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4.xml" ContentType="application/vnd.openxmlformats-officedocument.spreadsheetml.pivotCacheDefinitio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0" yWindow="-30" windowWidth="13320" windowHeight="10050" tabRatio="831" activeTab="9"/>
  </bookViews>
  <sheets>
    <sheet name="브랜드품목별" sheetId="48" r:id="rId1"/>
    <sheet name="발주입고월" sheetId="54" r:id="rId2"/>
    <sheet name="샘플별업체별" sheetId="53" r:id="rId3"/>
    <sheet name="샘플현황취합" sheetId="46" r:id="rId4"/>
    <sheet name="兰" sheetId="20" state="hidden" r:id="rId5"/>
    <sheet name="LAN NOVENT" sheetId="23" state="hidden" r:id="rId6"/>
    <sheet name="노민석 (JST,BEL)" sheetId="19" r:id="rId7"/>
    <sheet name="생산업체" sheetId="26" r:id="rId8"/>
    <sheet name="CODE" sheetId="52" r:id="rId9"/>
    <sheet name="주" sheetId="55" r:id="rId10"/>
  </sheets>
  <externalReferences>
    <externalReference r:id="rId11"/>
  </externalReferences>
  <definedNames>
    <definedName name="_xlnm._FilterDatabase" localSheetId="6" hidden="1">'노민석 (JST,BEL)'!$C$9:$R$154</definedName>
    <definedName name="_xlnm._FilterDatabase" localSheetId="3" hidden="1">샘플현황취합!$A$1:$AH$28</definedName>
    <definedName name="_xlnm._FilterDatabase" localSheetId="4" hidden="1">兰!$A$4:$AD$43</definedName>
    <definedName name="_xlnm._FilterDatabase" localSheetId="8" hidden="1">CODE!$A$3:$G$154</definedName>
    <definedName name="_xlnm.Print_Area" localSheetId="6">'노민석 (JST,BEL)'!$B$1:$V$155</definedName>
    <definedName name="_xlnm.Print_Titles" localSheetId="6">'노민석 (JST,BEL)'!$8:$9</definedName>
    <definedName name="_xlnm.Print_Titles" localSheetId="1">발주입고월!$5:$5</definedName>
    <definedName name="Z_2FF407FA_622B_438B_AD31_0A052DC02EB8_.wvu.FilterData" localSheetId="4" hidden="1">兰!$A$4:$AD$43</definedName>
    <definedName name="Z_929913D8_BDA0_457F_BC3D_EDCCF95F97AB_.wvu.FilterData" localSheetId="4" hidden="1">兰!$A$4:$AD$43</definedName>
  </definedNames>
  <calcPr calcId="125725"/>
  <customWorkbookViews>
    <customWorkbookView name="RXK - 사용자 보기" guid="{929913D8-BDA0-457F-BC3D-EDCCF95F97AB}" mergeInterval="0" personalView="1" maximized="1" xWindow="1" yWindow="1" windowWidth="1436" windowHeight="645" tabRatio="930" activeSheetId="2" showComments="commIndAndComment"/>
    <customWorkbookView name="Agnes - 사용자 보기" guid="{2FF407FA-622B-438B-AD31-0A052DC02EB8}" mergeInterval="0" personalView="1" maximized="1" xWindow="1" yWindow="1" windowWidth="1793" windowHeight="881" tabRatio="930" activeSheetId="19"/>
  </customWorkbookViews>
  <pivotCaches>
    <pivotCache cacheId="37" r:id="rId12"/>
    <pivotCache cacheId="38" r:id="rId13"/>
    <pivotCache cacheId="39" r:id="rId14"/>
    <pivotCache cacheId="40" r:id="rId15"/>
  </pivotCaches>
</workbook>
</file>

<file path=xl/calcChain.xml><?xml version="1.0" encoding="utf-8"?>
<calcChain xmlns="http://schemas.openxmlformats.org/spreadsheetml/2006/main">
  <c r="E9" i="55"/>
  <c r="E394"/>
  <c r="E395"/>
  <c r="E396" s="1"/>
  <c r="E397" s="1"/>
  <c r="E398" s="1"/>
  <c r="E399" s="1"/>
  <c r="E400" s="1"/>
  <c r="E401" s="1"/>
  <c r="E402" s="1"/>
  <c r="E403" s="1"/>
  <c r="E404" s="1"/>
  <c r="E405" s="1"/>
  <c r="E407" s="1"/>
  <c r="E408" s="1"/>
  <c r="E409" s="1"/>
  <c r="E410" s="1"/>
  <c r="E411" s="1"/>
  <c r="E412" s="1"/>
  <c r="E413" s="1"/>
  <c r="E414" s="1"/>
  <c r="E415" s="1"/>
  <c r="E416" s="1"/>
  <c r="E417" s="1"/>
  <c r="E418" s="1"/>
  <c r="E419" s="1"/>
  <c r="E420" s="1"/>
  <c r="E421" s="1"/>
  <c r="E422" s="1"/>
  <c r="E423" s="1"/>
  <c r="E424" s="1"/>
  <c r="E425" s="1"/>
  <c r="E426" s="1"/>
  <c r="E427" s="1"/>
  <c r="E428" s="1"/>
  <c r="E429" s="1"/>
  <c r="E430" s="1"/>
  <c r="E431" s="1"/>
  <c r="E432" s="1"/>
  <c r="E433" s="1"/>
  <c r="E434" s="1"/>
  <c r="E435" s="1"/>
  <c r="E436" s="1"/>
  <c r="E438" s="1"/>
  <c r="E439" s="1"/>
  <c r="E440" s="1"/>
  <c r="E441" s="1"/>
  <c r="E442" s="1"/>
  <c r="E443" s="1"/>
  <c r="E444" s="1"/>
  <c r="E445" s="1"/>
  <c r="E446" s="1"/>
  <c r="E447" s="1"/>
  <c r="E448" s="1"/>
  <c r="E449" s="1"/>
  <c r="E450" s="1"/>
  <c r="E451" s="1"/>
  <c r="E452" s="1"/>
  <c r="E453" s="1"/>
  <c r="E454" s="1"/>
  <c r="E455" s="1"/>
  <c r="E456" s="1"/>
  <c r="E457" s="1"/>
  <c r="E458" s="1"/>
  <c r="E459" s="1"/>
  <c r="E460" s="1"/>
  <c r="E461" s="1"/>
  <c r="E462" s="1"/>
  <c r="E463" s="1"/>
  <c r="E464" s="1"/>
  <c r="E465" s="1"/>
  <c r="E466" s="1"/>
  <c r="E468" s="1"/>
  <c r="E469" s="1"/>
  <c r="E470" s="1"/>
  <c r="E471" s="1"/>
  <c r="E472" s="1"/>
  <c r="E473" s="1"/>
  <c r="E474" s="1"/>
  <c r="E475" s="1"/>
  <c r="E476" s="1"/>
  <c r="E477" s="1"/>
  <c r="E478" s="1"/>
  <c r="E479" s="1"/>
  <c r="E480" s="1"/>
  <c r="E481" s="1"/>
  <c r="E482" s="1"/>
  <c r="E483" s="1"/>
  <c r="E484" s="1"/>
  <c r="E485" s="1"/>
  <c r="E486" s="1"/>
  <c r="E487" s="1"/>
  <c r="E488" s="1"/>
  <c r="E489" s="1"/>
  <c r="E490" s="1"/>
  <c r="E491" s="1"/>
  <c r="E492" s="1"/>
  <c r="E493" s="1"/>
  <c r="E494" s="1"/>
  <c r="E495" s="1"/>
  <c r="E496" s="1"/>
  <c r="E497" s="1"/>
  <c r="E499" s="1"/>
  <c r="E500" s="1"/>
  <c r="E501" s="1"/>
  <c r="E502" s="1"/>
  <c r="E503" s="1"/>
  <c r="E504" s="1"/>
  <c r="E505" s="1"/>
  <c r="E506" s="1"/>
  <c r="E507" s="1"/>
  <c r="E508" s="1"/>
  <c r="E509" s="1"/>
  <c r="E510" s="1"/>
  <c r="E511" s="1"/>
  <c r="E512" s="1"/>
  <c r="E513" s="1"/>
  <c r="E514" s="1"/>
  <c r="E515" s="1"/>
  <c r="E516" s="1"/>
  <c r="E517" s="1"/>
  <c r="E518" s="1"/>
  <c r="E519" s="1"/>
  <c r="E520" s="1"/>
  <c r="E521" s="1"/>
  <c r="E522" s="1"/>
  <c r="E523" s="1"/>
  <c r="E524" s="1"/>
  <c r="E525" s="1"/>
  <c r="E526" s="1"/>
  <c r="E527" s="1"/>
  <c r="E529" s="1"/>
  <c r="E530" s="1"/>
  <c r="E531" s="1"/>
  <c r="E532" s="1"/>
  <c r="E533" s="1"/>
  <c r="E534" s="1"/>
  <c r="E535" s="1"/>
  <c r="E536" s="1"/>
  <c r="E537" s="1"/>
  <c r="E538" s="1"/>
  <c r="E539" s="1"/>
  <c r="E540" s="1"/>
  <c r="E541" s="1"/>
  <c r="E542" s="1"/>
  <c r="E543" s="1"/>
  <c r="E544" s="1"/>
  <c r="E545" s="1"/>
  <c r="E546" s="1"/>
  <c r="E547" s="1"/>
  <c r="E548" s="1"/>
  <c r="E549" s="1"/>
  <c r="E550" s="1"/>
  <c r="E551" s="1"/>
  <c r="E552" s="1"/>
  <c r="E553" s="1"/>
  <c r="E554" s="1"/>
  <c r="E555" s="1"/>
  <c r="E556" s="1"/>
  <c r="E557" s="1"/>
  <c r="E558" s="1"/>
  <c r="E560" s="1"/>
  <c r="E561" s="1"/>
  <c r="E562" s="1"/>
  <c r="E563" s="1"/>
  <c r="E564" s="1"/>
  <c r="E565" s="1"/>
  <c r="E566" s="1"/>
  <c r="E567" s="1"/>
  <c r="E568" s="1"/>
  <c r="E569" s="1"/>
  <c r="E570" s="1"/>
  <c r="E571" s="1"/>
  <c r="E572" s="1"/>
  <c r="E573" s="1"/>
  <c r="E574" s="1"/>
  <c r="E575" s="1"/>
  <c r="E576" s="1"/>
  <c r="E577" s="1"/>
  <c r="E578" s="1"/>
  <c r="E579" s="1"/>
  <c r="E580" s="1"/>
  <c r="E581" s="1"/>
  <c r="E582" s="1"/>
  <c r="E583" s="1"/>
  <c r="E584" s="1"/>
  <c r="E585" s="1"/>
  <c r="E586" s="1"/>
  <c r="E587" s="1"/>
  <c r="E588" s="1"/>
  <c r="E589" s="1"/>
  <c r="E591" s="1"/>
  <c r="E592" s="1"/>
  <c r="E593" s="1"/>
  <c r="E594" s="1"/>
  <c r="E595" s="1"/>
  <c r="E596" s="1"/>
  <c r="E597" s="1"/>
  <c r="E598" s="1"/>
  <c r="E599" s="1"/>
  <c r="E600" s="1"/>
  <c r="E601" s="1"/>
  <c r="E602" s="1"/>
  <c r="E603" s="1"/>
  <c r="E604" s="1"/>
  <c r="E605" s="1"/>
  <c r="E606" s="1"/>
  <c r="E607" s="1"/>
  <c r="E608" s="1"/>
  <c r="E609" s="1"/>
  <c r="E610" s="1"/>
  <c r="E611" s="1"/>
  <c r="E612" s="1"/>
  <c r="E613" s="1"/>
  <c r="E614" s="1"/>
  <c r="E615" s="1"/>
  <c r="E616" s="1"/>
  <c r="E617" s="1"/>
  <c r="E619" s="1"/>
  <c r="E620" s="1"/>
  <c r="E621" s="1"/>
  <c r="E622" s="1"/>
  <c r="E623" s="1"/>
  <c r="E624" s="1"/>
  <c r="E625" s="1"/>
  <c r="E626" s="1"/>
  <c r="E627" s="1"/>
  <c r="E628" s="1"/>
  <c r="E629" s="1"/>
  <c r="E630" s="1"/>
  <c r="E631" s="1"/>
  <c r="E632" s="1"/>
  <c r="E633" s="1"/>
  <c r="E634" s="1"/>
  <c r="E635" s="1"/>
  <c r="E636" s="1"/>
  <c r="E637" s="1"/>
  <c r="E638" s="1"/>
  <c r="E639" s="1"/>
  <c r="E640" s="1"/>
  <c r="E641" s="1"/>
  <c r="E642" s="1"/>
  <c r="E643" s="1"/>
  <c r="E644" s="1"/>
  <c r="E645" s="1"/>
  <c r="E646" s="1"/>
  <c r="E647" s="1"/>
  <c r="E648" s="1"/>
  <c r="E650" s="1"/>
  <c r="E651" s="1"/>
  <c r="E652" s="1"/>
  <c r="E653" s="1"/>
  <c r="E654" s="1"/>
  <c r="E655" s="1"/>
  <c r="E656" s="1"/>
  <c r="E657" s="1"/>
  <c r="E658" s="1"/>
  <c r="E659" s="1"/>
  <c r="E660" s="1"/>
  <c r="E661" s="1"/>
  <c r="E662" s="1"/>
  <c r="E663" s="1"/>
  <c r="E664" s="1"/>
  <c r="E665" s="1"/>
  <c r="E666" s="1"/>
  <c r="E667" s="1"/>
  <c r="E668" s="1"/>
  <c r="E669" s="1"/>
  <c r="E670" s="1"/>
  <c r="E671" s="1"/>
  <c r="E672" s="1"/>
  <c r="E673" s="1"/>
  <c r="E674" s="1"/>
  <c r="E675" s="1"/>
  <c r="E676" s="1"/>
  <c r="E677" s="1"/>
  <c r="E678" s="1"/>
  <c r="E680" s="1"/>
  <c r="E681" s="1"/>
  <c r="E682" s="1"/>
  <c r="E683" s="1"/>
  <c r="E684" s="1"/>
  <c r="E685" s="1"/>
  <c r="E686" s="1"/>
  <c r="E687" s="1"/>
  <c r="E688" s="1"/>
  <c r="E689" s="1"/>
  <c r="E690" s="1"/>
  <c r="E691" s="1"/>
  <c r="E692" s="1"/>
  <c r="E693" s="1"/>
  <c r="E694" s="1"/>
  <c r="E695" s="1"/>
  <c r="E696" s="1"/>
  <c r="E697" s="1"/>
  <c r="E698" s="1"/>
  <c r="E699" s="1"/>
  <c r="E700" s="1"/>
  <c r="E701" s="1"/>
  <c r="E702" s="1"/>
  <c r="E703" s="1"/>
  <c r="E704" s="1"/>
  <c r="E705" s="1"/>
  <c r="E706" s="1"/>
  <c r="E707" s="1"/>
  <c r="E708" s="1"/>
  <c r="E709" s="1"/>
  <c r="E711" s="1"/>
  <c r="E712" s="1"/>
  <c r="E713" s="1"/>
  <c r="E714" s="1"/>
  <c r="E715" s="1"/>
  <c r="E716" s="1"/>
  <c r="E717" s="1"/>
  <c r="E718" s="1"/>
  <c r="E719" s="1"/>
  <c r="E720" s="1"/>
  <c r="E721" s="1"/>
  <c r="E722" s="1"/>
  <c r="E723" s="1"/>
  <c r="E724" s="1"/>
  <c r="E725" s="1"/>
  <c r="E726" s="1"/>
  <c r="E727" s="1"/>
  <c r="E728" s="1"/>
  <c r="E729" s="1"/>
  <c r="E730" s="1"/>
  <c r="E731" s="1"/>
  <c r="E732" s="1"/>
  <c r="E733" s="1"/>
  <c r="E734" s="1"/>
  <c r="E735" s="1"/>
  <c r="E736" s="1"/>
  <c r="E737" s="1"/>
  <c r="E738" s="1"/>
  <c r="E739" s="1"/>
  <c r="E741" s="1"/>
  <c r="E742" s="1"/>
  <c r="E743" s="1"/>
  <c r="E744" s="1"/>
  <c r="E745" s="1"/>
  <c r="E746" s="1"/>
  <c r="E747" s="1"/>
  <c r="E748" s="1"/>
  <c r="E749" s="1"/>
  <c r="E750" s="1"/>
  <c r="E751" s="1"/>
  <c r="E752" s="1"/>
  <c r="E753" s="1"/>
  <c r="E754" s="1"/>
  <c r="E755" s="1"/>
  <c r="E756" s="1"/>
  <c r="E757" s="1"/>
  <c r="E758" s="1"/>
  <c r="E759" s="1"/>
  <c r="E760" s="1"/>
  <c r="E761" s="1"/>
  <c r="E762" s="1"/>
  <c r="E763" s="1"/>
  <c r="E764" s="1"/>
  <c r="E765" s="1"/>
  <c r="E766" s="1"/>
  <c r="E767" s="1"/>
  <c r="E768" s="1"/>
  <c r="E769" s="1"/>
  <c r="E770" s="1"/>
  <c r="E772" s="1"/>
  <c r="E773" s="1"/>
  <c r="E774" s="1"/>
  <c r="E775" s="1"/>
  <c r="E776" s="1"/>
  <c r="E777" s="1"/>
  <c r="E778" s="1"/>
  <c r="E779" s="1"/>
  <c r="E780" s="1"/>
  <c r="E781" s="1"/>
  <c r="E782" s="1"/>
  <c r="E783" s="1"/>
  <c r="E784" s="1"/>
  <c r="E785" s="1"/>
  <c r="E786" s="1"/>
  <c r="E787" s="1"/>
  <c r="E788" s="1"/>
  <c r="E789" s="1"/>
  <c r="E790" s="1"/>
  <c r="E791" s="1"/>
  <c r="E792" s="1"/>
  <c r="E793" s="1"/>
  <c r="E794" s="1"/>
  <c r="E795" s="1"/>
  <c r="E796" s="1"/>
  <c r="E797" s="1"/>
  <c r="E798" s="1"/>
  <c r="E799" s="1"/>
  <c r="E800" s="1"/>
  <c r="E801" s="1"/>
  <c r="E803" s="1"/>
  <c r="E804" s="1"/>
  <c r="E805" s="1"/>
  <c r="E806" s="1"/>
  <c r="E807" s="1"/>
  <c r="E808" s="1"/>
  <c r="E809" s="1"/>
  <c r="E810" s="1"/>
  <c r="E811" s="1"/>
  <c r="E812" s="1"/>
  <c r="E813" s="1"/>
  <c r="E814" s="1"/>
  <c r="E815" s="1"/>
  <c r="E816" s="1"/>
  <c r="E817" s="1"/>
  <c r="E818" s="1"/>
  <c r="E819" s="1"/>
  <c r="E820" s="1"/>
  <c r="E821" s="1"/>
  <c r="E822" s="1"/>
  <c r="E823" s="1"/>
  <c r="E824" s="1"/>
  <c r="E825" s="1"/>
  <c r="E826" s="1"/>
  <c r="E827" s="1"/>
  <c r="E828" s="1"/>
  <c r="E829" s="1"/>
  <c r="E830" s="1"/>
  <c r="E831" s="1"/>
  <c r="E833" s="1"/>
  <c r="E834" s="1"/>
  <c r="E835" s="1"/>
  <c r="E836" s="1"/>
  <c r="E837" s="1"/>
  <c r="E838" s="1"/>
  <c r="E839" s="1"/>
  <c r="E840" s="1"/>
  <c r="E841" s="1"/>
  <c r="E842" s="1"/>
  <c r="E843" s="1"/>
  <c r="E844" s="1"/>
  <c r="E845" s="1"/>
  <c r="E846" s="1"/>
  <c r="E847" s="1"/>
  <c r="E848" s="1"/>
  <c r="E849" s="1"/>
  <c r="E850" s="1"/>
  <c r="E851" s="1"/>
  <c r="E852" s="1"/>
  <c r="E853" s="1"/>
  <c r="E854" s="1"/>
  <c r="E855" s="1"/>
  <c r="E856" s="1"/>
  <c r="E857" s="1"/>
  <c r="E858" s="1"/>
  <c r="E859" s="1"/>
  <c r="E860" s="1"/>
  <c r="E861" s="1"/>
  <c r="E862" s="1"/>
  <c r="E864" s="1"/>
  <c r="E865" s="1"/>
  <c r="E866" s="1"/>
  <c r="E867" s="1"/>
  <c r="E868" s="1"/>
  <c r="E869" s="1"/>
  <c r="E870" s="1"/>
  <c r="E871" s="1"/>
  <c r="E872" s="1"/>
  <c r="E873" s="1"/>
  <c r="E874" s="1"/>
  <c r="E875" s="1"/>
  <c r="E876" s="1"/>
  <c r="E877" s="1"/>
  <c r="E878" s="1"/>
  <c r="E879" s="1"/>
  <c r="E880" s="1"/>
  <c r="E881" s="1"/>
  <c r="E882" s="1"/>
  <c r="E883" s="1"/>
  <c r="E884" s="1"/>
  <c r="E885" s="1"/>
  <c r="E886" s="1"/>
  <c r="E887" s="1"/>
  <c r="E888" s="1"/>
  <c r="E889" s="1"/>
  <c r="E890" s="1"/>
  <c r="E891" s="1"/>
  <c r="E892" s="1"/>
  <c r="E894" s="1"/>
  <c r="E895" s="1"/>
  <c r="E896" s="1"/>
  <c r="E897" s="1"/>
  <c r="E898" s="1"/>
  <c r="E899" s="1"/>
  <c r="E900" s="1"/>
  <c r="E901" s="1"/>
  <c r="E902" s="1"/>
  <c r="E903" s="1"/>
  <c r="E904" s="1"/>
  <c r="E905" s="1"/>
  <c r="E906" s="1"/>
  <c r="E907" s="1"/>
  <c r="E908" s="1"/>
  <c r="E909" s="1"/>
  <c r="E910" s="1"/>
  <c r="E911" s="1"/>
  <c r="E912" s="1"/>
  <c r="E913" s="1"/>
  <c r="E914" s="1"/>
  <c r="E915" s="1"/>
  <c r="E916" s="1"/>
  <c r="E917" s="1"/>
  <c r="E918" s="1"/>
  <c r="E919" s="1"/>
  <c r="E920" s="1"/>
  <c r="E921" s="1"/>
  <c r="E922" s="1"/>
  <c r="E923" s="1"/>
  <c r="E387"/>
  <c r="E388" s="1"/>
  <c r="E389" s="1"/>
  <c r="E390" s="1"/>
  <c r="E391" s="1"/>
  <c r="E392" s="1"/>
  <c r="E393" s="1"/>
  <c r="E380"/>
  <c r="E381" s="1"/>
  <c r="E382" s="1"/>
  <c r="E383" s="1"/>
  <c r="E384" s="1"/>
  <c r="E385" s="1"/>
  <c r="E386" s="1"/>
  <c r="E367"/>
  <c r="E368" s="1"/>
  <c r="E369" s="1"/>
  <c r="E370" s="1"/>
  <c r="E371" s="1"/>
  <c r="E372" s="1"/>
  <c r="E373" s="1"/>
  <c r="E375" s="1"/>
  <c r="E376" s="1"/>
  <c r="E377" s="1"/>
  <c r="E378" s="1"/>
  <c r="E379" s="1"/>
  <c r="E366"/>
  <c r="E359"/>
  <c r="E360" s="1"/>
  <c r="E361" s="1"/>
  <c r="E362" s="1"/>
  <c r="E363" s="1"/>
  <c r="E364" s="1"/>
  <c r="E365" s="1"/>
  <c r="E358"/>
  <c r="E354"/>
  <c r="E355" s="1"/>
  <c r="E356" s="1"/>
  <c r="E357" s="1"/>
  <c r="E353"/>
  <c r="E352"/>
  <c r="E351"/>
  <c r="E347"/>
  <c r="E348" s="1"/>
  <c r="E349" s="1"/>
  <c r="E350" s="1"/>
  <c r="E346"/>
  <c r="E344"/>
  <c r="E325"/>
  <c r="E326" s="1"/>
  <c r="E327" s="1"/>
  <c r="E328" s="1"/>
  <c r="E329" s="1"/>
  <c r="E330" s="1"/>
  <c r="E331" s="1"/>
  <c r="E332" s="1"/>
  <c r="E333" s="1"/>
  <c r="E334" s="1"/>
  <c r="E335" s="1"/>
  <c r="E336" s="1"/>
  <c r="E337" s="1"/>
  <c r="E338" s="1"/>
  <c r="E339" s="1"/>
  <c r="E340" s="1"/>
  <c r="E341" s="1"/>
  <c r="E342" s="1"/>
  <c r="E343" s="1"/>
  <c r="E318"/>
  <c r="E319" s="1"/>
  <c r="E310"/>
  <c r="E311" s="1"/>
  <c r="E304"/>
  <c r="E305" s="1"/>
  <c r="E303"/>
  <c r="E298"/>
  <c r="E299" s="1"/>
  <c r="E297"/>
  <c r="E296"/>
  <c r="E291"/>
  <c r="E292" s="1"/>
  <c r="E290"/>
  <c r="E289"/>
  <c r="E286"/>
  <c r="E287" s="1"/>
  <c r="E288" s="1"/>
  <c r="E285"/>
  <c r="E282"/>
  <c r="E261"/>
  <c r="E262" s="1"/>
  <c r="E263" s="1"/>
  <c r="E264" s="1"/>
  <c r="E265" s="1"/>
  <c r="E266" s="1"/>
  <c r="E267" s="1"/>
  <c r="E268" s="1"/>
  <c r="E269" s="1"/>
  <c r="E270" s="1"/>
  <c r="E271" s="1"/>
  <c r="E272" s="1"/>
  <c r="E273" s="1"/>
  <c r="E274" s="1"/>
  <c r="E254"/>
  <c r="E233"/>
  <c r="E224"/>
  <c r="E219"/>
  <c r="E220" s="1"/>
  <c r="E198"/>
  <c r="E205" s="1"/>
  <c r="E192"/>
  <c r="E193" s="1"/>
  <c r="E194" s="1"/>
  <c r="E195" s="1"/>
  <c r="E196" s="1"/>
  <c r="E197" s="1"/>
  <c r="E170"/>
  <c r="E177" s="1"/>
  <c r="E164"/>
  <c r="E165" s="1"/>
  <c r="E166" s="1"/>
  <c r="E167" s="1"/>
  <c r="E168" s="1"/>
  <c r="E169" s="1"/>
  <c r="E143"/>
  <c r="E144" s="1"/>
  <c r="E145" s="1"/>
  <c r="E146" s="1"/>
  <c r="E147" s="1"/>
  <c r="E148" s="1"/>
  <c r="E142"/>
  <c r="E149" s="1"/>
  <c r="E137"/>
  <c r="E138" s="1"/>
  <c r="E139" s="1"/>
  <c r="E140" s="1"/>
  <c r="E141" s="1"/>
  <c r="E136"/>
  <c r="E38"/>
  <c r="E39" s="1"/>
  <c r="E40" s="1"/>
  <c r="E41" s="1"/>
  <c r="E42" s="1"/>
  <c r="E43" s="1"/>
  <c r="E44"/>
  <c r="E45" s="1"/>
  <c r="E46" s="1"/>
  <c r="E47" s="1"/>
  <c r="E48" s="1"/>
  <c r="E49" s="1"/>
  <c r="E50" s="1"/>
  <c r="E51"/>
  <c r="E52"/>
  <c r="E53"/>
  <c r="E54" s="1"/>
  <c r="E55" s="1"/>
  <c r="E56" s="1"/>
  <c r="E57" s="1"/>
  <c r="E58"/>
  <c r="E59"/>
  <c r="E60" s="1"/>
  <c r="E61" s="1"/>
  <c r="E62" s="1"/>
  <c r="E63" s="1"/>
  <c r="E64" s="1"/>
  <c r="E65"/>
  <c r="E66"/>
  <c r="E67" s="1"/>
  <c r="E68" s="1"/>
  <c r="E69" s="1"/>
  <c r="E70" s="1"/>
  <c r="E71" s="1"/>
  <c r="E73"/>
  <c r="E74"/>
  <c r="E75" s="1"/>
  <c r="E76" s="1"/>
  <c r="E77" s="1"/>
  <c r="E78" s="1"/>
  <c r="E79"/>
  <c r="E80"/>
  <c r="E81" s="1"/>
  <c r="E82" s="1"/>
  <c r="E83" s="1"/>
  <c r="E84" s="1"/>
  <c r="E85" s="1"/>
  <c r="E86"/>
  <c r="E87"/>
  <c r="E88" s="1"/>
  <c r="E89" s="1"/>
  <c r="E90" s="1"/>
  <c r="E91" s="1"/>
  <c r="E92" s="1"/>
  <c r="E93"/>
  <c r="E94"/>
  <c r="E95"/>
  <c r="E96"/>
  <c r="E97" s="1"/>
  <c r="E98" s="1"/>
  <c r="E99" s="1"/>
  <c r="E101"/>
  <c r="E102" s="1"/>
  <c r="E103" s="1"/>
  <c r="E104" s="1"/>
  <c r="E105" s="1"/>
  <c r="E106" s="1"/>
  <c r="E107"/>
  <c r="E108"/>
  <c r="E109" s="1"/>
  <c r="E110" s="1"/>
  <c r="E111" s="1"/>
  <c r="E112" s="1"/>
  <c r="E113" s="1"/>
  <c r="E114"/>
  <c r="E115"/>
  <c r="E116" s="1"/>
  <c r="E117" s="1"/>
  <c r="E118" s="1"/>
  <c r="E119" s="1"/>
  <c r="E120" s="1"/>
  <c r="E121"/>
  <c r="E122"/>
  <c r="E123"/>
  <c r="E124"/>
  <c r="E125" s="1"/>
  <c r="E126" s="1"/>
  <c r="E127" s="1"/>
  <c r="E128"/>
  <c r="E129" s="1"/>
  <c r="E130" s="1"/>
  <c r="E131" s="1"/>
  <c r="E132" s="1"/>
  <c r="E133" s="1"/>
  <c r="E134" s="1"/>
  <c r="F198"/>
  <c r="F219"/>
  <c r="F224"/>
  <c r="F225"/>
  <c r="F226"/>
  <c r="F254"/>
  <c r="D191"/>
  <c r="D192" s="1"/>
  <c r="D193" s="1"/>
  <c r="F8"/>
  <c r="F9"/>
  <c r="B79" i="46"/>
  <c r="D79"/>
  <c r="E79"/>
  <c r="H79"/>
  <c r="G79" s="1"/>
  <c r="J79"/>
  <c r="I79" s="1"/>
  <c r="K79"/>
  <c r="L79" s="1"/>
  <c r="N79"/>
  <c r="O79"/>
  <c r="M11" i="19"/>
  <c r="E320" i="55" l="1"/>
  <c r="E312"/>
  <c r="E306"/>
  <c r="E300"/>
  <c r="E293"/>
  <c r="F283"/>
  <c r="E275"/>
  <c r="F274"/>
  <c r="F261"/>
  <c r="E255"/>
  <c r="F233"/>
  <c r="E240"/>
  <c r="E241" s="1"/>
  <c r="E242" s="1"/>
  <c r="E243" s="1"/>
  <c r="E244" s="1"/>
  <c r="E245" s="1"/>
  <c r="E246" s="1"/>
  <c r="E234"/>
  <c r="E235" s="1"/>
  <c r="E236" s="1"/>
  <c r="E237" s="1"/>
  <c r="E238" s="1"/>
  <c r="E239" s="1"/>
  <c r="E227"/>
  <c r="F220"/>
  <c r="E221"/>
  <c r="F240"/>
  <c r="E247"/>
  <c r="E212"/>
  <c r="E206"/>
  <c r="F205"/>
  <c r="E199"/>
  <c r="E184"/>
  <c r="E178"/>
  <c r="E179" s="1"/>
  <c r="E180" s="1"/>
  <c r="E181" s="1"/>
  <c r="E182" s="1"/>
  <c r="E183" s="1"/>
  <c r="E156"/>
  <c r="E157" s="1"/>
  <c r="E158" s="1"/>
  <c r="E159" s="1"/>
  <c r="E160" s="1"/>
  <c r="E161" s="1"/>
  <c r="E162" s="1"/>
  <c r="E150"/>
  <c r="E151" s="1"/>
  <c r="E152" s="1"/>
  <c r="E153" s="1"/>
  <c r="E154" s="1"/>
  <c r="E155" s="1"/>
  <c r="E171"/>
  <c r="E172" s="1"/>
  <c r="E173" s="1"/>
  <c r="E174" s="1"/>
  <c r="E175" s="1"/>
  <c r="E176" s="1"/>
  <c r="B76" i="46"/>
  <c r="D76"/>
  <c r="E76"/>
  <c r="H76"/>
  <c r="G76" s="1"/>
  <c r="J76"/>
  <c r="I76" s="1"/>
  <c r="K76"/>
  <c r="L76" s="1"/>
  <c r="N76"/>
  <c r="O76"/>
  <c r="B77"/>
  <c r="D77"/>
  <c r="E77"/>
  <c r="H77"/>
  <c r="G77" s="1"/>
  <c r="J77"/>
  <c r="I77" s="1"/>
  <c r="K77"/>
  <c r="L77" s="1"/>
  <c r="N77"/>
  <c r="O77"/>
  <c r="B78"/>
  <c r="D78"/>
  <c r="E78"/>
  <c r="H78"/>
  <c r="G78" s="1"/>
  <c r="J78"/>
  <c r="I78" s="1"/>
  <c r="K78"/>
  <c r="L78" s="1"/>
  <c r="N78"/>
  <c r="O78"/>
  <c r="N12"/>
  <c r="N25"/>
  <c r="A34" i="19"/>
  <c r="A59"/>
  <c r="J59"/>
  <c r="M59"/>
  <c r="N59" s="1"/>
  <c r="E321" i="55" l="1"/>
  <c r="E313"/>
  <c r="E307"/>
  <c r="E301"/>
  <c r="E294"/>
  <c r="F284"/>
  <c r="E276"/>
  <c r="F275"/>
  <c r="F268"/>
  <c r="E256"/>
  <c r="F255"/>
  <c r="F262"/>
  <c r="E228"/>
  <c r="F227"/>
  <c r="E222"/>
  <c r="F221"/>
  <c r="F241"/>
  <c r="F234"/>
  <c r="E248"/>
  <c r="F247"/>
  <c r="E213"/>
  <c r="F212"/>
  <c r="E200"/>
  <c r="F199"/>
  <c r="E207"/>
  <c r="F206"/>
  <c r="E185"/>
  <c r="E186" s="1"/>
  <c r="E187" s="1"/>
  <c r="E188" s="1"/>
  <c r="E189" s="1"/>
  <c r="E190" s="1"/>
  <c r="J54" i="19"/>
  <c r="A32"/>
  <c r="A74"/>
  <c r="A73"/>
  <c r="A21"/>
  <c r="B67" i="46"/>
  <c r="D67"/>
  <c r="E67"/>
  <c r="H67"/>
  <c r="J67"/>
  <c r="K67"/>
  <c r="L67" s="1"/>
  <c r="N67"/>
  <c r="O67"/>
  <c r="B68"/>
  <c r="D68"/>
  <c r="E68"/>
  <c r="H68"/>
  <c r="J68"/>
  <c r="K68"/>
  <c r="L68" s="1"/>
  <c r="N68"/>
  <c r="O68"/>
  <c r="B69"/>
  <c r="D69"/>
  <c r="E69"/>
  <c r="H69"/>
  <c r="J69"/>
  <c r="K69"/>
  <c r="L69" s="1"/>
  <c r="N69"/>
  <c r="O69"/>
  <c r="B70"/>
  <c r="D70"/>
  <c r="E70"/>
  <c r="H70"/>
  <c r="G70" s="1"/>
  <c r="J70"/>
  <c r="I70" s="1"/>
  <c r="K70"/>
  <c r="L70" s="1"/>
  <c r="N70"/>
  <c r="O70"/>
  <c r="B71"/>
  <c r="D71"/>
  <c r="E71"/>
  <c r="H71"/>
  <c r="G71" s="1"/>
  <c r="J71"/>
  <c r="I71" s="1"/>
  <c r="K71"/>
  <c r="L71" s="1"/>
  <c r="N71"/>
  <c r="O71"/>
  <c r="B72"/>
  <c r="D72"/>
  <c r="E72"/>
  <c r="H72"/>
  <c r="J72"/>
  <c r="K72"/>
  <c r="L72" s="1"/>
  <c r="N72"/>
  <c r="O72"/>
  <c r="B73"/>
  <c r="D73"/>
  <c r="E73"/>
  <c r="H73"/>
  <c r="G73" s="1"/>
  <c r="J73"/>
  <c r="I73" s="1"/>
  <c r="K73"/>
  <c r="L73" s="1"/>
  <c r="N73"/>
  <c r="O73"/>
  <c r="B74"/>
  <c r="D74"/>
  <c r="E74"/>
  <c r="H74"/>
  <c r="G74" s="1"/>
  <c r="J74"/>
  <c r="I74" s="1"/>
  <c r="K74"/>
  <c r="L74" s="1"/>
  <c r="N74"/>
  <c r="O74"/>
  <c r="B75"/>
  <c r="D75"/>
  <c r="E75"/>
  <c r="H75"/>
  <c r="J75"/>
  <c r="K75"/>
  <c r="L75" s="1"/>
  <c r="N75"/>
  <c r="O75"/>
  <c r="E322" i="55" l="1"/>
  <c r="E308"/>
  <c r="E302"/>
  <c r="E295"/>
  <c r="E277"/>
  <c r="F276"/>
  <c r="F263"/>
  <c r="E257"/>
  <c r="F256"/>
  <c r="F269"/>
  <c r="E229"/>
  <c r="F228"/>
  <c r="F222"/>
  <c r="E223"/>
  <c r="F223" s="1"/>
  <c r="F248"/>
  <c r="E249"/>
  <c r="F242"/>
  <c r="F235"/>
  <c r="E208"/>
  <c r="F207"/>
  <c r="E201"/>
  <c r="F200"/>
  <c r="E214"/>
  <c r="F213"/>
  <c r="F191"/>
  <c r="N66" i="46"/>
  <c r="E323" i="55" l="1"/>
  <c r="E309"/>
  <c r="E278"/>
  <c r="F277"/>
  <c r="F270"/>
  <c r="E258"/>
  <c r="F257"/>
  <c r="F264"/>
  <c r="E230"/>
  <c r="F229"/>
  <c r="F236"/>
  <c r="F243"/>
  <c r="E250"/>
  <c r="F249"/>
  <c r="E215"/>
  <c r="F214"/>
  <c r="E202"/>
  <c r="F201"/>
  <c r="E209"/>
  <c r="F208"/>
  <c r="F192"/>
  <c r="N23" i="46"/>
  <c r="B50"/>
  <c r="D50"/>
  <c r="E50"/>
  <c r="H50"/>
  <c r="J50"/>
  <c r="K50"/>
  <c r="L50" s="1"/>
  <c r="N50"/>
  <c r="O50"/>
  <c r="B51"/>
  <c r="D51"/>
  <c r="E51"/>
  <c r="H51"/>
  <c r="J51"/>
  <c r="K51"/>
  <c r="L51" s="1"/>
  <c r="N51"/>
  <c r="O51"/>
  <c r="B52"/>
  <c r="D52"/>
  <c r="E52"/>
  <c r="H52"/>
  <c r="J52"/>
  <c r="K52"/>
  <c r="L52" s="1"/>
  <c r="N52"/>
  <c r="O52"/>
  <c r="B53"/>
  <c r="D53"/>
  <c r="E53"/>
  <c r="H53"/>
  <c r="J53"/>
  <c r="K53"/>
  <c r="L53" s="1"/>
  <c r="N53"/>
  <c r="O53"/>
  <c r="B54"/>
  <c r="D54"/>
  <c r="E54"/>
  <c r="H54"/>
  <c r="J54"/>
  <c r="K54"/>
  <c r="L54" s="1"/>
  <c r="N54"/>
  <c r="O54"/>
  <c r="B55"/>
  <c r="D55"/>
  <c r="E55"/>
  <c r="H55"/>
  <c r="J55"/>
  <c r="K55"/>
  <c r="L55" s="1"/>
  <c r="N55"/>
  <c r="O55"/>
  <c r="B56"/>
  <c r="D56"/>
  <c r="E56"/>
  <c r="H56"/>
  <c r="J56"/>
  <c r="K56"/>
  <c r="L56" s="1"/>
  <c r="N56"/>
  <c r="O56"/>
  <c r="B57"/>
  <c r="D57"/>
  <c r="E57"/>
  <c r="H57"/>
  <c r="G57" s="1"/>
  <c r="J57"/>
  <c r="I57" s="1"/>
  <c r="K57"/>
  <c r="L57" s="1"/>
  <c r="N57"/>
  <c r="O57"/>
  <c r="B58"/>
  <c r="D58"/>
  <c r="E58"/>
  <c r="H58"/>
  <c r="J58"/>
  <c r="K58"/>
  <c r="L58" s="1"/>
  <c r="N58"/>
  <c r="O58"/>
  <c r="B59"/>
  <c r="D59"/>
  <c r="E59"/>
  <c r="H59"/>
  <c r="G59" s="1"/>
  <c r="J59"/>
  <c r="I59" s="1"/>
  <c r="K59"/>
  <c r="L59" s="1"/>
  <c r="N59"/>
  <c r="O59"/>
  <c r="B60"/>
  <c r="D60"/>
  <c r="E60"/>
  <c r="H60"/>
  <c r="J60"/>
  <c r="K60"/>
  <c r="L60" s="1"/>
  <c r="N60"/>
  <c r="O60"/>
  <c r="B61"/>
  <c r="D61"/>
  <c r="E61"/>
  <c r="H61"/>
  <c r="J61"/>
  <c r="K61"/>
  <c r="L61" s="1"/>
  <c r="N61"/>
  <c r="O61"/>
  <c r="B62"/>
  <c r="D62"/>
  <c r="E62"/>
  <c r="H62"/>
  <c r="J62"/>
  <c r="K62"/>
  <c r="L62" s="1"/>
  <c r="N62"/>
  <c r="O62"/>
  <c r="B63"/>
  <c r="D63"/>
  <c r="E63"/>
  <c r="H63"/>
  <c r="G63" s="1"/>
  <c r="J63"/>
  <c r="I63" s="1"/>
  <c r="K63"/>
  <c r="L63" s="1"/>
  <c r="N63"/>
  <c r="O63"/>
  <c r="B64"/>
  <c r="D64"/>
  <c r="E64"/>
  <c r="H64"/>
  <c r="G64" s="1"/>
  <c r="J64"/>
  <c r="I64" s="1"/>
  <c r="K64"/>
  <c r="L64" s="1"/>
  <c r="N64"/>
  <c r="O64"/>
  <c r="B65"/>
  <c r="D65"/>
  <c r="E65"/>
  <c r="H65"/>
  <c r="J65"/>
  <c r="K65"/>
  <c r="L65" s="1"/>
  <c r="N65"/>
  <c r="O65"/>
  <c r="B66"/>
  <c r="D66"/>
  <c r="E66"/>
  <c r="H66"/>
  <c r="J66"/>
  <c r="K66"/>
  <c r="L66" s="1"/>
  <c r="O66"/>
  <c r="A67" i="19"/>
  <c r="A61"/>
  <c r="A62"/>
  <c r="A63"/>
  <c r="A64"/>
  <c r="A65"/>
  <c r="A66"/>
  <c r="A68"/>
  <c r="A69"/>
  <c r="A70"/>
  <c r="A71"/>
  <c r="A72"/>
  <c r="E324" i="55" l="1"/>
  <c r="E279"/>
  <c r="F278"/>
  <c r="F265"/>
  <c r="E259"/>
  <c r="F258"/>
  <c r="F271"/>
  <c r="E231"/>
  <c r="F230"/>
  <c r="F250"/>
  <c r="E251"/>
  <c r="F244"/>
  <c r="F237"/>
  <c r="E210"/>
  <c r="F209"/>
  <c r="E203"/>
  <c r="F202"/>
  <c r="E216"/>
  <c r="F215"/>
  <c r="F193"/>
  <c r="M34" i="19"/>
  <c r="N34" s="1"/>
  <c r="M33"/>
  <c r="M32"/>
  <c r="N32" s="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5"/>
  <c r="J63"/>
  <c r="M63"/>
  <c r="N63" s="1"/>
  <c r="N21"/>
  <c r="B29" i="46"/>
  <c r="D29"/>
  <c r="E29"/>
  <c r="H29"/>
  <c r="J29"/>
  <c r="K29"/>
  <c r="L29" s="1"/>
  <c r="N29"/>
  <c r="O29"/>
  <c r="B30"/>
  <c r="D30"/>
  <c r="E30"/>
  <c r="H30"/>
  <c r="J30"/>
  <c r="K30"/>
  <c r="L30" s="1"/>
  <c r="N30"/>
  <c r="O30"/>
  <c r="B31"/>
  <c r="D31"/>
  <c r="E31"/>
  <c r="H31"/>
  <c r="J31"/>
  <c r="K31"/>
  <c r="L31" s="1"/>
  <c r="N31"/>
  <c r="O31"/>
  <c r="B32"/>
  <c r="D32"/>
  <c r="E32"/>
  <c r="H32"/>
  <c r="J32"/>
  <c r="K32"/>
  <c r="L32" s="1"/>
  <c r="N32"/>
  <c r="O32"/>
  <c r="B33"/>
  <c r="D33"/>
  <c r="E33"/>
  <c r="H33"/>
  <c r="J33"/>
  <c r="K33"/>
  <c r="L33" s="1"/>
  <c r="N33"/>
  <c r="O33"/>
  <c r="B34"/>
  <c r="D34"/>
  <c r="E34"/>
  <c r="H34"/>
  <c r="J34"/>
  <c r="K34"/>
  <c r="L34"/>
  <c r="N34"/>
  <c r="O34"/>
  <c r="B35"/>
  <c r="D35"/>
  <c r="E35"/>
  <c r="H35"/>
  <c r="J35"/>
  <c r="K35"/>
  <c r="L35" s="1"/>
  <c r="N35"/>
  <c r="O35"/>
  <c r="B36"/>
  <c r="D36"/>
  <c r="E36"/>
  <c r="H36"/>
  <c r="J36"/>
  <c r="K36"/>
  <c r="L36" s="1"/>
  <c r="N36"/>
  <c r="O36"/>
  <c r="B37"/>
  <c r="D37"/>
  <c r="E37"/>
  <c r="H37"/>
  <c r="J37"/>
  <c r="K37"/>
  <c r="L37" s="1"/>
  <c r="N37"/>
  <c r="O37"/>
  <c r="B38"/>
  <c r="D38"/>
  <c r="E38"/>
  <c r="H38"/>
  <c r="J38"/>
  <c r="K38"/>
  <c r="L38" s="1"/>
  <c r="N38"/>
  <c r="O38"/>
  <c r="B39"/>
  <c r="D39"/>
  <c r="E39"/>
  <c r="H39"/>
  <c r="J39"/>
  <c r="K39"/>
  <c r="L39" s="1"/>
  <c r="N39"/>
  <c r="O39"/>
  <c r="B40"/>
  <c r="D40"/>
  <c r="E40"/>
  <c r="H40"/>
  <c r="G40" s="1"/>
  <c r="J40"/>
  <c r="I40" s="1"/>
  <c r="K40"/>
  <c r="L40" s="1"/>
  <c r="N40"/>
  <c r="O40"/>
  <c r="B41"/>
  <c r="D41"/>
  <c r="E41"/>
  <c r="H41"/>
  <c r="J41"/>
  <c r="K41"/>
  <c r="L41" s="1"/>
  <c r="N41"/>
  <c r="O41"/>
  <c r="B42"/>
  <c r="D42"/>
  <c r="E42"/>
  <c r="H42"/>
  <c r="J42"/>
  <c r="K42"/>
  <c r="L42" s="1"/>
  <c r="N42"/>
  <c r="O42"/>
  <c r="B43"/>
  <c r="D43"/>
  <c r="E43"/>
  <c r="H43"/>
  <c r="G43" s="1"/>
  <c r="J43"/>
  <c r="I43" s="1"/>
  <c r="K43"/>
  <c r="L43" s="1"/>
  <c r="N43"/>
  <c r="O43"/>
  <c r="B44"/>
  <c r="D44"/>
  <c r="E44"/>
  <c r="H44"/>
  <c r="J44"/>
  <c r="K44"/>
  <c r="L44" s="1"/>
  <c r="N44"/>
  <c r="O44"/>
  <c r="B45"/>
  <c r="D45"/>
  <c r="E45"/>
  <c r="H45"/>
  <c r="G45" s="1"/>
  <c r="J45"/>
  <c r="I45" s="1"/>
  <c r="K45"/>
  <c r="L45" s="1"/>
  <c r="N45"/>
  <c r="O45"/>
  <c r="B46"/>
  <c r="D46"/>
  <c r="E46"/>
  <c r="H46"/>
  <c r="J46"/>
  <c r="K46"/>
  <c r="L46" s="1"/>
  <c r="N46"/>
  <c r="O46"/>
  <c r="B47"/>
  <c r="D47"/>
  <c r="E47"/>
  <c r="H47"/>
  <c r="G47" s="1"/>
  <c r="J47"/>
  <c r="I47" s="1"/>
  <c r="K47"/>
  <c r="L47" s="1"/>
  <c r="N47"/>
  <c r="O47"/>
  <c r="B48"/>
  <c r="D48"/>
  <c r="E48"/>
  <c r="H48"/>
  <c r="J48"/>
  <c r="K48"/>
  <c r="L48" s="1"/>
  <c r="N48"/>
  <c r="O48"/>
  <c r="B49"/>
  <c r="D49"/>
  <c r="E49"/>
  <c r="H49"/>
  <c r="J49"/>
  <c r="K49"/>
  <c r="L49" s="1"/>
  <c r="N49"/>
  <c r="O49"/>
  <c r="A39" i="19"/>
  <c r="N53"/>
  <c r="N52"/>
  <c r="N51"/>
  <c r="N50"/>
  <c r="N49"/>
  <c r="N48"/>
  <c r="N47"/>
  <c r="N45"/>
  <c r="N46"/>
  <c r="N44"/>
  <c r="N43"/>
  <c r="N42"/>
  <c r="N41"/>
  <c r="N40"/>
  <c r="N39"/>
  <c r="N38"/>
  <c r="D164" i="55"/>
  <c r="D165" s="1"/>
  <c r="D136"/>
  <c r="D137" s="1"/>
  <c r="D101"/>
  <c r="D102" s="1"/>
  <c r="D73"/>
  <c r="D74" s="1"/>
  <c r="D38"/>
  <c r="D39" s="1"/>
  <c r="F37"/>
  <c r="E16"/>
  <c r="D10"/>
  <c r="D11" s="1"/>
  <c r="E3"/>
  <c r="E4" s="1"/>
  <c r="E5" s="1"/>
  <c r="E6" s="1"/>
  <c r="E7" s="1"/>
  <c r="E8" s="1"/>
  <c r="D3"/>
  <c r="D4" s="1"/>
  <c r="A3"/>
  <c r="F2"/>
  <c r="C2"/>
  <c r="B2"/>
  <c r="E2" i="46"/>
  <c r="D2"/>
  <c r="B3"/>
  <c r="D3"/>
  <c r="E3"/>
  <c r="H3"/>
  <c r="J3"/>
  <c r="K3"/>
  <c r="N3"/>
  <c r="O3"/>
  <c r="B4"/>
  <c r="D4"/>
  <c r="E4"/>
  <c r="H4"/>
  <c r="J4"/>
  <c r="K4"/>
  <c r="L4" s="1"/>
  <c r="N4"/>
  <c r="O4"/>
  <c r="B5"/>
  <c r="D5"/>
  <c r="E5"/>
  <c r="H5"/>
  <c r="J5"/>
  <c r="K5"/>
  <c r="N5"/>
  <c r="O5"/>
  <c r="B6"/>
  <c r="D6"/>
  <c r="E6"/>
  <c r="H6"/>
  <c r="J6"/>
  <c r="K6"/>
  <c r="L6" s="1"/>
  <c r="N6"/>
  <c r="O6"/>
  <c r="B7"/>
  <c r="D7"/>
  <c r="E7"/>
  <c r="H7"/>
  <c r="J7"/>
  <c r="K7"/>
  <c r="L7" s="1"/>
  <c r="N7"/>
  <c r="O7"/>
  <c r="B8"/>
  <c r="D8"/>
  <c r="E8"/>
  <c r="H8"/>
  <c r="J8"/>
  <c r="K8"/>
  <c r="L8" s="1"/>
  <c r="N8"/>
  <c r="O8"/>
  <c r="B9"/>
  <c r="D9"/>
  <c r="E9"/>
  <c r="H9"/>
  <c r="J9"/>
  <c r="K9"/>
  <c r="L9" s="1"/>
  <c r="N9"/>
  <c r="O9"/>
  <c r="B10"/>
  <c r="D10"/>
  <c r="E10"/>
  <c r="H10"/>
  <c r="J10"/>
  <c r="K10"/>
  <c r="L10" s="1"/>
  <c r="N10"/>
  <c r="O10"/>
  <c r="B11"/>
  <c r="D11"/>
  <c r="E11"/>
  <c r="H11"/>
  <c r="J11"/>
  <c r="K11"/>
  <c r="L11" s="1"/>
  <c r="N11"/>
  <c r="O11"/>
  <c r="B12"/>
  <c r="D12"/>
  <c r="E12"/>
  <c r="H12"/>
  <c r="J12"/>
  <c r="K12"/>
  <c r="L12" s="1"/>
  <c r="O12"/>
  <c r="B13"/>
  <c r="D13"/>
  <c r="E13"/>
  <c r="H13"/>
  <c r="J13"/>
  <c r="K13"/>
  <c r="N13"/>
  <c r="O13"/>
  <c r="B14"/>
  <c r="D14"/>
  <c r="E14"/>
  <c r="H14"/>
  <c r="J14"/>
  <c r="K14"/>
  <c r="L14" s="1"/>
  <c r="N14"/>
  <c r="O14"/>
  <c r="B15"/>
  <c r="D15"/>
  <c r="E15"/>
  <c r="H15"/>
  <c r="J15"/>
  <c r="K15"/>
  <c r="L15" s="1"/>
  <c r="N15"/>
  <c r="O15"/>
  <c r="B16"/>
  <c r="D16"/>
  <c r="E16"/>
  <c r="H16"/>
  <c r="J16"/>
  <c r="K16"/>
  <c r="L16" s="1"/>
  <c r="N16"/>
  <c r="O16"/>
  <c r="B17"/>
  <c r="D17"/>
  <c r="E17"/>
  <c r="H17"/>
  <c r="J17"/>
  <c r="K17"/>
  <c r="N17"/>
  <c r="O17"/>
  <c r="B18"/>
  <c r="D18"/>
  <c r="E18"/>
  <c r="H18"/>
  <c r="J18"/>
  <c r="K18"/>
  <c r="L18" s="1"/>
  <c r="N18"/>
  <c r="O18"/>
  <c r="B19"/>
  <c r="D19"/>
  <c r="E19"/>
  <c r="H19"/>
  <c r="J19"/>
  <c r="K19"/>
  <c r="L19" s="1"/>
  <c r="N19"/>
  <c r="O19"/>
  <c r="B20"/>
  <c r="D20"/>
  <c r="E20"/>
  <c r="H20"/>
  <c r="J20"/>
  <c r="K20"/>
  <c r="L20" s="1"/>
  <c r="N20"/>
  <c r="O20"/>
  <c r="B21"/>
  <c r="D21"/>
  <c r="E21"/>
  <c r="H21"/>
  <c r="J21"/>
  <c r="K21"/>
  <c r="L21" s="1"/>
  <c r="N21"/>
  <c r="O21"/>
  <c r="B22"/>
  <c r="D22"/>
  <c r="E22"/>
  <c r="H22"/>
  <c r="J22"/>
  <c r="K22"/>
  <c r="L22" s="1"/>
  <c r="N22"/>
  <c r="O22"/>
  <c r="B23"/>
  <c r="D23"/>
  <c r="E23"/>
  <c r="H23"/>
  <c r="J23"/>
  <c r="K23"/>
  <c r="L23" s="1"/>
  <c r="O23"/>
  <c r="B24"/>
  <c r="D24"/>
  <c r="E24"/>
  <c r="H24"/>
  <c r="J24"/>
  <c r="K24"/>
  <c r="L24" s="1"/>
  <c r="N24"/>
  <c r="O24"/>
  <c r="B25"/>
  <c r="D25"/>
  <c r="E25"/>
  <c r="H25"/>
  <c r="J25"/>
  <c r="K25"/>
  <c r="O25"/>
  <c r="B26"/>
  <c r="D26"/>
  <c r="E26"/>
  <c r="H26"/>
  <c r="J26"/>
  <c r="K26"/>
  <c r="L26" s="1"/>
  <c r="N26"/>
  <c r="O26"/>
  <c r="B27"/>
  <c r="D27"/>
  <c r="E27"/>
  <c r="H27"/>
  <c r="J27"/>
  <c r="K27"/>
  <c r="L27" s="1"/>
  <c r="N27"/>
  <c r="O27"/>
  <c r="B28"/>
  <c r="D28"/>
  <c r="E28"/>
  <c r="H28"/>
  <c r="J28"/>
  <c r="K28"/>
  <c r="L28" s="1"/>
  <c r="N28"/>
  <c r="O28"/>
  <c r="O2"/>
  <c r="N2"/>
  <c r="K2"/>
  <c r="J2"/>
  <c r="I69" s="1"/>
  <c r="H2"/>
  <c r="G69" s="1"/>
  <c r="B2"/>
  <c r="A79" s="1"/>
  <c r="E11" i="55" l="1"/>
  <c r="F10"/>
  <c r="E23"/>
  <c r="F16"/>
  <c r="E280"/>
  <c r="F279"/>
  <c r="F273"/>
  <c r="F272"/>
  <c r="E260"/>
  <c r="F260" s="1"/>
  <c r="F259"/>
  <c r="F267"/>
  <c r="F266"/>
  <c r="E232"/>
  <c r="F232" s="1"/>
  <c r="F231"/>
  <c r="F238"/>
  <c r="F239"/>
  <c r="F246"/>
  <c r="F245"/>
  <c r="E252"/>
  <c r="F251"/>
  <c r="E217"/>
  <c r="F216"/>
  <c r="E204"/>
  <c r="F204" s="1"/>
  <c r="F203"/>
  <c r="E211"/>
  <c r="F211" s="1"/>
  <c r="F210"/>
  <c r="F194"/>
  <c r="C79" i="46"/>
  <c r="G46"/>
  <c r="I42"/>
  <c r="G51"/>
  <c r="I46"/>
  <c r="G42"/>
  <c r="I51"/>
  <c r="G75"/>
  <c r="G72"/>
  <c r="A66"/>
  <c r="A76"/>
  <c r="A78"/>
  <c r="A77"/>
  <c r="I75"/>
  <c r="I72"/>
  <c r="C76"/>
  <c r="C78"/>
  <c r="C77"/>
  <c r="G49"/>
  <c r="G44"/>
  <c r="I52"/>
  <c r="I54"/>
  <c r="G52"/>
  <c r="G54"/>
  <c r="I49"/>
  <c r="I44"/>
  <c r="I66"/>
  <c r="I53"/>
  <c r="G66"/>
  <c r="G53"/>
  <c r="I68"/>
  <c r="I67"/>
  <c r="I50"/>
  <c r="I58"/>
  <c r="G68"/>
  <c r="G67"/>
  <c r="G50"/>
  <c r="G58"/>
  <c r="G25"/>
  <c r="I23"/>
  <c r="G12"/>
  <c r="G48"/>
  <c r="I38"/>
  <c r="I37"/>
  <c r="G34"/>
  <c r="G32"/>
  <c r="G30"/>
  <c r="G56"/>
  <c r="I61"/>
  <c r="I65"/>
  <c r="I56"/>
  <c r="G61"/>
  <c r="G65"/>
  <c r="I25"/>
  <c r="G23"/>
  <c r="I12"/>
  <c r="I48"/>
  <c r="G38"/>
  <c r="G37"/>
  <c r="I34"/>
  <c r="I32"/>
  <c r="I30"/>
  <c r="G55"/>
  <c r="I60"/>
  <c r="I62"/>
  <c r="I55"/>
  <c r="G60"/>
  <c r="G62"/>
  <c r="C4"/>
  <c r="G31"/>
  <c r="C68"/>
  <c r="C70"/>
  <c r="C72"/>
  <c r="C74"/>
  <c r="C75"/>
  <c r="C71"/>
  <c r="C67"/>
  <c r="C73"/>
  <c r="C69"/>
  <c r="I10"/>
  <c r="G8"/>
  <c r="G5"/>
  <c r="G3"/>
  <c r="C50"/>
  <c r="C52"/>
  <c r="C54"/>
  <c r="C56"/>
  <c r="C58"/>
  <c r="C60"/>
  <c r="C62"/>
  <c r="C64"/>
  <c r="C53"/>
  <c r="C57"/>
  <c r="C61"/>
  <c r="C65"/>
  <c r="A53"/>
  <c r="A57"/>
  <c r="A61"/>
  <c r="A65"/>
  <c r="A74"/>
  <c r="A68"/>
  <c r="A70"/>
  <c r="A72"/>
  <c r="A71"/>
  <c r="A67"/>
  <c r="A75"/>
  <c r="A73"/>
  <c r="A69"/>
  <c r="G27"/>
  <c r="I2"/>
  <c r="I27"/>
  <c r="G10"/>
  <c r="I8"/>
  <c r="I5"/>
  <c r="I3"/>
  <c r="A50"/>
  <c r="A52"/>
  <c r="A54"/>
  <c r="A56"/>
  <c r="A58"/>
  <c r="A60"/>
  <c r="A62"/>
  <c r="A64"/>
  <c r="A51"/>
  <c r="A55"/>
  <c r="A59"/>
  <c r="A63"/>
  <c r="C51"/>
  <c r="C55"/>
  <c r="C59"/>
  <c r="C63"/>
  <c r="C66"/>
  <c r="C49"/>
  <c r="I39"/>
  <c r="G39"/>
  <c r="I33"/>
  <c r="I31"/>
  <c r="L3"/>
  <c r="A49"/>
  <c r="G33"/>
  <c r="L25"/>
  <c r="L13"/>
  <c r="L5"/>
  <c r="C48"/>
  <c r="A46"/>
  <c r="C44"/>
  <c r="A42"/>
  <c r="C40"/>
  <c r="A38"/>
  <c r="I36"/>
  <c r="C36"/>
  <c r="A34"/>
  <c r="C32"/>
  <c r="A30"/>
  <c r="G24"/>
  <c r="I20"/>
  <c r="G4"/>
  <c r="A48"/>
  <c r="C46"/>
  <c r="A44"/>
  <c r="C42"/>
  <c r="A40"/>
  <c r="C38"/>
  <c r="G36"/>
  <c r="A36"/>
  <c r="C34"/>
  <c r="A32"/>
  <c r="C30"/>
  <c r="C47"/>
  <c r="C45"/>
  <c r="C43"/>
  <c r="I41"/>
  <c r="A41"/>
  <c r="C39"/>
  <c r="A39"/>
  <c r="C37"/>
  <c r="A37"/>
  <c r="I35"/>
  <c r="G35"/>
  <c r="C35"/>
  <c r="A35"/>
  <c r="C33"/>
  <c r="A33"/>
  <c r="C31"/>
  <c r="A31"/>
  <c r="I29"/>
  <c r="G29"/>
  <c r="C29"/>
  <c r="A29"/>
  <c r="A47"/>
  <c r="A45"/>
  <c r="A43"/>
  <c r="G41"/>
  <c r="C41"/>
  <c r="A4"/>
  <c r="G2"/>
  <c r="I24"/>
  <c r="G20"/>
  <c r="I4"/>
  <c r="I28"/>
  <c r="G26"/>
  <c r="I22"/>
  <c r="G21"/>
  <c r="G19"/>
  <c r="G18"/>
  <c r="L17"/>
  <c r="I17"/>
  <c r="I15"/>
  <c r="I14"/>
  <c r="G13"/>
  <c r="G11"/>
  <c r="I9"/>
  <c r="I7"/>
  <c r="I6"/>
  <c r="G28"/>
  <c r="I26"/>
  <c r="G22"/>
  <c r="I21"/>
  <c r="I19"/>
  <c r="I18"/>
  <c r="G17"/>
  <c r="I16"/>
  <c r="G16"/>
  <c r="G15"/>
  <c r="G14"/>
  <c r="I13"/>
  <c r="I11"/>
  <c r="G9"/>
  <c r="G7"/>
  <c r="G6"/>
  <c r="L2"/>
  <c r="C27"/>
  <c r="C25"/>
  <c r="A23"/>
  <c r="C21"/>
  <c r="A19"/>
  <c r="C17"/>
  <c r="A15"/>
  <c r="C13"/>
  <c r="A11"/>
  <c r="C9"/>
  <c r="A7"/>
  <c r="C5"/>
  <c r="A3"/>
  <c r="A27"/>
  <c r="A25"/>
  <c r="C23"/>
  <c r="A21"/>
  <c r="C19"/>
  <c r="A17"/>
  <c r="C15"/>
  <c r="A13"/>
  <c r="C11"/>
  <c r="A9"/>
  <c r="C7"/>
  <c r="A5"/>
  <c r="C3"/>
  <c r="D5" i="55"/>
  <c r="F4"/>
  <c r="D12"/>
  <c r="D40"/>
  <c r="F39"/>
  <c r="C3"/>
  <c r="A4"/>
  <c r="E17"/>
  <c r="D75"/>
  <c r="D103"/>
  <c r="B3"/>
  <c r="F3"/>
  <c r="F38"/>
  <c r="D138"/>
  <c r="D166"/>
  <c r="C28" i="46"/>
  <c r="A28"/>
  <c r="C26"/>
  <c r="A26"/>
  <c r="C24"/>
  <c r="A24"/>
  <c r="C22"/>
  <c r="A2"/>
  <c r="C2"/>
  <c r="A22"/>
  <c r="C20"/>
  <c r="A20"/>
  <c r="C18"/>
  <c r="A18"/>
  <c r="C16"/>
  <c r="A16"/>
  <c r="C14"/>
  <c r="A14"/>
  <c r="C12"/>
  <c r="A12"/>
  <c r="C10"/>
  <c r="A10"/>
  <c r="C8"/>
  <c r="A8"/>
  <c r="C6"/>
  <c r="A6"/>
  <c r="E18" i="55" l="1"/>
  <c r="F17"/>
  <c r="E24"/>
  <c r="F23"/>
  <c r="E30"/>
  <c r="E12"/>
  <c r="F11"/>
  <c r="E281"/>
  <c r="F280"/>
  <c r="F252"/>
  <c r="F253"/>
  <c r="E218"/>
  <c r="F218" s="1"/>
  <c r="F217"/>
  <c r="F195"/>
  <c r="D167"/>
  <c r="B4"/>
  <c r="A5"/>
  <c r="C4"/>
  <c r="D41"/>
  <c r="F40"/>
  <c r="D13"/>
  <c r="D6"/>
  <c r="F5"/>
  <c r="D139"/>
  <c r="D104"/>
  <c r="D76"/>
  <c r="F12" l="1"/>
  <c r="E13"/>
  <c r="E31"/>
  <c r="F30"/>
  <c r="E25"/>
  <c r="F24"/>
  <c r="E19"/>
  <c r="F18"/>
  <c r="F282"/>
  <c r="F281"/>
  <c r="F197"/>
  <c r="F196"/>
  <c r="F72"/>
  <c r="D168"/>
  <c r="D77"/>
  <c r="D105"/>
  <c r="D140"/>
  <c r="D196"/>
  <c r="D7"/>
  <c r="F6"/>
  <c r="D14"/>
  <c r="D42"/>
  <c r="F41"/>
  <c r="B5"/>
  <c r="A6"/>
  <c r="C5"/>
  <c r="E20" l="1"/>
  <c r="F19"/>
  <c r="E26"/>
  <c r="F25"/>
  <c r="E32"/>
  <c r="E33" s="1"/>
  <c r="E34" s="1"/>
  <c r="E35" s="1"/>
  <c r="E36" s="1"/>
  <c r="F31"/>
  <c r="E14"/>
  <c r="F13"/>
  <c r="F73"/>
  <c r="D43"/>
  <c r="F42"/>
  <c r="D15"/>
  <c r="D8"/>
  <c r="F7"/>
  <c r="D197"/>
  <c r="D141"/>
  <c r="D106"/>
  <c r="D78"/>
  <c r="D169"/>
  <c r="B6"/>
  <c r="A7"/>
  <c r="C6"/>
  <c r="F14" l="1"/>
  <c r="E15"/>
  <c r="F15" s="1"/>
  <c r="E27"/>
  <c r="F26"/>
  <c r="E21"/>
  <c r="F20"/>
  <c r="F74"/>
  <c r="D198"/>
  <c r="D170"/>
  <c r="D79"/>
  <c r="D107"/>
  <c r="D142"/>
  <c r="D16"/>
  <c r="D44"/>
  <c r="F43"/>
  <c r="B7"/>
  <c r="A8"/>
  <c r="C7"/>
  <c r="E22" l="1"/>
  <c r="F22" s="1"/>
  <c r="F21"/>
  <c r="E28"/>
  <c r="F27"/>
  <c r="F75"/>
  <c r="D199"/>
  <c r="D45"/>
  <c r="F44"/>
  <c r="D17"/>
  <c r="D143"/>
  <c r="D108"/>
  <c r="D80"/>
  <c r="F79"/>
  <c r="D171"/>
  <c r="B8"/>
  <c r="A9"/>
  <c r="C8"/>
  <c r="E29" l="1"/>
  <c r="F29" s="1"/>
  <c r="F28"/>
  <c r="F76"/>
  <c r="F100"/>
  <c r="D200"/>
  <c r="D172"/>
  <c r="D81"/>
  <c r="F80"/>
  <c r="D109"/>
  <c r="D144"/>
  <c r="D18"/>
  <c r="D46"/>
  <c r="F45"/>
  <c r="B9"/>
  <c r="A10"/>
  <c r="C9"/>
  <c r="F101" l="1"/>
  <c r="F78"/>
  <c r="F77"/>
  <c r="F107"/>
  <c r="D201"/>
  <c r="D47"/>
  <c r="F46"/>
  <c r="D19"/>
  <c r="D145"/>
  <c r="D110"/>
  <c r="D82"/>
  <c r="F81"/>
  <c r="D173"/>
  <c r="B10"/>
  <c r="A11"/>
  <c r="C10"/>
  <c r="F108" l="1"/>
  <c r="F102"/>
  <c r="D202"/>
  <c r="D174"/>
  <c r="D83"/>
  <c r="F82"/>
  <c r="D111"/>
  <c r="D146"/>
  <c r="D20"/>
  <c r="D48"/>
  <c r="F47"/>
  <c r="B11"/>
  <c r="A12"/>
  <c r="C11"/>
  <c r="F103" l="1"/>
  <c r="F109"/>
  <c r="D203"/>
  <c r="D49"/>
  <c r="F48"/>
  <c r="D21"/>
  <c r="D147"/>
  <c r="D112"/>
  <c r="D84"/>
  <c r="F83"/>
  <c r="D175"/>
  <c r="B12"/>
  <c r="A13"/>
  <c r="C12"/>
  <c r="F110" l="1"/>
  <c r="F104"/>
  <c r="D204"/>
  <c r="D176"/>
  <c r="D85"/>
  <c r="F84"/>
  <c r="D113"/>
  <c r="D148"/>
  <c r="D22"/>
  <c r="D50"/>
  <c r="F49"/>
  <c r="B13"/>
  <c r="A14"/>
  <c r="C13"/>
  <c r="F106" l="1"/>
  <c r="F105"/>
  <c r="F111"/>
  <c r="F135"/>
  <c r="D205"/>
  <c r="D51"/>
  <c r="F50"/>
  <c r="D23"/>
  <c r="D149"/>
  <c r="D114"/>
  <c r="D86"/>
  <c r="F85"/>
  <c r="D177"/>
  <c r="B14"/>
  <c r="A15"/>
  <c r="C14"/>
  <c r="F136" l="1"/>
  <c r="F113"/>
  <c r="F112"/>
  <c r="F142"/>
  <c r="D206"/>
  <c r="D207" s="1"/>
  <c r="D208" s="1"/>
  <c r="D209" s="1"/>
  <c r="D210" s="1"/>
  <c r="D211" s="1"/>
  <c r="D212" s="1"/>
  <c r="D178"/>
  <c r="D87"/>
  <c r="F86"/>
  <c r="D115"/>
  <c r="F114"/>
  <c r="D150"/>
  <c r="F149"/>
  <c r="D24"/>
  <c r="D52"/>
  <c r="F51"/>
  <c r="B15"/>
  <c r="A16"/>
  <c r="C15"/>
  <c r="F143" l="1"/>
  <c r="F137"/>
  <c r="D213"/>
  <c r="D214" s="1"/>
  <c r="D215" s="1"/>
  <c r="D216" s="1"/>
  <c r="D217" s="1"/>
  <c r="D218" s="1"/>
  <c r="D219" s="1"/>
  <c r="D220"/>
  <c r="D53"/>
  <c r="F52"/>
  <c r="D25"/>
  <c r="D151"/>
  <c r="F150"/>
  <c r="D116"/>
  <c r="F115"/>
  <c r="D88"/>
  <c r="F87"/>
  <c r="D179"/>
  <c r="B16"/>
  <c r="A17"/>
  <c r="C16"/>
  <c r="F138" l="1"/>
  <c r="F144"/>
  <c r="D221"/>
  <c r="D180"/>
  <c r="D89"/>
  <c r="F88"/>
  <c r="D117"/>
  <c r="F116"/>
  <c r="D152"/>
  <c r="F151"/>
  <c r="D26"/>
  <c r="D54"/>
  <c r="F53"/>
  <c r="B17"/>
  <c r="A18"/>
  <c r="C17"/>
  <c r="F145" l="1"/>
  <c r="F139"/>
  <c r="F163"/>
  <c r="D222"/>
  <c r="D55"/>
  <c r="F54"/>
  <c r="D27"/>
  <c r="D153"/>
  <c r="F152"/>
  <c r="D118"/>
  <c r="F117"/>
  <c r="D90"/>
  <c r="F89"/>
  <c r="D181"/>
  <c r="B18"/>
  <c r="A19"/>
  <c r="C18"/>
  <c r="F164" l="1"/>
  <c r="F141"/>
  <c r="F140"/>
  <c r="F146"/>
  <c r="F170"/>
  <c r="D223"/>
  <c r="D182"/>
  <c r="D91"/>
  <c r="F90"/>
  <c r="D119"/>
  <c r="F118"/>
  <c r="D154"/>
  <c r="F153"/>
  <c r="D28"/>
  <c r="D56"/>
  <c r="F55"/>
  <c r="B19"/>
  <c r="A20"/>
  <c r="C19"/>
  <c r="F177" l="1"/>
  <c r="F148"/>
  <c r="F147"/>
  <c r="F165"/>
  <c r="F171"/>
  <c r="D224"/>
  <c r="D57"/>
  <c r="F56"/>
  <c r="D29"/>
  <c r="D155"/>
  <c r="F154"/>
  <c r="D120"/>
  <c r="F119"/>
  <c r="D92"/>
  <c r="F91"/>
  <c r="D183"/>
  <c r="B20"/>
  <c r="A21"/>
  <c r="C20"/>
  <c r="F178" l="1"/>
  <c r="F172"/>
  <c r="F166"/>
  <c r="F188"/>
  <c r="D184"/>
  <c r="D93"/>
  <c r="F92"/>
  <c r="D121"/>
  <c r="F120"/>
  <c r="D156"/>
  <c r="F155"/>
  <c r="D30"/>
  <c r="D58"/>
  <c r="F57"/>
  <c r="B21"/>
  <c r="A22"/>
  <c r="C21"/>
  <c r="F190" l="1"/>
  <c r="F189"/>
  <c r="F167"/>
  <c r="F173"/>
  <c r="F179"/>
  <c r="D226"/>
  <c r="D59"/>
  <c r="F58"/>
  <c r="D31"/>
  <c r="D157"/>
  <c r="F156"/>
  <c r="D122"/>
  <c r="F121"/>
  <c r="D94"/>
  <c r="F93"/>
  <c r="D185"/>
  <c r="F184"/>
  <c r="B22"/>
  <c r="A23"/>
  <c r="C22"/>
  <c r="F180" l="1"/>
  <c r="F174"/>
  <c r="F169"/>
  <c r="F168"/>
  <c r="D227"/>
  <c r="D186"/>
  <c r="F185"/>
  <c r="D95"/>
  <c r="F94"/>
  <c r="D123"/>
  <c r="F122"/>
  <c r="D158"/>
  <c r="F157"/>
  <c r="D32"/>
  <c r="D60"/>
  <c r="F59"/>
  <c r="B23"/>
  <c r="A24"/>
  <c r="C23"/>
  <c r="F176" l="1"/>
  <c r="F175"/>
  <c r="F181"/>
  <c r="D228"/>
  <c r="D61"/>
  <c r="F60"/>
  <c r="D33"/>
  <c r="F32"/>
  <c r="D159"/>
  <c r="F158"/>
  <c r="D124"/>
  <c r="F123"/>
  <c r="D96"/>
  <c r="F95"/>
  <c r="D187"/>
  <c r="F186"/>
  <c r="B24"/>
  <c r="A25"/>
  <c r="C24"/>
  <c r="F183" l="1"/>
  <c r="F182"/>
  <c r="D229"/>
  <c r="D188"/>
  <c r="F187"/>
  <c r="D97"/>
  <c r="F96"/>
  <c r="D125"/>
  <c r="F124"/>
  <c r="D160"/>
  <c r="F159"/>
  <c r="D34"/>
  <c r="F33"/>
  <c r="D62"/>
  <c r="F61"/>
  <c r="B25"/>
  <c r="A26"/>
  <c r="C25"/>
  <c r="D230" l="1"/>
  <c r="D63"/>
  <c r="F62"/>
  <c r="D35"/>
  <c r="F34"/>
  <c r="D161"/>
  <c r="F160"/>
  <c r="D126"/>
  <c r="F125"/>
  <c r="D98"/>
  <c r="F97"/>
  <c r="D189"/>
  <c r="B26"/>
  <c r="A27"/>
  <c r="C26"/>
  <c r="D231" l="1"/>
  <c r="D190"/>
  <c r="D99"/>
  <c r="F99" s="1"/>
  <c r="F98"/>
  <c r="D127"/>
  <c r="F126"/>
  <c r="D162"/>
  <c r="F162" s="1"/>
  <c r="F161"/>
  <c r="D36"/>
  <c r="F36" s="1"/>
  <c r="F35"/>
  <c r="D64"/>
  <c r="F63"/>
  <c r="B27"/>
  <c r="A28"/>
  <c r="C27"/>
  <c r="D232" l="1"/>
  <c r="D65"/>
  <c r="F64"/>
  <c r="D128"/>
  <c r="F127"/>
  <c r="B28"/>
  <c r="A29"/>
  <c r="C28"/>
  <c r="D233" l="1"/>
  <c r="D129"/>
  <c r="F128"/>
  <c r="D66"/>
  <c r="F65"/>
  <c r="B29"/>
  <c r="A30"/>
  <c r="C29"/>
  <c r="D234" l="1"/>
  <c r="D67"/>
  <c r="F66"/>
  <c r="D130"/>
  <c r="F129"/>
  <c r="B30"/>
  <c r="A31"/>
  <c r="C30"/>
  <c r="D235" l="1"/>
  <c r="D131"/>
  <c r="F130"/>
  <c r="D68"/>
  <c r="F67"/>
  <c r="B31"/>
  <c r="A32"/>
  <c r="C31"/>
  <c r="D236" l="1"/>
  <c r="D69"/>
  <c r="F68"/>
  <c r="D132"/>
  <c r="F131"/>
  <c r="B32"/>
  <c r="A33"/>
  <c r="C32"/>
  <c r="D237" l="1"/>
  <c r="D133"/>
  <c r="F132"/>
  <c r="D70"/>
  <c r="F69"/>
  <c r="B33"/>
  <c r="A34"/>
  <c r="C33"/>
  <c r="D238" l="1"/>
  <c r="D71"/>
  <c r="F71" s="1"/>
  <c r="F70"/>
  <c r="D134"/>
  <c r="F134" s="1"/>
  <c r="F133"/>
  <c r="B34"/>
  <c r="A35"/>
  <c r="C34"/>
  <c r="D239" l="1"/>
  <c r="B35"/>
  <c r="A36"/>
  <c r="C35"/>
  <c r="D240" l="1"/>
  <c r="B36"/>
  <c r="A37"/>
  <c r="C36"/>
  <c r="D241" l="1"/>
  <c r="B37"/>
  <c r="A38"/>
  <c r="C37"/>
  <c r="D242" l="1"/>
  <c r="B38"/>
  <c r="A39"/>
  <c r="C38"/>
  <c r="D243" l="1"/>
  <c r="B39"/>
  <c r="A40"/>
  <c r="C39"/>
  <c r="D244" l="1"/>
  <c r="B40"/>
  <c r="A41"/>
  <c r="C40"/>
  <c r="D245" l="1"/>
  <c r="B41"/>
  <c r="A42"/>
  <c r="C41"/>
  <c r="D246" l="1"/>
  <c r="B42"/>
  <c r="A43"/>
  <c r="C42"/>
  <c r="D247" l="1"/>
  <c r="B43"/>
  <c r="A44"/>
  <c r="C43"/>
  <c r="D248" l="1"/>
  <c r="B44"/>
  <c r="A45"/>
  <c r="C44"/>
  <c r="D249" l="1"/>
  <c r="B45"/>
  <c r="A46"/>
  <c r="C45"/>
  <c r="D250" l="1"/>
  <c r="B46"/>
  <c r="A47"/>
  <c r="C46"/>
  <c r="D251" l="1"/>
  <c r="B47"/>
  <c r="A48"/>
  <c r="C47"/>
  <c r="D252" l="1"/>
  <c r="B48"/>
  <c r="A49"/>
  <c r="C48"/>
  <c r="D253" l="1"/>
  <c r="B49"/>
  <c r="A50"/>
  <c r="C49"/>
  <c r="B50" l="1"/>
  <c r="A51"/>
  <c r="C50"/>
  <c r="D255" l="1"/>
  <c r="B51"/>
  <c r="A52"/>
  <c r="C51"/>
  <c r="D256" l="1"/>
  <c r="B52"/>
  <c r="A53"/>
  <c r="C52"/>
  <c r="D257" l="1"/>
  <c r="B53"/>
  <c r="A54"/>
  <c r="C53"/>
  <c r="D258" l="1"/>
  <c r="B54"/>
  <c r="A55"/>
  <c r="C54"/>
  <c r="D259" l="1"/>
  <c r="B55"/>
  <c r="A56"/>
  <c r="C55"/>
  <c r="D260" l="1"/>
  <c r="B56"/>
  <c r="A57"/>
  <c r="C56"/>
  <c r="D261" l="1"/>
  <c r="B57"/>
  <c r="A58"/>
  <c r="C57"/>
  <c r="D262" l="1"/>
  <c r="B58"/>
  <c r="A59"/>
  <c r="C58"/>
  <c r="D263" l="1"/>
  <c r="B59"/>
  <c r="A60"/>
  <c r="C59"/>
  <c r="D264" l="1"/>
  <c r="B60"/>
  <c r="A61"/>
  <c r="C60"/>
  <c r="D265" l="1"/>
  <c r="B61"/>
  <c r="A62"/>
  <c r="C61"/>
  <c r="D266" l="1"/>
  <c r="B62"/>
  <c r="A63"/>
  <c r="C62"/>
  <c r="D267" l="1"/>
  <c r="B63"/>
  <c r="A64"/>
  <c r="C63"/>
  <c r="D268" l="1"/>
  <c r="B64"/>
  <c r="A65"/>
  <c r="C64"/>
  <c r="D269" l="1"/>
  <c r="B65"/>
  <c r="A66"/>
  <c r="C65"/>
  <c r="D270" l="1"/>
  <c r="B66"/>
  <c r="A67"/>
  <c r="C66"/>
  <c r="D271" l="1"/>
  <c r="B67"/>
  <c r="A68"/>
  <c r="C67"/>
  <c r="D272" l="1"/>
  <c r="B68"/>
  <c r="A69"/>
  <c r="C68"/>
  <c r="D273" l="1"/>
  <c r="B69"/>
  <c r="A70"/>
  <c r="C69"/>
  <c r="D274" l="1"/>
  <c r="B70"/>
  <c r="A71"/>
  <c r="C70"/>
  <c r="D275" l="1"/>
  <c r="B71"/>
  <c r="A72"/>
  <c r="C71"/>
  <c r="D276" l="1"/>
  <c r="B72"/>
  <c r="A73"/>
  <c r="C72"/>
  <c r="D277" l="1"/>
  <c r="B73"/>
  <c r="A74"/>
  <c r="C73"/>
  <c r="D278" l="1"/>
  <c r="B74"/>
  <c r="A75"/>
  <c r="C74"/>
  <c r="D279" l="1"/>
  <c r="B75"/>
  <c r="A76"/>
  <c r="C75"/>
  <c r="D280" l="1"/>
  <c r="B76"/>
  <c r="A77"/>
  <c r="C76"/>
  <c r="D281" l="1"/>
  <c r="B77"/>
  <c r="A78"/>
  <c r="C77"/>
  <c r="D282" l="1"/>
  <c r="B78"/>
  <c r="A79"/>
  <c r="C78"/>
  <c r="D283" l="1"/>
  <c r="B79"/>
  <c r="A80"/>
  <c r="C79"/>
  <c r="B80" l="1"/>
  <c r="A81"/>
  <c r="C80"/>
  <c r="D285" l="1"/>
  <c r="F285" s="1"/>
  <c r="B81"/>
  <c r="A82"/>
  <c r="C81"/>
  <c r="D286" l="1"/>
  <c r="F286" s="1"/>
  <c r="B82"/>
  <c r="A83"/>
  <c r="C82"/>
  <c r="D287" l="1"/>
  <c r="F287" s="1"/>
  <c r="B83"/>
  <c r="A84"/>
  <c r="C83"/>
  <c r="D288" l="1"/>
  <c r="F288" s="1"/>
  <c r="B84"/>
  <c r="A85"/>
  <c r="C84"/>
  <c r="D289" l="1"/>
  <c r="F289" s="1"/>
  <c r="B85"/>
  <c r="A86"/>
  <c r="C85"/>
  <c r="D290" l="1"/>
  <c r="F290" s="1"/>
  <c r="B86"/>
  <c r="A87"/>
  <c r="C86"/>
  <c r="D291" l="1"/>
  <c r="F291" s="1"/>
  <c r="B87"/>
  <c r="A88"/>
  <c r="C87"/>
  <c r="D292" l="1"/>
  <c r="F292" s="1"/>
  <c r="B88"/>
  <c r="A89"/>
  <c r="C88"/>
  <c r="D293" l="1"/>
  <c r="F293" s="1"/>
  <c r="B89"/>
  <c r="A90"/>
  <c r="C89"/>
  <c r="D294" l="1"/>
  <c r="F294" s="1"/>
  <c r="B90"/>
  <c r="A91"/>
  <c r="C90"/>
  <c r="D295" l="1"/>
  <c r="F295" s="1"/>
  <c r="B91"/>
  <c r="A92"/>
  <c r="C91"/>
  <c r="D296" l="1"/>
  <c r="F296" s="1"/>
  <c r="B92"/>
  <c r="A93"/>
  <c r="C92"/>
  <c r="D297" l="1"/>
  <c r="F297" s="1"/>
  <c r="B93"/>
  <c r="A94"/>
  <c r="C93"/>
  <c r="D298" l="1"/>
  <c r="F298" s="1"/>
  <c r="B94"/>
  <c r="A95"/>
  <c r="C94"/>
  <c r="D299" l="1"/>
  <c r="F299" s="1"/>
  <c r="B95"/>
  <c r="A96"/>
  <c r="C95"/>
  <c r="D300" l="1"/>
  <c r="F300" s="1"/>
  <c r="B96"/>
  <c r="A97"/>
  <c r="C96"/>
  <c r="D301" l="1"/>
  <c r="F301" s="1"/>
  <c r="B97"/>
  <c r="A98"/>
  <c r="C97"/>
  <c r="D302" l="1"/>
  <c r="F302" s="1"/>
  <c r="B98"/>
  <c r="A99"/>
  <c r="C98"/>
  <c r="D303" l="1"/>
  <c r="F303" s="1"/>
  <c r="B99"/>
  <c r="A100"/>
  <c r="C99"/>
  <c r="D304" l="1"/>
  <c r="F304" s="1"/>
  <c r="B100"/>
  <c r="A101"/>
  <c r="C100"/>
  <c r="D305" l="1"/>
  <c r="F305" s="1"/>
  <c r="B101"/>
  <c r="A102"/>
  <c r="C101"/>
  <c r="D306" l="1"/>
  <c r="F306" s="1"/>
  <c r="B102"/>
  <c r="A103"/>
  <c r="C102"/>
  <c r="D307" l="1"/>
  <c r="F307" s="1"/>
  <c r="B103"/>
  <c r="A104"/>
  <c r="C103"/>
  <c r="D308" l="1"/>
  <c r="F308" s="1"/>
  <c r="B104"/>
  <c r="A105"/>
  <c r="C104"/>
  <c r="D309" l="1"/>
  <c r="F309" s="1"/>
  <c r="B105"/>
  <c r="A106"/>
  <c r="C105"/>
  <c r="D310" l="1"/>
  <c r="F310" s="1"/>
  <c r="B106"/>
  <c r="A107"/>
  <c r="C106"/>
  <c r="D311" l="1"/>
  <c r="F311" s="1"/>
  <c r="B107"/>
  <c r="A108"/>
  <c r="C107"/>
  <c r="D312" l="1"/>
  <c r="F312" s="1"/>
  <c r="B108"/>
  <c r="A109"/>
  <c r="C108"/>
  <c r="D313" l="1"/>
  <c r="F313" s="1"/>
  <c r="B109"/>
  <c r="A110"/>
  <c r="C109"/>
  <c r="F314" l="1"/>
  <c r="B110"/>
  <c r="A111"/>
  <c r="C110"/>
  <c r="D315" l="1"/>
  <c r="F315" s="1"/>
  <c r="B111"/>
  <c r="A112"/>
  <c r="C111"/>
  <c r="D316" l="1"/>
  <c r="F316" s="1"/>
  <c r="B112"/>
  <c r="A113"/>
  <c r="C112"/>
  <c r="D317" l="1"/>
  <c r="F317" s="1"/>
  <c r="B113"/>
  <c r="A114"/>
  <c r="C113"/>
  <c r="D318" l="1"/>
  <c r="F318" s="1"/>
  <c r="B114"/>
  <c r="A115"/>
  <c r="C114"/>
  <c r="D319" l="1"/>
  <c r="F319" s="1"/>
  <c r="B115"/>
  <c r="A116"/>
  <c r="C115"/>
  <c r="D320" l="1"/>
  <c r="F320" s="1"/>
  <c r="B116"/>
  <c r="A117"/>
  <c r="C116"/>
  <c r="D321" l="1"/>
  <c r="F321" s="1"/>
  <c r="B117"/>
  <c r="A118"/>
  <c r="C117"/>
  <c r="D322" l="1"/>
  <c r="F322" s="1"/>
  <c r="B118"/>
  <c r="A119"/>
  <c r="C118"/>
  <c r="D323" l="1"/>
  <c r="F323" s="1"/>
  <c r="B119"/>
  <c r="A120"/>
  <c r="C119"/>
  <c r="D324" l="1"/>
  <c r="F324" s="1"/>
  <c r="B120"/>
  <c r="A121"/>
  <c r="C120"/>
  <c r="D325" l="1"/>
  <c r="F325" s="1"/>
  <c r="B121"/>
  <c r="A122"/>
  <c r="C121"/>
  <c r="D326" l="1"/>
  <c r="F326" s="1"/>
  <c r="B122"/>
  <c r="A123"/>
  <c r="C122"/>
  <c r="D327" l="1"/>
  <c r="F327" s="1"/>
  <c r="B123"/>
  <c r="A124"/>
  <c r="C123"/>
  <c r="D328" l="1"/>
  <c r="F328" s="1"/>
  <c r="B124"/>
  <c r="A125"/>
  <c r="C124"/>
  <c r="D329" l="1"/>
  <c r="F329" s="1"/>
  <c r="B125"/>
  <c r="A126"/>
  <c r="C125"/>
  <c r="D330" l="1"/>
  <c r="F330" s="1"/>
  <c r="B126"/>
  <c r="A127"/>
  <c r="C126"/>
  <c r="D331" l="1"/>
  <c r="F331" s="1"/>
  <c r="B127"/>
  <c r="A128"/>
  <c r="C127"/>
  <c r="D332" l="1"/>
  <c r="F332" s="1"/>
  <c r="B128"/>
  <c r="A129"/>
  <c r="C128"/>
  <c r="D333" l="1"/>
  <c r="F333" s="1"/>
  <c r="B129"/>
  <c r="A130"/>
  <c r="C129"/>
  <c r="D334" l="1"/>
  <c r="F334" s="1"/>
  <c r="B130"/>
  <c r="A131"/>
  <c r="C130"/>
  <c r="D335" l="1"/>
  <c r="F335" s="1"/>
  <c r="B131"/>
  <c r="A132"/>
  <c r="C131"/>
  <c r="D336" l="1"/>
  <c r="F336" s="1"/>
  <c r="B132"/>
  <c r="A133"/>
  <c r="C132"/>
  <c r="D337" l="1"/>
  <c r="F337" s="1"/>
  <c r="B133"/>
  <c r="A134"/>
  <c r="C133"/>
  <c r="D338" l="1"/>
  <c r="F338" s="1"/>
  <c r="B134"/>
  <c r="A135"/>
  <c r="C134"/>
  <c r="D339" l="1"/>
  <c r="F339" s="1"/>
  <c r="B135"/>
  <c r="A136"/>
  <c r="C135"/>
  <c r="D340" l="1"/>
  <c r="F340" s="1"/>
  <c r="B136"/>
  <c r="C136"/>
  <c r="A137"/>
  <c r="D341" l="1"/>
  <c r="F341" s="1"/>
  <c r="B137"/>
  <c r="A138"/>
  <c r="C137"/>
  <c r="D342" l="1"/>
  <c r="F342" s="1"/>
  <c r="B138"/>
  <c r="A139"/>
  <c r="C138"/>
  <c r="D343" l="1"/>
  <c r="F343" s="1"/>
  <c r="B139"/>
  <c r="A140"/>
  <c r="C139"/>
  <c r="D344" l="1"/>
  <c r="F344" s="1"/>
  <c r="B140"/>
  <c r="A141"/>
  <c r="C140"/>
  <c r="F345" l="1"/>
  <c r="B141"/>
  <c r="A142"/>
  <c r="C141"/>
  <c r="D346" l="1"/>
  <c r="F346" s="1"/>
  <c r="B142"/>
  <c r="A143"/>
  <c r="C142"/>
  <c r="D347" l="1"/>
  <c r="F347" s="1"/>
  <c r="B143"/>
  <c r="A144"/>
  <c r="C143"/>
  <c r="D348" l="1"/>
  <c r="F348" s="1"/>
  <c r="B144"/>
  <c r="A145"/>
  <c r="C144"/>
  <c r="D349" l="1"/>
  <c r="F349" s="1"/>
  <c r="B145"/>
  <c r="A146"/>
  <c r="C145"/>
  <c r="D350" l="1"/>
  <c r="F350" s="1"/>
  <c r="B146"/>
  <c r="A147"/>
  <c r="C146"/>
  <c r="D351" l="1"/>
  <c r="F351" s="1"/>
  <c r="B147"/>
  <c r="A148"/>
  <c r="C147"/>
  <c r="D352" l="1"/>
  <c r="F352" s="1"/>
  <c r="B148"/>
  <c r="A149"/>
  <c r="C148"/>
  <c r="D353" l="1"/>
  <c r="F353" s="1"/>
  <c r="B149"/>
  <c r="A150"/>
  <c r="C149"/>
  <c r="D354" l="1"/>
  <c r="F354" s="1"/>
  <c r="B150"/>
  <c r="A151"/>
  <c r="C150"/>
  <c r="D355" l="1"/>
  <c r="F355" s="1"/>
  <c r="B151"/>
  <c r="A152"/>
  <c r="C151"/>
  <c r="D356" l="1"/>
  <c r="F356" s="1"/>
  <c r="B152"/>
  <c r="A153"/>
  <c r="C152"/>
  <c r="D357" l="1"/>
  <c r="F357" s="1"/>
  <c r="B153"/>
  <c r="A154"/>
  <c r="C153"/>
  <c r="D358" l="1"/>
  <c r="F358" s="1"/>
  <c r="B154"/>
  <c r="A155"/>
  <c r="C154"/>
  <c r="D359" l="1"/>
  <c r="F359" s="1"/>
  <c r="B155"/>
  <c r="A156"/>
  <c r="C155"/>
  <c r="D360" l="1"/>
  <c r="F360" s="1"/>
  <c r="B156"/>
  <c r="A157"/>
  <c r="C156"/>
  <c r="D361" l="1"/>
  <c r="F361" s="1"/>
  <c r="B157"/>
  <c r="A158"/>
  <c r="C157"/>
  <c r="D362" l="1"/>
  <c r="F362" s="1"/>
  <c r="B158"/>
  <c r="A159"/>
  <c r="C158"/>
  <c r="D363" l="1"/>
  <c r="F363" s="1"/>
  <c r="B159"/>
  <c r="A160"/>
  <c r="C159"/>
  <c r="D364" l="1"/>
  <c r="F364" s="1"/>
  <c r="B160"/>
  <c r="A161"/>
  <c r="C160"/>
  <c r="D365" l="1"/>
  <c r="F365" s="1"/>
  <c r="B161"/>
  <c r="A162"/>
  <c r="C161"/>
  <c r="D366" l="1"/>
  <c r="F366" s="1"/>
  <c r="B162"/>
  <c r="A163"/>
  <c r="C162"/>
  <c r="D367" l="1"/>
  <c r="F367" s="1"/>
  <c r="B163"/>
  <c r="A164"/>
  <c r="C163"/>
  <c r="D368" l="1"/>
  <c r="F368" s="1"/>
  <c r="B164"/>
  <c r="A165"/>
  <c r="C164"/>
  <c r="D369" l="1"/>
  <c r="F369" s="1"/>
  <c r="B165"/>
  <c r="A166"/>
  <c r="C165"/>
  <c r="D370" l="1"/>
  <c r="F370" s="1"/>
  <c r="B166"/>
  <c r="A167"/>
  <c r="C166"/>
  <c r="D371" l="1"/>
  <c r="F371" s="1"/>
  <c r="B167"/>
  <c r="A168"/>
  <c r="C167"/>
  <c r="D372" l="1"/>
  <c r="F372" s="1"/>
  <c r="B168"/>
  <c r="A169"/>
  <c r="C168"/>
  <c r="D373" l="1"/>
  <c r="F373" s="1"/>
  <c r="B169"/>
  <c r="A170"/>
  <c r="C169"/>
  <c r="D374" l="1"/>
  <c r="F374" s="1"/>
  <c r="B170"/>
  <c r="A171"/>
  <c r="C170"/>
  <c r="F375" l="1"/>
  <c r="B171"/>
  <c r="A172"/>
  <c r="C171"/>
  <c r="D376" l="1"/>
  <c r="F376" s="1"/>
  <c r="B172"/>
  <c r="A173"/>
  <c r="C172"/>
  <c r="D377" l="1"/>
  <c r="F377" s="1"/>
  <c r="B173"/>
  <c r="A174"/>
  <c r="C173"/>
  <c r="D378" l="1"/>
  <c r="F378" s="1"/>
  <c r="B174"/>
  <c r="A175"/>
  <c r="C174"/>
  <c r="D379" l="1"/>
  <c r="F379" s="1"/>
  <c r="B175"/>
  <c r="A176"/>
  <c r="C175"/>
  <c r="D380" l="1"/>
  <c r="F380" s="1"/>
  <c r="B176"/>
  <c r="A177"/>
  <c r="C176"/>
  <c r="D381" l="1"/>
  <c r="F381" s="1"/>
  <c r="B177"/>
  <c r="A178"/>
  <c r="C177"/>
  <c r="D382" l="1"/>
  <c r="F382" s="1"/>
  <c r="B178"/>
  <c r="A179"/>
  <c r="C178"/>
  <c r="D383" l="1"/>
  <c r="F383" s="1"/>
  <c r="B179"/>
  <c r="A180"/>
  <c r="C179"/>
  <c r="D384" l="1"/>
  <c r="F384" s="1"/>
  <c r="B180"/>
  <c r="A181"/>
  <c r="C180"/>
  <c r="D385" l="1"/>
  <c r="F385" s="1"/>
  <c r="B181"/>
  <c r="A182"/>
  <c r="C181"/>
  <c r="D386" l="1"/>
  <c r="F386" s="1"/>
  <c r="B182"/>
  <c r="A183"/>
  <c r="C182"/>
  <c r="D387" l="1"/>
  <c r="F387" s="1"/>
  <c r="B183"/>
  <c r="A184"/>
  <c r="C183"/>
  <c r="D388" l="1"/>
  <c r="F388" s="1"/>
  <c r="B184"/>
  <c r="A185"/>
  <c r="C184"/>
  <c r="D389" l="1"/>
  <c r="F389" s="1"/>
  <c r="B185"/>
  <c r="A186"/>
  <c r="C185"/>
  <c r="D390" l="1"/>
  <c r="F390" s="1"/>
  <c r="B186"/>
  <c r="A187"/>
  <c r="C186"/>
  <c r="D391" l="1"/>
  <c r="F391" s="1"/>
  <c r="B187"/>
  <c r="A188"/>
  <c r="C187"/>
  <c r="D392" l="1"/>
  <c r="F392" s="1"/>
  <c r="B188"/>
  <c r="A189"/>
  <c r="C188"/>
  <c r="D393" l="1"/>
  <c r="F393" s="1"/>
  <c r="B189"/>
  <c r="A190"/>
  <c r="C189"/>
  <c r="D394" l="1"/>
  <c r="F394" s="1"/>
  <c r="B190"/>
  <c r="A191"/>
  <c r="C190"/>
  <c r="D395" l="1"/>
  <c r="F395" s="1"/>
  <c r="B191"/>
  <c r="A192"/>
  <c r="C191"/>
  <c r="D396" l="1"/>
  <c r="F396" s="1"/>
  <c r="B192"/>
  <c r="C192"/>
  <c r="A193"/>
  <c r="D397" l="1"/>
  <c r="F397" s="1"/>
  <c r="B193"/>
  <c r="A194"/>
  <c r="C193"/>
  <c r="D398" l="1"/>
  <c r="F398" s="1"/>
  <c r="B194"/>
  <c r="A195"/>
  <c r="C195" s="1"/>
  <c r="C194"/>
  <c r="D399" l="1"/>
  <c r="F399" s="1"/>
  <c r="B195"/>
  <c r="A196"/>
  <c r="C196" s="1"/>
  <c r="D400" l="1"/>
  <c r="F400" s="1"/>
  <c r="B196"/>
  <c r="A197"/>
  <c r="C197" s="1"/>
  <c r="A198" l="1"/>
  <c r="C198" s="1"/>
  <c r="D401"/>
  <c r="F401" s="1"/>
  <c r="A199"/>
  <c r="C199" s="1"/>
  <c r="B197"/>
  <c r="B198" l="1"/>
  <c r="D402"/>
  <c r="F402" s="1"/>
  <c r="A200"/>
  <c r="C200" s="1"/>
  <c r="B199"/>
  <c r="F2" i="46"/>
  <c r="F18"/>
  <c r="F4"/>
  <c r="F16"/>
  <c r="F28"/>
  <c r="F13"/>
  <c r="F14"/>
  <c r="F26"/>
  <c r="F24"/>
  <c r="F9"/>
  <c r="F21"/>
  <c r="F10"/>
  <c r="F22"/>
  <c r="F8"/>
  <c r="F20"/>
  <c r="F5"/>
  <c r="F17"/>
  <c r="F6"/>
  <c r="F3"/>
  <c r="F11"/>
  <c r="F27"/>
  <c r="F7"/>
  <c r="F15"/>
  <c r="F19"/>
  <c r="D403" i="55" l="1"/>
  <c r="F403" s="1"/>
  <c r="A201"/>
  <c r="C201" s="1"/>
  <c r="B200"/>
  <c r="D404" l="1"/>
  <c r="F404" s="1"/>
  <c r="A202"/>
  <c r="C202" s="1"/>
  <c r="B201"/>
  <c r="D405" l="1"/>
  <c r="F405" s="1"/>
  <c r="A203"/>
  <c r="C203" s="1"/>
  <c r="B202"/>
  <c r="F406" l="1"/>
  <c r="A204"/>
  <c r="C204" s="1"/>
  <c r="B203"/>
  <c r="A205" l="1"/>
  <c r="C205" s="1"/>
  <c r="D407"/>
  <c r="F407" s="1"/>
  <c r="B204"/>
  <c r="B205" l="1"/>
  <c r="A206"/>
  <c r="C206" s="1"/>
  <c r="D408"/>
  <c r="F408" s="1"/>
  <c r="B206" l="1"/>
  <c r="A207"/>
  <c r="C207" s="1"/>
  <c r="D409"/>
  <c r="F409" s="1"/>
  <c r="A208"/>
  <c r="C208" s="1"/>
  <c r="B207" l="1"/>
  <c r="A209"/>
  <c r="C209" s="1"/>
  <c r="B208"/>
  <c r="D410"/>
  <c r="F410" s="1"/>
  <c r="C12" i="19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36" s="1"/>
  <c r="C37" s="1"/>
  <c r="C38" s="1"/>
  <c r="C39" s="1"/>
  <c r="C40" s="1"/>
  <c r="C41" s="1"/>
  <c r="C42" s="1"/>
  <c r="C43" s="1"/>
  <c r="C44" s="1"/>
  <c r="C45" s="1"/>
  <c r="C46" s="1"/>
  <c r="C47" s="1"/>
  <c r="C48" s="1"/>
  <c r="C49" s="1"/>
  <c r="C50" s="1"/>
  <c r="C51" s="1"/>
  <c r="C52" s="1"/>
  <c r="C53" s="1"/>
  <c r="C54" s="1"/>
  <c r="C55" s="1"/>
  <c r="C56" s="1"/>
  <c r="C57" s="1"/>
  <c r="C58" s="1"/>
  <c r="A12"/>
  <c r="A13"/>
  <c r="A14"/>
  <c r="A15"/>
  <c r="A16"/>
  <c r="A17"/>
  <c r="A18"/>
  <c r="A19"/>
  <c r="A20"/>
  <c r="A22"/>
  <c r="A23"/>
  <c r="A24"/>
  <c r="A25"/>
  <c r="A26"/>
  <c r="A27"/>
  <c r="A28"/>
  <c r="A29"/>
  <c r="A30"/>
  <c r="A31"/>
  <c r="A33"/>
  <c r="A35"/>
  <c r="A36"/>
  <c r="A37"/>
  <c r="A38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60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5"/>
  <c r="J56"/>
  <c r="J57"/>
  <c r="J58"/>
  <c r="J60"/>
  <c r="J61"/>
  <c r="J62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  <c r="J149"/>
  <c r="J150"/>
  <c r="J151"/>
  <c r="J152"/>
  <c r="J153"/>
  <c r="J154"/>
  <c r="N12"/>
  <c r="N13"/>
  <c r="N14"/>
  <c r="N15"/>
  <c r="N16"/>
  <c r="N17"/>
  <c r="N18"/>
  <c r="N19"/>
  <c r="N20"/>
  <c r="N22"/>
  <c r="N23"/>
  <c r="N24"/>
  <c r="N25"/>
  <c r="N26"/>
  <c r="N27"/>
  <c r="N28"/>
  <c r="N29"/>
  <c r="N30"/>
  <c r="N31"/>
  <c r="N33"/>
  <c r="N35"/>
  <c r="M36"/>
  <c r="N36" s="1"/>
  <c r="M37"/>
  <c r="N37" s="1"/>
  <c r="M38"/>
  <c r="M39"/>
  <c r="M40"/>
  <c r="M41"/>
  <c r="M42"/>
  <c r="M43"/>
  <c r="M44"/>
  <c r="M45"/>
  <c r="M46"/>
  <c r="M47"/>
  <c r="M48"/>
  <c r="M49"/>
  <c r="M50"/>
  <c r="M51"/>
  <c r="M52"/>
  <c r="M53"/>
  <c r="M54"/>
  <c r="N54" s="1"/>
  <c r="M55"/>
  <c r="N55" s="1"/>
  <c r="M56"/>
  <c r="N56" s="1"/>
  <c r="M57"/>
  <c r="N57" s="1"/>
  <c r="M58"/>
  <c r="N58" s="1"/>
  <c r="M60"/>
  <c r="N60" s="1"/>
  <c r="M61"/>
  <c r="N61" s="1"/>
  <c r="M62"/>
  <c r="N62" s="1"/>
  <c r="M64"/>
  <c r="N64" s="1"/>
  <c r="M65"/>
  <c r="N65" s="1"/>
  <c r="M66"/>
  <c r="N66" s="1"/>
  <c r="M67"/>
  <c r="N67" s="1"/>
  <c r="M68"/>
  <c r="N68" s="1"/>
  <c r="M69"/>
  <c r="N69" s="1"/>
  <c r="M70"/>
  <c r="N70" s="1"/>
  <c r="M71"/>
  <c r="N71" s="1"/>
  <c r="M72"/>
  <c r="N72" s="1"/>
  <c r="M73"/>
  <c r="N73" s="1"/>
  <c r="M74"/>
  <c r="N74" s="1"/>
  <c r="M75"/>
  <c r="N75" s="1"/>
  <c r="M76"/>
  <c r="N76" s="1"/>
  <c r="M77"/>
  <c r="N77" s="1"/>
  <c r="M78"/>
  <c r="N78" s="1"/>
  <c r="M79"/>
  <c r="N79" s="1"/>
  <c r="M80"/>
  <c r="N80" s="1"/>
  <c r="M81"/>
  <c r="N81" s="1"/>
  <c r="M82"/>
  <c r="N82" s="1"/>
  <c r="M83"/>
  <c r="N83" s="1"/>
  <c r="M84"/>
  <c r="N84" s="1"/>
  <c r="M85"/>
  <c r="N85" s="1"/>
  <c r="M86"/>
  <c r="N86" s="1"/>
  <c r="M87"/>
  <c r="N87" s="1"/>
  <c r="M88"/>
  <c r="N88" s="1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N11"/>
  <c r="J11"/>
  <c r="C59" l="1"/>
  <c r="C60" s="1"/>
  <c r="C61" s="1"/>
  <c r="C62" s="1"/>
  <c r="C63" s="1"/>
  <c r="C64" s="1"/>
  <c r="C65" s="1"/>
  <c r="C66" s="1"/>
  <c r="C67" s="1"/>
  <c r="C68" s="1"/>
  <c r="C69" s="1"/>
  <c r="C70" s="1"/>
  <c r="C71" s="1"/>
  <c r="C72" s="1"/>
  <c r="C73" s="1"/>
  <c r="C74" s="1"/>
  <c r="C75" s="1"/>
  <c r="C76" s="1"/>
  <c r="C77" s="1"/>
  <c r="C78" s="1"/>
  <c r="C79" s="1"/>
  <c r="C80" s="1"/>
  <c r="C81" s="1"/>
  <c r="C82" s="1"/>
  <c r="C83" s="1"/>
  <c r="C84" s="1"/>
  <c r="C85" s="1"/>
  <c r="C86" s="1"/>
  <c r="C87" s="1"/>
  <c r="C88" s="1"/>
  <c r="C89" s="1"/>
  <c r="C90" s="1"/>
  <c r="C91" s="1"/>
  <c r="C92" s="1"/>
  <c r="C93" s="1"/>
  <c r="C94" s="1"/>
  <c r="C95" s="1"/>
  <c r="C96" s="1"/>
  <c r="C97" s="1"/>
  <c r="C98" s="1"/>
  <c r="C99" s="1"/>
  <c r="C100" s="1"/>
  <c r="C101" s="1"/>
  <c r="C102" s="1"/>
  <c r="C103" s="1"/>
  <c r="C104" s="1"/>
  <c r="C105" s="1"/>
  <c r="C106" s="1"/>
  <c r="C107" s="1"/>
  <c r="C108" s="1"/>
  <c r="C109" s="1"/>
  <c r="C110" s="1"/>
  <c r="C111" s="1"/>
  <c r="C112" s="1"/>
  <c r="C113" s="1"/>
  <c r="C114" s="1"/>
  <c r="C115" s="1"/>
  <c r="C116" s="1"/>
  <c r="C117" s="1"/>
  <c r="C118" s="1"/>
  <c r="C119" s="1"/>
  <c r="C120" s="1"/>
  <c r="C121" s="1"/>
  <c r="C122" s="1"/>
  <c r="C123" s="1"/>
  <c r="C124" s="1"/>
  <c r="C125" s="1"/>
  <c r="C126" s="1"/>
  <c r="C127" s="1"/>
  <c r="C128" s="1"/>
  <c r="C129" s="1"/>
  <c r="C130" s="1"/>
  <c r="C131" s="1"/>
  <c r="C132" s="1"/>
  <c r="C133" s="1"/>
  <c r="C134" s="1"/>
  <c r="C135" s="1"/>
  <c r="C136" s="1"/>
  <c r="D411" i="55"/>
  <c r="F411" s="1"/>
  <c r="A210"/>
  <c r="C210" s="1"/>
  <c r="B209"/>
  <c r="J7" i="19"/>
  <c r="A11"/>
  <c r="C137" l="1"/>
  <c r="C138" s="1"/>
  <c r="C139" s="1"/>
  <c r="C140" s="1"/>
  <c r="C141" s="1"/>
  <c r="C142" s="1"/>
  <c r="C143" s="1"/>
  <c r="C144" s="1"/>
  <c r="C145" s="1"/>
  <c r="C146" s="1"/>
  <c r="C147" s="1"/>
  <c r="C148" s="1"/>
  <c r="C149" s="1"/>
  <c r="C150" s="1"/>
  <c r="C151" s="1"/>
  <c r="C152" s="1"/>
  <c r="C153" s="1"/>
  <c r="C154" s="1"/>
  <c r="A211" i="55"/>
  <c r="C211" s="1"/>
  <c r="B210"/>
  <c r="D412"/>
  <c r="F412" s="1"/>
  <c r="E154" i="52"/>
  <c r="D154"/>
  <c r="E153"/>
  <c r="D153"/>
  <c r="E152"/>
  <c r="D152"/>
  <c r="E151"/>
  <c r="D151"/>
  <c r="E150"/>
  <c r="D150"/>
  <c r="E149"/>
  <c r="D149"/>
  <c r="E148"/>
  <c r="D148"/>
  <c r="E147"/>
  <c r="D147"/>
  <c r="E146"/>
  <c r="D146"/>
  <c r="E145"/>
  <c r="D145"/>
  <c r="E144"/>
  <c r="D144"/>
  <c r="E143"/>
  <c r="D143"/>
  <c r="E142"/>
  <c r="D142"/>
  <c r="E141"/>
  <c r="D141"/>
  <c r="E140"/>
  <c r="D140"/>
  <c r="E139"/>
  <c r="D139"/>
  <c r="E138"/>
  <c r="D138"/>
  <c r="E137"/>
  <c r="D137"/>
  <c r="E136"/>
  <c r="D136"/>
  <c r="E135"/>
  <c r="D135"/>
  <c r="E134"/>
  <c r="D134"/>
  <c r="E133"/>
  <c r="D133"/>
  <c r="E132"/>
  <c r="D132"/>
  <c r="E131"/>
  <c r="D131"/>
  <c r="E130"/>
  <c r="D130"/>
  <c r="E129"/>
  <c r="D129"/>
  <c r="E128"/>
  <c r="D128"/>
  <c r="E127"/>
  <c r="D127"/>
  <c r="E126"/>
  <c r="D126"/>
  <c r="E125"/>
  <c r="D125"/>
  <c r="E124"/>
  <c r="D124"/>
  <c r="E123"/>
  <c r="D123"/>
  <c r="E122"/>
  <c r="D122"/>
  <c r="E121"/>
  <c r="D121"/>
  <c r="E120"/>
  <c r="D120"/>
  <c r="E119"/>
  <c r="D119"/>
  <c r="E118"/>
  <c r="D118"/>
  <c r="E117"/>
  <c r="D117"/>
  <c r="E116"/>
  <c r="D116"/>
  <c r="AF115"/>
  <c r="E115"/>
  <c r="D115"/>
  <c r="AF114"/>
  <c r="E114"/>
  <c r="D114"/>
  <c r="AF113"/>
  <c r="E113"/>
  <c r="D113"/>
  <c r="AF112"/>
  <c r="E112"/>
  <c r="D112"/>
  <c r="AF111"/>
  <c r="E111"/>
  <c r="D111"/>
  <c r="AF110"/>
  <c r="AF109"/>
  <c r="E109"/>
  <c r="D109"/>
  <c r="AF108"/>
  <c r="E108"/>
  <c r="D108"/>
  <c r="AF107"/>
  <c r="E107"/>
  <c r="D107"/>
  <c r="AF106"/>
  <c r="E106"/>
  <c r="D106"/>
  <c r="E105"/>
  <c r="D105"/>
  <c r="E104"/>
  <c r="D104"/>
  <c r="E103"/>
  <c r="D103"/>
  <c r="AF102"/>
  <c r="E102"/>
  <c r="D102"/>
  <c r="E101"/>
  <c r="D101"/>
  <c r="E100"/>
  <c r="D100"/>
  <c r="E99"/>
  <c r="D99"/>
  <c r="AF98"/>
  <c r="E98"/>
  <c r="D98"/>
  <c r="AF97"/>
  <c r="E97"/>
  <c r="D97"/>
  <c r="AF96"/>
  <c r="E96"/>
  <c r="D96"/>
  <c r="AF95"/>
  <c r="E95"/>
  <c r="D95"/>
  <c r="AF94"/>
  <c r="E94"/>
  <c r="D94"/>
  <c r="AF93"/>
  <c r="E93"/>
  <c r="D93"/>
  <c r="AF92"/>
  <c r="E92"/>
  <c r="D92"/>
  <c r="AF91"/>
  <c r="E91"/>
  <c r="D91"/>
  <c r="AF90"/>
  <c r="E90"/>
  <c r="D90"/>
  <c r="AF89"/>
  <c r="E89"/>
  <c r="D89"/>
  <c r="AF88"/>
  <c r="E88"/>
  <c r="D88"/>
  <c r="AF87"/>
  <c r="E87"/>
  <c r="D87"/>
  <c r="AF86"/>
  <c r="E86"/>
  <c r="D86"/>
  <c r="AF85"/>
  <c r="E85"/>
  <c r="D85"/>
  <c r="AF84"/>
  <c r="E84"/>
  <c r="D84"/>
  <c r="AF83"/>
  <c r="E83"/>
  <c r="D83"/>
  <c r="AF82"/>
  <c r="E82"/>
  <c r="D82"/>
  <c r="AF81"/>
  <c r="E81"/>
  <c r="D81"/>
  <c r="AF80"/>
  <c r="E80"/>
  <c r="D80"/>
  <c r="AF79"/>
  <c r="E79"/>
  <c r="D79"/>
  <c r="AF78"/>
  <c r="E78"/>
  <c r="D78"/>
  <c r="AF77"/>
  <c r="E77"/>
  <c r="D77"/>
  <c r="AF76"/>
  <c r="E76"/>
  <c r="D76"/>
  <c r="AF75"/>
  <c r="E75"/>
  <c r="D75"/>
  <c r="AF74"/>
  <c r="E74"/>
  <c r="D74"/>
  <c r="AF73"/>
  <c r="E73"/>
  <c r="D73"/>
  <c r="AF72"/>
  <c r="E72"/>
  <c r="D72"/>
  <c r="AF71"/>
  <c r="E71"/>
  <c r="D71"/>
  <c r="AF70"/>
  <c r="E70"/>
  <c r="D70"/>
  <c r="AF69"/>
  <c r="E69"/>
  <c r="D69"/>
  <c r="AF68"/>
  <c r="E68"/>
  <c r="D68"/>
  <c r="AF67"/>
  <c r="E67"/>
  <c r="D67"/>
  <c r="AF66"/>
  <c r="E66"/>
  <c r="D66"/>
  <c r="AF65"/>
  <c r="E65"/>
  <c r="D65"/>
  <c r="AF64"/>
  <c r="E64"/>
  <c r="D64"/>
  <c r="AF63"/>
  <c r="E63"/>
  <c r="D63"/>
  <c r="AF62"/>
  <c r="E62"/>
  <c r="D62"/>
  <c r="AF61"/>
  <c r="E61"/>
  <c r="D61"/>
  <c r="AF60"/>
  <c r="E60"/>
  <c r="D60"/>
  <c r="AF59"/>
  <c r="E59"/>
  <c r="D59"/>
  <c r="AF58"/>
  <c r="E58"/>
  <c r="D58"/>
  <c r="AF57"/>
  <c r="E57"/>
  <c r="D57"/>
  <c r="AF56"/>
  <c r="E56"/>
  <c r="D56"/>
  <c r="AF55"/>
  <c r="E55"/>
  <c r="D55"/>
  <c r="AF54"/>
  <c r="E54"/>
  <c r="D54"/>
  <c r="AF53"/>
  <c r="E53"/>
  <c r="D53"/>
  <c r="AF52"/>
  <c r="E52"/>
  <c r="D52"/>
  <c r="AF51"/>
  <c r="E51"/>
  <c r="AF50"/>
  <c r="M50"/>
  <c r="E50"/>
  <c r="AF49"/>
  <c r="M49"/>
  <c r="E49"/>
  <c r="AF48"/>
  <c r="M48"/>
  <c r="E48"/>
  <c r="AF47"/>
  <c r="M47"/>
  <c r="E47"/>
  <c r="AF46"/>
  <c r="M46"/>
  <c r="E46"/>
  <c r="AF45"/>
  <c r="M45"/>
  <c r="E45"/>
  <c r="AF44"/>
  <c r="M44"/>
  <c r="E44"/>
  <c r="AF43"/>
  <c r="M43"/>
  <c r="E43"/>
  <c r="AF42"/>
  <c r="M42"/>
  <c r="E42"/>
  <c r="AF41"/>
  <c r="M41"/>
  <c r="E41"/>
  <c r="AF40"/>
  <c r="M40"/>
  <c r="E40"/>
  <c r="AF39"/>
  <c r="M39"/>
  <c r="E39"/>
  <c r="AF38"/>
  <c r="M38"/>
  <c r="E38"/>
  <c r="AF37"/>
  <c r="M37"/>
  <c r="E37"/>
  <c r="AL36"/>
  <c r="AF36"/>
  <c r="M36"/>
  <c r="E36"/>
  <c r="AL35"/>
  <c r="AF35"/>
  <c r="M35"/>
  <c r="E35"/>
  <c r="AL34"/>
  <c r="AF34"/>
  <c r="M34"/>
  <c r="E34"/>
  <c r="AL33"/>
  <c r="AF33"/>
  <c r="M33"/>
  <c r="E33"/>
  <c r="AF32"/>
  <c r="M32"/>
  <c r="E32"/>
  <c r="AL31"/>
  <c r="AF31"/>
  <c r="M31"/>
  <c r="E31"/>
  <c r="AL30"/>
  <c r="AF30"/>
  <c r="M30"/>
  <c r="E30"/>
  <c r="AL29"/>
  <c r="AF29"/>
  <c r="M29"/>
  <c r="E29"/>
  <c r="AL28"/>
  <c r="AF28"/>
  <c r="M28"/>
  <c r="E28"/>
  <c r="AL27"/>
  <c r="AF27"/>
  <c r="M27"/>
  <c r="E27"/>
  <c r="AL26"/>
  <c r="AF26"/>
  <c r="M26"/>
  <c r="E26"/>
  <c r="AL25"/>
  <c r="AF25"/>
  <c r="M25"/>
  <c r="E25"/>
  <c r="AL24"/>
  <c r="AF24"/>
  <c r="M24"/>
  <c r="E24"/>
  <c r="AF23"/>
  <c r="M23"/>
  <c r="E23"/>
  <c r="AL22"/>
  <c r="AF22"/>
  <c r="M22"/>
  <c r="E22"/>
  <c r="AL21"/>
  <c r="AF21"/>
  <c r="M21"/>
  <c r="E21"/>
  <c r="AL20"/>
  <c r="AF20"/>
  <c r="M20"/>
  <c r="E20"/>
  <c r="AL19"/>
  <c r="AF19"/>
  <c r="M19"/>
  <c r="E19"/>
  <c r="AL18"/>
  <c r="AF18"/>
  <c r="M18"/>
  <c r="E18"/>
  <c r="AL17"/>
  <c r="AF17"/>
  <c r="M17"/>
  <c r="E17"/>
  <c r="AL16"/>
  <c r="AF16"/>
  <c r="M16"/>
  <c r="E16"/>
  <c r="AL15"/>
  <c r="AF15"/>
  <c r="M15"/>
  <c r="E15"/>
  <c r="AL14"/>
  <c r="AF14"/>
  <c r="M14"/>
  <c r="E14"/>
  <c r="AF13"/>
  <c r="Y13"/>
  <c r="T13"/>
  <c r="M13"/>
  <c r="E13"/>
  <c r="AL12"/>
  <c r="AF12"/>
  <c r="Y12"/>
  <c r="T12"/>
  <c r="M12"/>
  <c r="E12"/>
  <c r="AL11"/>
  <c r="AF11"/>
  <c r="Y11"/>
  <c r="T11"/>
  <c r="M11"/>
  <c r="E11"/>
  <c r="D11"/>
  <c r="AL10"/>
  <c r="AF10"/>
  <c r="Y10"/>
  <c r="T10"/>
  <c r="M10"/>
  <c r="E10"/>
  <c r="D10"/>
  <c r="AX9"/>
  <c r="AT9"/>
  <c r="AL9"/>
  <c r="AF9"/>
  <c r="Y9"/>
  <c r="T9"/>
  <c r="M9"/>
  <c r="E9"/>
  <c r="AX8"/>
  <c r="AT8"/>
  <c r="AL8"/>
  <c r="AF8"/>
  <c r="Y8"/>
  <c r="T8"/>
  <c r="M8"/>
  <c r="E8"/>
  <c r="D8"/>
  <c r="AX7"/>
  <c r="AT7"/>
  <c r="AL7"/>
  <c r="AF7"/>
  <c r="Y7"/>
  <c r="T7"/>
  <c r="M7"/>
  <c r="E7"/>
  <c r="D7"/>
  <c r="AX6"/>
  <c r="AT6"/>
  <c r="AP6"/>
  <c r="AL6"/>
  <c r="AF6"/>
  <c r="Y6"/>
  <c r="T6"/>
  <c r="M6"/>
  <c r="E6"/>
  <c r="D6"/>
  <c r="AX5"/>
  <c r="AT5"/>
  <c r="AP5"/>
  <c r="AL5"/>
  <c r="AF5"/>
  <c r="Y5"/>
  <c r="T5"/>
  <c r="M5"/>
  <c r="E5"/>
  <c r="D5"/>
  <c r="AX4"/>
  <c r="AT4"/>
  <c r="AP4"/>
  <c r="AL4"/>
  <c r="AF4"/>
  <c r="Y4"/>
  <c r="T4"/>
  <c r="M4"/>
  <c r="E4"/>
  <c r="D4"/>
  <c r="D413" i="55" l="1"/>
  <c r="F413" s="1"/>
  <c r="A212"/>
  <c r="C212" s="1"/>
  <c r="B211"/>
  <c r="A213" l="1"/>
  <c r="C213" s="1"/>
  <c r="B212"/>
  <c r="D414"/>
  <c r="F414" s="1"/>
  <c r="D415" l="1"/>
  <c r="F415" s="1"/>
  <c r="A214"/>
  <c r="C214" s="1"/>
  <c r="B213"/>
  <c r="A215" l="1"/>
  <c r="C215" s="1"/>
  <c r="B214"/>
  <c r="D416"/>
  <c r="F416" s="1"/>
  <c r="D417" l="1"/>
  <c r="F417" s="1"/>
  <c r="A216"/>
  <c r="C216" s="1"/>
  <c r="B215"/>
  <c r="A217" l="1"/>
  <c r="C217" s="1"/>
  <c r="B216"/>
  <c r="D418"/>
  <c r="F418" s="1"/>
  <c r="D419" l="1"/>
  <c r="F419" s="1"/>
  <c r="A218"/>
  <c r="C218" s="1"/>
  <c r="B217"/>
  <c r="A219" l="1"/>
  <c r="C219" s="1"/>
  <c r="B218"/>
  <c r="D420"/>
  <c r="F420" s="1"/>
  <c r="D421" l="1"/>
  <c r="F421" s="1"/>
  <c r="A220"/>
  <c r="C220" s="1"/>
  <c r="B219"/>
  <c r="A221" l="1"/>
  <c r="C221" s="1"/>
  <c r="B220"/>
  <c r="D422"/>
  <c r="F422" s="1"/>
  <c r="D423" l="1"/>
  <c r="F423" s="1"/>
  <c r="A222"/>
  <c r="C222" s="1"/>
  <c r="B221"/>
  <c r="A223" l="1"/>
  <c r="C223" s="1"/>
  <c r="B222"/>
  <c r="D424"/>
  <c r="F424" s="1"/>
  <c r="D425" l="1"/>
  <c r="F425" s="1"/>
  <c r="A224"/>
  <c r="C224" s="1"/>
  <c r="B223"/>
  <c r="A225" l="1"/>
  <c r="B224"/>
  <c r="D426"/>
  <c r="F426" s="1"/>
  <c r="D427" l="1"/>
  <c r="F427" s="1"/>
  <c r="A226"/>
  <c r="B225"/>
  <c r="C225"/>
  <c r="C226" l="1"/>
  <c r="A227"/>
  <c r="B226"/>
  <c r="D428"/>
  <c r="F428" s="1"/>
  <c r="D429" l="1"/>
  <c r="F429" s="1"/>
  <c r="A228"/>
  <c r="B227"/>
  <c r="C227"/>
  <c r="C228" l="1"/>
  <c r="A229"/>
  <c r="B228"/>
  <c r="D430"/>
  <c r="F430" s="1"/>
  <c r="D431" l="1"/>
  <c r="F431" s="1"/>
  <c r="A230"/>
  <c r="B229"/>
  <c r="C229"/>
  <c r="C230" l="1"/>
  <c r="A231"/>
  <c r="B230"/>
  <c r="D432"/>
  <c r="F432" s="1"/>
  <c r="D433" l="1"/>
  <c r="F433" s="1"/>
  <c r="A232"/>
  <c r="B231"/>
  <c r="C231"/>
  <c r="C232" l="1"/>
  <c r="A233"/>
  <c r="B232"/>
  <c r="D434"/>
  <c r="F434" s="1"/>
  <c r="D435" l="1"/>
  <c r="F435" s="1"/>
  <c r="A234"/>
  <c r="B233"/>
  <c r="C233"/>
  <c r="C234" l="1"/>
  <c r="A235"/>
  <c r="B234"/>
  <c r="D436"/>
  <c r="F436" s="1"/>
  <c r="F437" l="1"/>
  <c r="A236"/>
  <c r="B235"/>
  <c r="C235"/>
  <c r="C236" l="1"/>
  <c r="A237"/>
  <c r="B236"/>
  <c r="D438"/>
  <c r="F438" s="1"/>
  <c r="D439" l="1"/>
  <c r="F439" s="1"/>
  <c r="A238"/>
  <c r="B237"/>
  <c r="C237"/>
  <c r="C238" l="1"/>
  <c r="A239"/>
  <c r="B238"/>
  <c r="D440"/>
  <c r="F440" s="1"/>
  <c r="D441" l="1"/>
  <c r="F441" s="1"/>
  <c r="A240"/>
  <c r="B239"/>
  <c r="C239"/>
  <c r="C240" l="1"/>
  <c r="A241"/>
  <c r="B240"/>
  <c r="D442"/>
  <c r="F442" s="1"/>
  <c r="D443" l="1"/>
  <c r="F443" s="1"/>
  <c r="A242"/>
  <c r="B241"/>
  <c r="C241"/>
  <c r="C242" l="1"/>
  <c r="A243"/>
  <c r="B242"/>
  <c r="D444"/>
  <c r="F444" s="1"/>
  <c r="D445" l="1"/>
  <c r="F445" s="1"/>
  <c r="A244"/>
  <c r="B243"/>
  <c r="C243"/>
  <c r="C244" l="1"/>
  <c r="A245"/>
  <c r="B244"/>
  <c r="D446"/>
  <c r="F446" s="1"/>
  <c r="D447" l="1"/>
  <c r="F447" s="1"/>
  <c r="A246"/>
  <c r="B245"/>
  <c r="C245"/>
  <c r="C246" l="1"/>
  <c r="A247"/>
  <c r="B246"/>
  <c r="D448"/>
  <c r="F448" s="1"/>
  <c r="D449" l="1"/>
  <c r="F449" s="1"/>
  <c r="A248"/>
  <c r="B247"/>
  <c r="C247"/>
  <c r="C248" l="1"/>
  <c r="A249"/>
  <c r="B248"/>
  <c r="D450"/>
  <c r="F450" s="1"/>
  <c r="D451" l="1"/>
  <c r="F451" s="1"/>
  <c r="A250"/>
  <c r="B249"/>
  <c r="C249"/>
  <c r="C250" l="1"/>
  <c r="A251"/>
  <c r="B250"/>
  <c r="D452"/>
  <c r="F452" s="1"/>
  <c r="D453" l="1"/>
  <c r="F453" s="1"/>
  <c r="A252"/>
  <c r="B251"/>
  <c r="C251"/>
  <c r="C252" l="1"/>
  <c r="A253"/>
  <c r="B252"/>
  <c r="D454"/>
  <c r="F454" s="1"/>
  <c r="D455" l="1"/>
  <c r="F455" s="1"/>
  <c r="A254"/>
  <c r="B253"/>
  <c r="C253"/>
  <c r="C254" l="1"/>
  <c r="A255"/>
  <c r="B254"/>
  <c r="D456"/>
  <c r="F456" s="1"/>
  <c r="D457" l="1"/>
  <c r="F457" s="1"/>
  <c r="A256"/>
  <c r="B255"/>
  <c r="C255"/>
  <c r="C256" l="1"/>
  <c r="A257"/>
  <c r="B256"/>
  <c r="D458"/>
  <c r="F458" s="1"/>
  <c r="D459" l="1"/>
  <c r="F459" s="1"/>
  <c r="A258"/>
  <c r="B257"/>
  <c r="C257"/>
  <c r="C258" l="1"/>
  <c r="A259"/>
  <c r="B258"/>
  <c r="D460"/>
  <c r="F460" s="1"/>
  <c r="D461" l="1"/>
  <c r="F461" s="1"/>
  <c r="A260"/>
  <c r="B259"/>
  <c r="C259"/>
  <c r="C260" l="1"/>
  <c r="A261"/>
  <c r="B260"/>
  <c r="D462"/>
  <c r="F462" s="1"/>
  <c r="D463" l="1"/>
  <c r="F463" s="1"/>
  <c r="A262"/>
  <c r="B261"/>
  <c r="C261"/>
  <c r="C262" l="1"/>
  <c r="A263"/>
  <c r="B262"/>
  <c r="D464"/>
  <c r="F464" s="1"/>
  <c r="D465" l="1"/>
  <c r="F465" s="1"/>
  <c r="A264"/>
  <c r="B263"/>
  <c r="C263"/>
  <c r="C264" l="1"/>
  <c r="A265"/>
  <c r="B264"/>
  <c r="D466"/>
  <c r="F466" s="1"/>
  <c r="F467" l="1"/>
  <c r="A266"/>
  <c r="B265"/>
  <c r="C265"/>
  <c r="C266" l="1"/>
  <c r="A267"/>
  <c r="B266"/>
  <c r="D468"/>
  <c r="F468" s="1"/>
  <c r="D469" l="1"/>
  <c r="F469" s="1"/>
  <c r="A268"/>
  <c r="B267"/>
  <c r="C267"/>
  <c r="C268" l="1"/>
  <c r="A269"/>
  <c r="B268"/>
  <c r="D470"/>
  <c r="F470" s="1"/>
  <c r="D471" l="1"/>
  <c r="F471" s="1"/>
  <c r="A270"/>
  <c r="B269"/>
  <c r="C269"/>
  <c r="C270" l="1"/>
  <c r="A271"/>
  <c r="B270"/>
  <c r="D472"/>
  <c r="F472" s="1"/>
  <c r="D473" l="1"/>
  <c r="F473" s="1"/>
  <c r="A272"/>
  <c r="B271"/>
  <c r="C271"/>
  <c r="C272" l="1"/>
  <c r="A273"/>
  <c r="B272"/>
  <c r="D474"/>
  <c r="F474" s="1"/>
  <c r="D475" l="1"/>
  <c r="F475" s="1"/>
  <c r="A274"/>
  <c r="B273"/>
  <c r="C273"/>
  <c r="C274" l="1"/>
  <c r="A275"/>
  <c r="B274"/>
  <c r="D476"/>
  <c r="F476" s="1"/>
  <c r="D477" l="1"/>
  <c r="F477" s="1"/>
  <c r="A276"/>
  <c r="B275"/>
  <c r="C275"/>
  <c r="C276" l="1"/>
  <c r="A277"/>
  <c r="B276"/>
  <c r="D478"/>
  <c r="F478" s="1"/>
  <c r="D479" l="1"/>
  <c r="F479" s="1"/>
  <c r="A278"/>
  <c r="B277"/>
  <c r="C277"/>
  <c r="C278" l="1"/>
  <c r="A279"/>
  <c r="B278"/>
  <c r="D480"/>
  <c r="F480" s="1"/>
  <c r="D481" l="1"/>
  <c r="F481" s="1"/>
  <c r="A280"/>
  <c r="B279"/>
  <c r="C279"/>
  <c r="C280" l="1"/>
  <c r="A281"/>
  <c r="B280"/>
  <c r="D482"/>
  <c r="F482" s="1"/>
  <c r="D483" l="1"/>
  <c r="F483" s="1"/>
  <c r="A282"/>
  <c r="B281"/>
  <c r="C281"/>
  <c r="C282" l="1"/>
  <c r="A283"/>
  <c r="B282"/>
  <c r="D484"/>
  <c r="F484" s="1"/>
  <c r="D485" l="1"/>
  <c r="F485" s="1"/>
  <c r="A284"/>
  <c r="B283"/>
  <c r="C283"/>
  <c r="C284" l="1"/>
  <c r="A285"/>
  <c r="B284"/>
  <c r="D486"/>
  <c r="F486" s="1"/>
  <c r="D487" l="1"/>
  <c r="F487" s="1"/>
  <c r="A286"/>
  <c r="B285"/>
  <c r="C285"/>
  <c r="C286" l="1"/>
  <c r="A287"/>
  <c r="B286"/>
  <c r="D488"/>
  <c r="F488" s="1"/>
  <c r="D489" l="1"/>
  <c r="F489" s="1"/>
  <c r="A288"/>
  <c r="B287"/>
  <c r="C287"/>
  <c r="C288" l="1"/>
  <c r="A289"/>
  <c r="B288"/>
  <c r="D490"/>
  <c r="F490" s="1"/>
  <c r="D491" l="1"/>
  <c r="F491" s="1"/>
  <c r="A290"/>
  <c r="B289"/>
  <c r="C289"/>
  <c r="C290" l="1"/>
  <c r="A291"/>
  <c r="B290"/>
  <c r="D492"/>
  <c r="F492" s="1"/>
  <c r="D493" l="1"/>
  <c r="F493" s="1"/>
  <c r="A292"/>
  <c r="B291"/>
  <c r="C291"/>
  <c r="C292" l="1"/>
  <c r="A293"/>
  <c r="B292"/>
  <c r="D494"/>
  <c r="F494" s="1"/>
  <c r="D495" l="1"/>
  <c r="F495" s="1"/>
  <c r="A294"/>
  <c r="B293"/>
  <c r="C293"/>
  <c r="C294" l="1"/>
  <c r="A295"/>
  <c r="B294"/>
  <c r="D496"/>
  <c r="F496" s="1"/>
  <c r="D497" l="1"/>
  <c r="F497" s="1"/>
  <c r="A296"/>
  <c r="B295"/>
  <c r="C295"/>
  <c r="C296" l="1"/>
  <c r="A297"/>
  <c r="B296"/>
  <c r="F498"/>
  <c r="D499" l="1"/>
  <c r="F499" s="1"/>
  <c r="A298"/>
  <c r="B297"/>
  <c r="C297"/>
  <c r="C298" l="1"/>
  <c r="A299"/>
  <c r="B298"/>
  <c r="D500"/>
  <c r="F500" s="1"/>
  <c r="D501" l="1"/>
  <c r="F501" s="1"/>
  <c r="A300"/>
  <c r="B299"/>
  <c r="C299"/>
  <c r="C300" l="1"/>
  <c r="A301"/>
  <c r="B300"/>
  <c r="D502"/>
  <c r="F502" s="1"/>
  <c r="D503" l="1"/>
  <c r="F503" s="1"/>
  <c r="A302"/>
  <c r="B301"/>
  <c r="C301"/>
  <c r="C302" l="1"/>
  <c r="A303"/>
  <c r="B302"/>
  <c r="D504"/>
  <c r="F504" s="1"/>
  <c r="D505" l="1"/>
  <c r="F505" s="1"/>
  <c r="A304"/>
  <c r="B303"/>
  <c r="C303"/>
  <c r="C304" l="1"/>
  <c r="A305"/>
  <c r="B304"/>
  <c r="D506"/>
  <c r="F506" s="1"/>
  <c r="D507" l="1"/>
  <c r="F507" s="1"/>
  <c r="A306"/>
  <c r="B305"/>
  <c r="C305"/>
  <c r="C306" l="1"/>
  <c r="A307"/>
  <c r="B306"/>
  <c r="D508"/>
  <c r="F508" s="1"/>
  <c r="D509" l="1"/>
  <c r="F509" s="1"/>
  <c r="A308"/>
  <c r="B307"/>
  <c r="C307"/>
  <c r="C308" l="1"/>
  <c r="A309"/>
  <c r="B308"/>
  <c r="D510"/>
  <c r="F510" s="1"/>
  <c r="D511" l="1"/>
  <c r="F511" s="1"/>
  <c r="A310"/>
  <c r="B309"/>
  <c r="C309"/>
  <c r="C310" l="1"/>
  <c r="A311"/>
  <c r="B310"/>
  <c r="D512"/>
  <c r="F512" s="1"/>
  <c r="D513" l="1"/>
  <c r="F513" s="1"/>
  <c r="A312"/>
  <c r="B311"/>
  <c r="C311"/>
  <c r="C312" l="1"/>
  <c r="A313"/>
  <c r="B312"/>
  <c r="D514"/>
  <c r="F514" s="1"/>
  <c r="D515" l="1"/>
  <c r="F515" s="1"/>
  <c r="A314"/>
  <c r="B313"/>
  <c r="C313"/>
  <c r="C314" l="1"/>
  <c r="A315"/>
  <c r="B314"/>
  <c r="D516"/>
  <c r="F516" s="1"/>
  <c r="D517" l="1"/>
  <c r="F517" s="1"/>
  <c r="A316"/>
  <c r="B315"/>
  <c r="C315"/>
  <c r="C316" l="1"/>
  <c r="A317"/>
  <c r="B316"/>
  <c r="D518"/>
  <c r="F518" s="1"/>
  <c r="D519" l="1"/>
  <c r="F519" s="1"/>
  <c r="A318"/>
  <c r="B317"/>
  <c r="C317"/>
  <c r="C318" l="1"/>
  <c r="A319"/>
  <c r="B318"/>
  <c r="D520"/>
  <c r="F520" s="1"/>
  <c r="D521" l="1"/>
  <c r="F521" s="1"/>
  <c r="A320"/>
  <c r="B319"/>
  <c r="C319"/>
  <c r="C320" l="1"/>
  <c r="A321"/>
  <c r="B320"/>
  <c r="D522"/>
  <c r="F522" s="1"/>
  <c r="D523" l="1"/>
  <c r="F523" s="1"/>
  <c r="A322"/>
  <c r="B321"/>
  <c r="C321"/>
  <c r="C322" l="1"/>
  <c r="A323"/>
  <c r="B322"/>
  <c r="D524"/>
  <c r="F524" s="1"/>
  <c r="D525" l="1"/>
  <c r="F525" s="1"/>
  <c r="A324"/>
  <c r="B323"/>
  <c r="C323"/>
  <c r="C324" l="1"/>
  <c r="A325"/>
  <c r="B324"/>
  <c r="D526"/>
  <c r="F526" s="1"/>
  <c r="D527" l="1"/>
  <c r="F527" s="1"/>
  <c r="A326"/>
  <c r="B325"/>
  <c r="C325"/>
  <c r="C326" l="1"/>
  <c r="A327"/>
  <c r="B326"/>
  <c r="F528"/>
  <c r="D529" l="1"/>
  <c r="F529" s="1"/>
  <c r="A328"/>
  <c r="B327"/>
  <c r="C327"/>
  <c r="C328" l="1"/>
  <c r="A329"/>
  <c r="B328"/>
  <c r="D530"/>
  <c r="F530" s="1"/>
  <c r="D531" l="1"/>
  <c r="F531" s="1"/>
  <c r="A330"/>
  <c r="B329"/>
  <c r="C329"/>
  <c r="C330" l="1"/>
  <c r="A331"/>
  <c r="B330"/>
  <c r="D532"/>
  <c r="F532" s="1"/>
  <c r="D533" l="1"/>
  <c r="F533" s="1"/>
  <c r="A332"/>
  <c r="B331"/>
  <c r="C331"/>
  <c r="C332" l="1"/>
  <c r="A333"/>
  <c r="B332"/>
  <c r="D534"/>
  <c r="F534" s="1"/>
  <c r="D535" l="1"/>
  <c r="F535" s="1"/>
  <c r="A334"/>
  <c r="B333"/>
  <c r="C333"/>
  <c r="C334" l="1"/>
  <c r="A335"/>
  <c r="B334"/>
  <c r="D536"/>
  <c r="F536" s="1"/>
  <c r="D537" l="1"/>
  <c r="F537" s="1"/>
  <c r="A336"/>
  <c r="B335"/>
  <c r="C335"/>
  <c r="C336" l="1"/>
  <c r="A337"/>
  <c r="B336"/>
  <c r="D538"/>
  <c r="F538" s="1"/>
  <c r="D539" l="1"/>
  <c r="F539" s="1"/>
  <c r="A338"/>
  <c r="B337"/>
  <c r="C337"/>
  <c r="C338" l="1"/>
  <c r="A339"/>
  <c r="B338"/>
  <c r="D540"/>
  <c r="F540" s="1"/>
  <c r="D541" l="1"/>
  <c r="F541" s="1"/>
  <c r="A340"/>
  <c r="B339"/>
  <c r="C339"/>
  <c r="C340" l="1"/>
  <c r="A341"/>
  <c r="B340"/>
  <c r="D542"/>
  <c r="F542" s="1"/>
  <c r="D543" l="1"/>
  <c r="F543" s="1"/>
  <c r="A342"/>
  <c r="B341"/>
  <c r="C341"/>
  <c r="C342" l="1"/>
  <c r="A343"/>
  <c r="B342"/>
  <c r="D544"/>
  <c r="F544" s="1"/>
  <c r="D545" l="1"/>
  <c r="F545" s="1"/>
  <c r="A344"/>
  <c r="B343"/>
  <c r="C343"/>
  <c r="C344" l="1"/>
  <c r="A345"/>
  <c r="B344"/>
  <c r="D546"/>
  <c r="F546" s="1"/>
  <c r="D547" l="1"/>
  <c r="F547" s="1"/>
  <c r="A346"/>
  <c r="B345"/>
  <c r="C345"/>
  <c r="C346" l="1"/>
  <c r="A347"/>
  <c r="B346"/>
  <c r="D548"/>
  <c r="F548" s="1"/>
  <c r="D549" l="1"/>
  <c r="F549" s="1"/>
  <c r="A348"/>
  <c r="B347"/>
  <c r="C347"/>
  <c r="C348" l="1"/>
  <c r="A349"/>
  <c r="B348"/>
  <c r="D550"/>
  <c r="F550" s="1"/>
  <c r="D551" l="1"/>
  <c r="F551" s="1"/>
  <c r="B349"/>
  <c r="A350"/>
  <c r="C349"/>
  <c r="D552" l="1"/>
  <c r="F552" s="1"/>
  <c r="C350"/>
  <c r="A351"/>
  <c r="B350"/>
  <c r="D553" l="1"/>
  <c r="F553" s="1"/>
  <c r="A352"/>
  <c r="B351"/>
  <c r="C351"/>
  <c r="C352" l="1"/>
  <c r="A353"/>
  <c r="B352"/>
  <c r="D554"/>
  <c r="F554" s="1"/>
  <c r="M2" i="46" l="1"/>
  <c r="D555" i="55"/>
  <c r="F555" s="1"/>
  <c r="A354"/>
  <c r="B353"/>
  <c r="C353"/>
  <c r="D556" l="1"/>
  <c r="F556" s="1"/>
  <c r="C354"/>
  <c r="A355"/>
  <c r="B354"/>
  <c r="D557" l="1"/>
  <c r="F557" s="1"/>
  <c r="A356"/>
  <c r="B355"/>
  <c r="C355"/>
  <c r="D558" l="1"/>
  <c r="F558" s="1"/>
  <c r="C356"/>
  <c r="A357"/>
  <c r="B356"/>
  <c r="A358" l="1"/>
  <c r="B357"/>
  <c r="C357"/>
  <c r="D560" l="1"/>
  <c r="F559"/>
  <c r="M79" i="46"/>
  <c r="F79"/>
  <c r="M72"/>
  <c r="F67"/>
  <c r="F76"/>
  <c r="M69"/>
  <c r="M71"/>
  <c r="F75"/>
  <c r="M68"/>
  <c r="M77"/>
  <c r="M78"/>
  <c r="M76"/>
  <c r="F70"/>
  <c r="F72"/>
  <c r="M75"/>
  <c r="F77"/>
  <c r="F78"/>
  <c r="M73"/>
  <c r="M67"/>
  <c r="F74"/>
  <c r="F68"/>
  <c r="F73"/>
  <c r="F69"/>
  <c r="M74"/>
  <c r="F71"/>
  <c r="M70"/>
  <c r="C358" i="55"/>
  <c r="A359"/>
  <c r="B358"/>
  <c r="D561" l="1"/>
  <c r="F560"/>
  <c r="A360"/>
  <c r="B359"/>
  <c r="C359"/>
  <c r="D562" l="1"/>
  <c r="F561"/>
  <c r="C360"/>
  <c r="A361"/>
  <c r="B360"/>
  <c r="D563" l="1"/>
  <c r="F562"/>
  <c r="A362"/>
  <c r="B361"/>
  <c r="C361"/>
  <c r="D564" l="1"/>
  <c r="F563"/>
  <c r="C362"/>
  <c r="A363"/>
  <c r="B362"/>
  <c r="D565" l="1"/>
  <c r="F564"/>
  <c r="A364"/>
  <c r="B363"/>
  <c r="C363"/>
  <c r="D566" l="1"/>
  <c r="F565"/>
  <c r="C364"/>
  <c r="A365"/>
  <c r="B364"/>
  <c r="D567" l="1"/>
  <c r="F566"/>
  <c r="A366"/>
  <c r="B365"/>
  <c r="C365"/>
  <c r="D568" l="1"/>
  <c r="F567"/>
  <c r="C366"/>
  <c r="A367"/>
  <c r="B366"/>
  <c r="D569" l="1"/>
  <c r="F568"/>
  <c r="A368"/>
  <c r="B367"/>
  <c r="C367"/>
  <c r="D570" l="1"/>
  <c r="F569"/>
  <c r="C368"/>
  <c r="A369"/>
  <c r="B368"/>
  <c r="D571" l="1"/>
  <c r="F570"/>
  <c r="A370"/>
  <c r="B369"/>
  <c r="C369"/>
  <c r="D572" l="1"/>
  <c r="F571"/>
  <c r="C370"/>
  <c r="A371"/>
  <c r="B370"/>
  <c r="D573" l="1"/>
  <c r="F572"/>
  <c r="A372"/>
  <c r="B371"/>
  <c r="C371"/>
  <c r="D574" l="1"/>
  <c r="F573"/>
  <c r="C372"/>
  <c r="A373"/>
  <c r="B372"/>
  <c r="D575" l="1"/>
  <c r="F574"/>
  <c r="A374"/>
  <c r="B373"/>
  <c r="C373"/>
  <c r="D576" l="1"/>
  <c r="F575"/>
  <c r="C374"/>
  <c r="A375"/>
  <c r="B374"/>
  <c r="D577" l="1"/>
  <c r="F576"/>
  <c r="A376"/>
  <c r="B375"/>
  <c r="C375"/>
  <c r="D578" l="1"/>
  <c r="F577"/>
  <c r="C376"/>
  <c r="A377"/>
  <c r="B376"/>
  <c r="D579" l="1"/>
  <c r="F578"/>
  <c r="A378"/>
  <c r="B377"/>
  <c r="C377"/>
  <c r="D580" l="1"/>
  <c r="F579"/>
  <c r="C378"/>
  <c r="A379"/>
  <c r="B378"/>
  <c r="D581" l="1"/>
  <c r="F580"/>
  <c r="A380"/>
  <c r="B379"/>
  <c r="C379"/>
  <c r="D582" l="1"/>
  <c r="F581"/>
  <c r="C380"/>
  <c r="A381"/>
  <c r="B380"/>
  <c r="D583" l="1"/>
  <c r="F582"/>
  <c r="A382"/>
  <c r="B381"/>
  <c r="C381"/>
  <c r="D584" l="1"/>
  <c r="F583"/>
  <c r="C382"/>
  <c r="A383"/>
  <c r="B382"/>
  <c r="D585" l="1"/>
  <c r="F584"/>
  <c r="A384"/>
  <c r="B383"/>
  <c r="C383"/>
  <c r="D586" l="1"/>
  <c r="F585"/>
  <c r="C384"/>
  <c r="A385"/>
  <c r="B384"/>
  <c r="D587" l="1"/>
  <c r="F586"/>
  <c r="A386"/>
  <c r="B385"/>
  <c r="C385"/>
  <c r="D588" l="1"/>
  <c r="F587"/>
  <c r="C386"/>
  <c r="A387"/>
  <c r="B386"/>
  <c r="D589" l="1"/>
  <c r="F588"/>
  <c r="A388"/>
  <c r="B387"/>
  <c r="C387"/>
  <c r="F589" l="1"/>
  <c r="C388"/>
  <c r="A389"/>
  <c r="B388"/>
  <c r="D591" l="1"/>
  <c r="F590"/>
  <c r="A390"/>
  <c r="B389"/>
  <c r="C389"/>
  <c r="D592" l="1"/>
  <c r="F591"/>
  <c r="C390"/>
  <c r="A391"/>
  <c r="B390"/>
  <c r="D593" l="1"/>
  <c r="F592"/>
  <c r="A392"/>
  <c r="B391"/>
  <c r="C391"/>
  <c r="D594" l="1"/>
  <c r="F593"/>
  <c r="C392"/>
  <c r="A393"/>
  <c r="B392"/>
  <c r="D595" l="1"/>
  <c r="F594"/>
  <c r="A394"/>
  <c r="B393"/>
  <c r="C393"/>
  <c r="D596" l="1"/>
  <c r="F595"/>
  <c r="C394"/>
  <c r="A395"/>
  <c r="B394"/>
  <c r="D597" l="1"/>
  <c r="F596"/>
  <c r="A396"/>
  <c r="B395"/>
  <c r="C395"/>
  <c r="D598" l="1"/>
  <c r="F597"/>
  <c r="C396"/>
  <c r="A397"/>
  <c r="B396"/>
  <c r="D599" l="1"/>
  <c r="F598"/>
  <c r="A398"/>
  <c r="B397"/>
  <c r="C397"/>
  <c r="D600" l="1"/>
  <c r="F599"/>
  <c r="C398"/>
  <c r="A399"/>
  <c r="B398"/>
  <c r="D601" l="1"/>
  <c r="F600"/>
  <c r="A400"/>
  <c r="B399"/>
  <c r="C399"/>
  <c r="D602" l="1"/>
  <c r="F601"/>
  <c r="C400"/>
  <c r="A401"/>
  <c r="B400"/>
  <c r="D603" l="1"/>
  <c r="F602"/>
  <c r="A402"/>
  <c r="B401"/>
  <c r="C401"/>
  <c r="D604" l="1"/>
  <c r="F603"/>
  <c r="C402"/>
  <c r="A403"/>
  <c r="B402"/>
  <c r="D605" l="1"/>
  <c r="F604"/>
  <c r="A404"/>
  <c r="B403"/>
  <c r="C403"/>
  <c r="D606" l="1"/>
  <c r="F605"/>
  <c r="C404"/>
  <c r="A405"/>
  <c r="B404"/>
  <c r="D607" l="1"/>
  <c r="F606"/>
  <c r="A406"/>
  <c r="B405"/>
  <c r="C405"/>
  <c r="D608" l="1"/>
  <c r="F607"/>
  <c r="C406"/>
  <c r="A407"/>
  <c r="B406"/>
  <c r="D609" l="1"/>
  <c r="F608"/>
  <c r="A408"/>
  <c r="B407"/>
  <c r="C407"/>
  <c r="D610" l="1"/>
  <c r="F609"/>
  <c r="C408"/>
  <c r="A409"/>
  <c r="B408"/>
  <c r="D611" l="1"/>
  <c r="F610"/>
  <c r="A410"/>
  <c r="B409"/>
  <c r="C409"/>
  <c r="D612" l="1"/>
  <c r="F611"/>
  <c r="C410"/>
  <c r="A411"/>
  <c r="B410"/>
  <c r="D613" l="1"/>
  <c r="F612"/>
  <c r="A412"/>
  <c r="B411"/>
  <c r="C411"/>
  <c r="D614" l="1"/>
  <c r="F613"/>
  <c r="C412"/>
  <c r="A413"/>
  <c r="B412"/>
  <c r="D615" l="1"/>
  <c r="F614"/>
  <c r="A414"/>
  <c r="B413"/>
  <c r="C413"/>
  <c r="D616" l="1"/>
  <c r="F615"/>
  <c r="C414"/>
  <c r="A415"/>
  <c r="B414"/>
  <c r="D617" l="1"/>
  <c r="F616"/>
  <c r="A416"/>
  <c r="B415"/>
  <c r="C415"/>
  <c r="F617" l="1"/>
  <c r="C416"/>
  <c r="A417"/>
  <c r="B416"/>
  <c r="D619" l="1"/>
  <c r="F618"/>
  <c r="A418"/>
  <c r="B417"/>
  <c r="C417"/>
  <c r="D620" l="1"/>
  <c r="F619"/>
  <c r="C418"/>
  <c r="A419"/>
  <c r="B418"/>
  <c r="D621" l="1"/>
  <c r="F620"/>
  <c r="A420"/>
  <c r="B419"/>
  <c r="C419"/>
  <c r="D622" l="1"/>
  <c r="F621"/>
  <c r="C420"/>
  <c r="A421"/>
  <c r="B420"/>
  <c r="D623" l="1"/>
  <c r="F622"/>
  <c r="A422"/>
  <c r="B421"/>
  <c r="C421"/>
  <c r="D624" l="1"/>
  <c r="F623"/>
  <c r="C422"/>
  <c r="A423"/>
  <c r="B422"/>
  <c r="D625" l="1"/>
  <c r="F624"/>
  <c r="A424"/>
  <c r="B423"/>
  <c r="C423"/>
  <c r="D626" l="1"/>
  <c r="F625"/>
  <c r="C424"/>
  <c r="A425"/>
  <c r="B424"/>
  <c r="D627" l="1"/>
  <c r="F626"/>
  <c r="A426"/>
  <c r="B425"/>
  <c r="C425"/>
  <c r="D628" l="1"/>
  <c r="F627"/>
  <c r="C426"/>
  <c r="A427"/>
  <c r="B426"/>
  <c r="D629" l="1"/>
  <c r="F628"/>
  <c r="A428"/>
  <c r="B427"/>
  <c r="C427"/>
  <c r="D630" l="1"/>
  <c r="F629"/>
  <c r="C428"/>
  <c r="A429"/>
  <c r="B428"/>
  <c r="D631" l="1"/>
  <c r="F630"/>
  <c r="A430"/>
  <c r="B429"/>
  <c r="C429"/>
  <c r="D632" l="1"/>
  <c r="F631"/>
  <c r="C430"/>
  <c r="A431"/>
  <c r="B430"/>
  <c r="D633" l="1"/>
  <c r="F632"/>
  <c r="A432"/>
  <c r="B431"/>
  <c r="C431"/>
  <c r="D634" l="1"/>
  <c r="F633"/>
  <c r="C432"/>
  <c r="A433"/>
  <c r="B432"/>
  <c r="D635" l="1"/>
  <c r="F634"/>
  <c r="A434"/>
  <c r="B433"/>
  <c r="C433"/>
  <c r="D636" l="1"/>
  <c r="F635"/>
  <c r="C434"/>
  <c r="A435"/>
  <c r="B434"/>
  <c r="D637" l="1"/>
  <c r="F636"/>
  <c r="A436"/>
  <c r="B435"/>
  <c r="C435"/>
  <c r="D638" l="1"/>
  <c r="F637"/>
  <c r="C436"/>
  <c r="A437"/>
  <c r="B436"/>
  <c r="D639" l="1"/>
  <c r="F638"/>
  <c r="A438"/>
  <c r="B437"/>
  <c r="C437"/>
  <c r="D640" l="1"/>
  <c r="F639"/>
  <c r="C438"/>
  <c r="A439"/>
  <c r="B438"/>
  <c r="D641" l="1"/>
  <c r="F640"/>
  <c r="A440"/>
  <c r="B439"/>
  <c r="C439"/>
  <c r="D642" l="1"/>
  <c r="F641"/>
  <c r="C440"/>
  <c r="A441"/>
  <c r="B440"/>
  <c r="D643" l="1"/>
  <c r="F642"/>
  <c r="A442"/>
  <c r="B441"/>
  <c r="C441"/>
  <c r="D644" l="1"/>
  <c r="F643"/>
  <c r="C442"/>
  <c r="A443"/>
  <c r="B442"/>
  <c r="D645" l="1"/>
  <c r="F644"/>
  <c r="A444"/>
  <c r="B443"/>
  <c r="C443"/>
  <c r="D646" l="1"/>
  <c r="F645"/>
  <c r="C444"/>
  <c r="A445"/>
  <c r="B444"/>
  <c r="D647" l="1"/>
  <c r="F646"/>
  <c r="A446"/>
  <c r="B445"/>
  <c r="C445"/>
  <c r="D648" l="1"/>
  <c r="F647"/>
  <c r="C446"/>
  <c r="A447"/>
  <c r="B446"/>
  <c r="F648" l="1"/>
  <c r="A448"/>
  <c r="B447"/>
  <c r="C447"/>
  <c r="D650" l="1"/>
  <c r="F649"/>
  <c r="C448"/>
  <c r="A449"/>
  <c r="B448"/>
  <c r="D651" l="1"/>
  <c r="F650"/>
  <c r="A450"/>
  <c r="B449"/>
  <c r="C449"/>
  <c r="D652" l="1"/>
  <c r="F651"/>
  <c r="C450"/>
  <c r="A451"/>
  <c r="B450"/>
  <c r="D653" l="1"/>
  <c r="F652"/>
  <c r="A452"/>
  <c r="B451"/>
  <c r="C451"/>
  <c r="D654" l="1"/>
  <c r="F653"/>
  <c r="A453"/>
  <c r="C452"/>
  <c r="B452"/>
  <c r="D655" l="1"/>
  <c r="F654"/>
  <c r="C453"/>
  <c r="A454"/>
  <c r="B453"/>
  <c r="D656" l="1"/>
  <c r="F655"/>
  <c r="A455"/>
  <c r="B454"/>
  <c r="C454"/>
  <c r="D657" l="1"/>
  <c r="F656"/>
  <c r="C455"/>
  <c r="A456"/>
  <c r="B455"/>
  <c r="D658" l="1"/>
  <c r="F657"/>
  <c r="A457"/>
  <c r="B456"/>
  <c r="C456"/>
  <c r="D659" l="1"/>
  <c r="F658"/>
  <c r="C457"/>
  <c r="A458"/>
  <c r="B457"/>
  <c r="D660" l="1"/>
  <c r="F659"/>
  <c r="A459"/>
  <c r="B458"/>
  <c r="C458"/>
  <c r="D661" l="1"/>
  <c r="F660"/>
  <c r="C459"/>
  <c r="A460"/>
  <c r="B459"/>
  <c r="D662" l="1"/>
  <c r="F661"/>
  <c r="A461"/>
  <c r="B460"/>
  <c r="C460"/>
  <c r="D663" l="1"/>
  <c r="F662"/>
  <c r="C461"/>
  <c r="A462"/>
  <c r="B461"/>
  <c r="D664" l="1"/>
  <c r="F663"/>
  <c r="A463"/>
  <c r="B462"/>
  <c r="C462"/>
  <c r="D665" l="1"/>
  <c r="F664"/>
  <c r="C463"/>
  <c r="A464"/>
  <c r="B463"/>
  <c r="D666" l="1"/>
  <c r="F665"/>
  <c r="A465"/>
  <c r="B464"/>
  <c r="C464"/>
  <c r="D667" l="1"/>
  <c r="F666"/>
  <c r="C465"/>
  <c r="A466"/>
  <c r="B465"/>
  <c r="D668" l="1"/>
  <c r="F667"/>
  <c r="A467"/>
  <c r="B466"/>
  <c r="C466"/>
  <c r="D669" l="1"/>
  <c r="F668"/>
  <c r="C467"/>
  <c r="A468"/>
  <c r="B467"/>
  <c r="D670" l="1"/>
  <c r="F669"/>
  <c r="A469"/>
  <c r="B468"/>
  <c r="C468"/>
  <c r="D671" l="1"/>
  <c r="F670"/>
  <c r="C469"/>
  <c r="A470"/>
  <c r="B469"/>
  <c r="D672" l="1"/>
  <c r="F671"/>
  <c r="A471"/>
  <c r="B470"/>
  <c r="C470"/>
  <c r="D673" l="1"/>
  <c r="F672"/>
  <c r="C471"/>
  <c r="A472"/>
  <c r="B471"/>
  <c r="D674" l="1"/>
  <c r="F673"/>
  <c r="A473"/>
  <c r="B472"/>
  <c r="C472"/>
  <c r="D675" l="1"/>
  <c r="F674"/>
  <c r="C473"/>
  <c r="A474"/>
  <c r="B473"/>
  <c r="D676" l="1"/>
  <c r="F675"/>
  <c r="A475"/>
  <c r="B474"/>
  <c r="C474"/>
  <c r="D677" l="1"/>
  <c r="F676"/>
  <c r="C475"/>
  <c r="A476"/>
  <c r="B475"/>
  <c r="D678" l="1"/>
  <c r="F677"/>
  <c r="A477"/>
  <c r="B476"/>
  <c r="C476"/>
  <c r="F678" l="1"/>
  <c r="C477"/>
  <c r="A478"/>
  <c r="B477"/>
  <c r="D680" l="1"/>
  <c r="F679"/>
  <c r="A479"/>
  <c r="B478"/>
  <c r="C478"/>
  <c r="D681" l="1"/>
  <c r="F680"/>
  <c r="C479"/>
  <c r="A480"/>
  <c r="B479"/>
  <c r="D682" l="1"/>
  <c r="F681"/>
  <c r="A481"/>
  <c r="B480"/>
  <c r="C480"/>
  <c r="D683" l="1"/>
  <c r="F682"/>
  <c r="C481"/>
  <c r="A482"/>
  <c r="B481"/>
  <c r="D684" l="1"/>
  <c r="F683"/>
  <c r="A483"/>
  <c r="B482"/>
  <c r="C482"/>
  <c r="D685" l="1"/>
  <c r="F684"/>
  <c r="C483"/>
  <c r="A484"/>
  <c r="B483"/>
  <c r="D686" l="1"/>
  <c r="F685"/>
  <c r="A485"/>
  <c r="B484"/>
  <c r="C484"/>
  <c r="D687" l="1"/>
  <c r="F686"/>
  <c r="C485"/>
  <c r="A486"/>
  <c r="B485"/>
  <c r="D688" l="1"/>
  <c r="F687"/>
  <c r="A487"/>
  <c r="B486"/>
  <c r="C486"/>
  <c r="D689" l="1"/>
  <c r="F688"/>
  <c r="C487"/>
  <c r="A488"/>
  <c r="B487"/>
  <c r="D690" l="1"/>
  <c r="F689"/>
  <c r="A489"/>
  <c r="B488"/>
  <c r="C488"/>
  <c r="D691" l="1"/>
  <c r="F690"/>
  <c r="C489"/>
  <c r="A490"/>
  <c r="B489"/>
  <c r="D692" l="1"/>
  <c r="F691"/>
  <c r="A491"/>
  <c r="B490"/>
  <c r="C490"/>
  <c r="D693" l="1"/>
  <c r="F692"/>
  <c r="C491"/>
  <c r="A492"/>
  <c r="B491"/>
  <c r="D694" l="1"/>
  <c r="F693"/>
  <c r="A493"/>
  <c r="B492"/>
  <c r="C492"/>
  <c r="D695" l="1"/>
  <c r="F694"/>
  <c r="C493"/>
  <c r="A494"/>
  <c r="B493"/>
  <c r="D696" l="1"/>
  <c r="F695"/>
  <c r="A495"/>
  <c r="B494"/>
  <c r="C494"/>
  <c r="D697" l="1"/>
  <c r="F696"/>
  <c r="C495"/>
  <c r="A496"/>
  <c r="B495"/>
  <c r="D698" l="1"/>
  <c r="F697"/>
  <c r="A497"/>
  <c r="B496"/>
  <c r="C496"/>
  <c r="D699" l="1"/>
  <c r="F698"/>
  <c r="C497"/>
  <c r="A498"/>
  <c r="B497"/>
  <c r="D700" l="1"/>
  <c r="F699"/>
  <c r="A499"/>
  <c r="B498"/>
  <c r="C498"/>
  <c r="D701" l="1"/>
  <c r="F700"/>
  <c r="C499"/>
  <c r="A500"/>
  <c r="B499"/>
  <c r="D702" l="1"/>
  <c r="F701"/>
  <c r="A501"/>
  <c r="B500"/>
  <c r="C500"/>
  <c r="D703" l="1"/>
  <c r="F702"/>
  <c r="C501"/>
  <c r="A502"/>
  <c r="B501"/>
  <c r="D704" l="1"/>
  <c r="F703"/>
  <c r="A503"/>
  <c r="B502"/>
  <c r="C502"/>
  <c r="D705" l="1"/>
  <c r="F704"/>
  <c r="C503"/>
  <c r="A504"/>
  <c r="B503"/>
  <c r="D706" l="1"/>
  <c r="F705"/>
  <c r="A505"/>
  <c r="B504"/>
  <c r="C504"/>
  <c r="D707" l="1"/>
  <c r="F706"/>
  <c r="C505"/>
  <c r="A506"/>
  <c r="B505"/>
  <c r="D708" l="1"/>
  <c r="F707"/>
  <c r="A507"/>
  <c r="B506"/>
  <c r="C506"/>
  <c r="D709" l="1"/>
  <c r="F708"/>
  <c r="C507"/>
  <c r="A508"/>
  <c r="B507"/>
  <c r="F709" l="1"/>
  <c r="A509"/>
  <c r="B508"/>
  <c r="C508"/>
  <c r="D711" l="1"/>
  <c r="F710"/>
  <c r="C509"/>
  <c r="A510"/>
  <c r="B509"/>
  <c r="D712" l="1"/>
  <c r="F711"/>
  <c r="A511"/>
  <c r="B510"/>
  <c r="C510"/>
  <c r="D713" l="1"/>
  <c r="F712"/>
  <c r="C511"/>
  <c r="A512"/>
  <c r="B511"/>
  <c r="D714" l="1"/>
  <c r="F713"/>
  <c r="A513"/>
  <c r="B512"/>
  <c r="C512"/>
  <c r="D715" l="1"/>
  <c r="F714"/>
  <c r="C513"/>
  <c r="A514"/>
  <c r="B513"/>
  <c r="D716" l="1"/>
  <c r="F715"/>
  <c r="A515"/>
  <c r="B514"/>
  <c r="C514"/>
  <c r="D717" l="1"/>
  <c r="F716"/>
  <c r="C515"/>
  <c r="A516"/>
  <c r="B515"/>
  <c r="D718" l="1"/>
  <c r="F717"/>
  <c r="A517"/>
  <c r="B516"/>
  <c r="C516"/>
  <c r="D719" l="1"/>
  <c r="F718"/>
  <c r="C517"/>
  <c r="A518"/>
  <c r="B517"/>
  <c r="D720" l="1"/>
  <c r="F719"/>
  <c r="A519"/>
  <c r="B518"/>
  <c r="C518"/>
  <c r="D721" l="1"/>
  <c r="F720"/>
  <c r="C519"/>
  <c r="A520"/>
  <c r="B519"/>
  <c r="D722" l="1"/>
  <c r="F721"/>
  <c r="A521"/>
  <c r="B520"/>
  <c r="C520"/>
  <c r="D723" l="1"/>
  <c r="F722"/>
  <c r="C521"/>
  <c r="A522"/>
  <c r="B521"/>
  <c r="D724" l="1"/>
  <c r="F723"/>
  <c r="A523"/>
  <c r="B522"/>
  <c r="C522"/>
  <c r="D725" l="1"/>
  <c r="F724"/>
  <c r="C523"/>
  <c r="A524"/>
  <c r="B523"/>
  <c r="D726" l="1"/>
  <c r="F725"/>
  <c r="A525"/>
  <c r="B524"/>
  <c r="C524"/>
  <c r="D727" l="1"/>
  <c r="F726"/>
  <c r="C525"/>
  <c r="A526"/>
  <c r="B525"/>
  <c r="D728" l="1"/>
  <c r="F727"/>
  <c r="A527"/>
  <c r="B526"/>
  <c r="C526"/>
  <c r="D729" l="1"/>
  <c r="F728"/>
  <c r="C527"/>
  <c r="A528"/>
  <c r="B527"/>
  <c r="D730" l="1"/>
  <c r="F729"/>
  <c r="A529"/>
  <c r="B528"/>
  <c r="C528"/>
  <c r="D731" l="1"/>
  <c r="F730"/>
  <c r="C529"/>
  <c r="A530"/>
  <c r="B529"/>
  <c r="D732" l="1"/>
  <c r="F731"/>
  <c r="A531"/>
  <c r="B530"/>
  <c r="C530"/>
  <c r="D733" l="1"/>
  <c r="F732"/>
  <c r="C531"/>
  <c r="A532"/>
  <c r="B531"/>
  <c r="D734" l="1"/>
  <c r="F733"/>
  <c r="A533"/>
  <c r="B532"/>
  <c r="C532"/>
  <c r="D735" l="1"/>
  <c r="F734"/>
  <c r="C533"/>
  <c r="A534"/>
  <c r="B533"/>
  <c r="D736" l="1"/>
  <c r="F735"/>
  <c r="A535"/>
  <c r="B534"/>
  <c r="C534"/>
  <c r="D737" l="1"/>
  <c r="F736"/>
  <c r="C535"/>
  <c r="A536"/>
  <c r="B535"/>
  <c r="D738" l="1"/>
  <c r="F737"/>
  <c r="A537"/>
  <c r="B536"/>
  <c r="C536"/>
  <c r="D739" l="1"/>
  <c r="F738"/>
  <c r="C537"/>
  <c r="A538"/>
  <c r="B537"/>
  <c r="F739" l="1"/>
  <c r="A539"/>
  <c r="B538"/>
  <c r="C538"/>
  <c r="D741" l="1"/>
  <c r="F740"/>
  <c r="C539"/>
  <c r="A540"/>
  <c r="B539"/>
  <c r="D742" l="1"/>
  <c r="F741"/>
  <c r="A541"/>
  <c r="B540"/>
  <c r="C540"/>
  <c r="D743" l="1"/>
  <c r="F742"/>
  <c r="C541"/>
  <c r="A542"/>
  <c r="B541"/>
  <c r="D744" l="1"/>
  <c r="F743"/>
  <c r="A543"/>
  <c r="B542"/>
  <c r="C542"/>
  <c r="D745" l="1"/>
  <c r="F744"/>
  <c r="C543"/>
  <c r="A544"/>
  <c r="B543"/>
  <c r="D746" l="1"/>
  <c r="F745"/>
  <c r="A545"/>
  <c r="B544"/>
  <c r="C544"/>
  <c r="D747" l="1"/>
  <c r="F746"/>
  <c r="C545"/>
  <c r="A546"/>
  <c r="B545"/>
  <c r="D748" l="1"/>
  <c r="F747"/>
  <c r="A547"/>
  <c r="B546"/>
  <c r="C546"/>
  <c r="D749" l="1"/>
  <c r="F748"/>
  <c r="C547"/>
  <c r="A548"/>
  <c r="B547"/>
  <c r="D750" l="1"/>
  <c r="F749"/>
  <c r="A549"/>
  <c r="B548"/>
  <c r="C548"/>
  <c r="D751" l="1"/>
  <c r="F750"/>
  <c r="C549"/>
  <c r="A550"/>
  <c r="B549"/>
  <c r="D752" l="1"/>
  <c r="F751"/>
  <c r="A551"/>
  <c r="B550"/>
  <c r="C550"/>
  <c r="D753" l="1"/>
  <c r="F752"/>
  <c r="C551"/>
  <c r="A552"/>
  <c r="B551"/>
  <c r="D754" l="1"/>
  <c r="F753"/>
  <c r="A553"/>
  <c r="B552"/>
  <c r="C552"/>
  <c r="D755" l="1"/>
  <c r="F754"/>
  <c r="C553"/>
  <c r="A554"/>
  <c r="A555" s="1"/>
  <c r="B553"/>
  <c r="D756" l="1"/>
  <c r="F755"/>
  <c r="B555"/>
  <c r="A556"/>
  <c r="C555"/>
  <c r="B554"/>
  <c r="C554"/>
  <c r="D757" l="1"/>
  <c r="F756"/>
  <c r="C556"/>
  <c r="B556"/>
  <c r="A557"/>
  <c r="D758" l="1"/>
  <c r="F757"/>
  <c r="C557"/>
  <c r="B557"/>
  <c r="A558"/>
  <c r="D759" l="1"/>
  <c r="F758"/>
  <c r="B558"/>
  <c r="A559"/>
  <c r="A560" s="1"/>
  <c r="C558"/>
  <c r="D760" l="1"/>
  <c r="F759"/>
  <c r="B560"/>
  <c r="A561"/>
  <c r="C560"/>
  <c r="C559"/>
  <c r="B559"/>
  <c r="D761" l="1"/>
  <c r="F760"/>
  <c r="C561"/>
  <c r="B561"/>
  <c r="A562"/>
  <c r="M25" i="46"/>
  <c r="M5"/>
  <c r="M8"/>
  <c r="M17"/>
  <c r="M21"/>
  <c r="M3"/>
  <c r="M9"/>
  <c r="M50"/>
  <c r="M27"/>
  <c r="M13"/>
  <c r="M66"/>
  <c r="M29"/>
  <c r="M24"/>
  <c r="F59"/>
  <c r="M46"/>
  <c r="M12"/>
  <c r="F52"/>
  <c r="F32"/>
  <c r="M16"/>
  <c r="F62"/>
  <c r="F45"/>
  <c r="M39"/>
  <c r="F61"/>
  <c r="F40"/>
  <c r="M23"/>
  <c r="M55"/>
  <c r="M33"/>
  <c r="M65"/>
  <c r="M49"/>
  <c r="M11"/>
  <c r="F58"/>
  <c r="M42"/>
  <c r="M58"/>
  <c r="F43"/>
  <c r="F51"/>
  <c r="M30"/>
  <c r="F44"/>
  <c r="M18"/>
  <c r="F60"/>
  <c r="M37"/>
  <c r="M43"/>
  <c r="M52"/>
  <c r="M32"/>
  <c r="F53"/>
  <c r="F33"/>
  <c r="M6"/>
  <c r="F63"/>
  <c r="M48"/>
  <c r="M19"/>
  <c r="M57"/>
  <c r="F39"/>
  <c r="F50"/>
  <c r="M64"/>
  <c r="M41"/>
  <c r="M26"/>
  <c r="M54"/>
  <c r="F65"/>
  <c r="F42"/>
  <c r="M22"/>
  <c r="M59"/>
  <c r="F37"/>
  <c r="M53"/>
  <c r="F31"/>
  <c r="M44"/>
  <c r="M14"/>
  <c r="M60"/>
  <c r="F38"/>
  <c r="M62"/>
  <c r="F46"/>
  <c r="M35"/>
  <c r="F55"/>
  <c r="M38"/>
  <c r="F49"/>
  <c r="F64"/>
  <c r="F41"/>
  <c r="M7"/>
  <c r="M56"/>
  <c r="F36"/>
  <c r="F57"/>
  <c r="M36"/>
  <c r="M51"/>
  <c r="F30"/>
  <c r="M20"/>
  <c r="M61"/>
  <c r="F47"/>
  <c r="M47"/>
  <c r="F54"/>
  <c r="M34"/>
  <c r="M45"/>
  <c r="F35"/>
  <c r="F48"/>
  <c r="M4"/>
  <c r="M63"/>
  <c r="M40"/>
  <c r="M15"/>
  <c r="F56"/>
  <c r="F34"/>
  <c r="F66"/>
  <c r="F29"/>
  <c r="M28"/>
  <c r="M31"/>
  <c r="M10"/>
  <c r="F12"/>
  <c r="F23"/>
  <c r="F25"/>
  <c r="D762" i="55" l="1"/>
  <c r="F761"/>
  <c r="B562"/>
  <c r="A563"/>
  <c r="C562"/>
  <c r="D763" l="1"/>
  <c r="F762"/>
  <c r="C563"/>
  <c r="B563"/>
  <c r="A564"/>
  <c r="D764" l="1"/>
  <c r="F763"/>
  <c r="B564"/>
  <c r="A565"/>
  <c r="C564"/>
  <c r="D765" l="1"/>
  <c r="F764"/>
  <c r="C565"/>
  <c r="B565"/>
  <c r="A566"/>
  <c r="D766" l="1"/>
  <c r="F765"/>
  <c r="B566"/>
  <c r="A567"/>
  <c r="C566"/>
  <c r="D767" l="1"/>
  <c r="F766"/>
  <c r="C567"/>
  <c r="A568"/>
  <c r="B567"/>
  <c r="D768" l="1"/>
  <c r="F767"/>
  <c r="B568"/>
  <c r="A569"/>
  <c r="C568"/>
  <c r="D769" l="1"/>
  <c r="F768"/>
  <c r="C569"/>
  <c r="B569"/>
  <c r="A570"/>
  <c r="D770" l="1"/>
  <c r="F769"/>
  <c r="B570"/>
  <c r="A571"/>
  <c r="C570"/>
  <c r="F770" l="1"/>
  <c r="C571"/>
  <c r="B571"/>
  <c r="A572"/>
  <c r="D772" l="1"/>
  <c r="F771"/>
  <c r="B572"/>
  <c r="A573"/>
  <c r="C572"/>
  <c r="D773" l="1"/>
  <c r="F772"/>
  <c r="C573"/>
  <c r="B573"/>
  <c r="A574"/>
  <c r="A575" s="1"/>
  <c r="C575" s="1"/>
  <c r="D774" l="1"/>
  <c r="F773"/>
  <c r="A576"/>
  <c r="C576" s="1"/>
  <c r="B575"/>
  <c r="B574"/>
  <c r="C574"/>
  <c r="D775" l="1"/>
  <c r="F774"/>
  <c r="A577"/>
  <c r="C577" s="1"/>
  <c r="B576"/>
  <c r="D776" l="1"/>
  <c r="F775"/>
  <c r="A578"/>
  <c r="C578" s="1"/>
  <c r="B577"/>
  <c r="D777" l="1"/>
  <c r="F776"/>
  <c r="A579"/>
  <c r="C579" s="1"/>
  <c r="B578"/>
  <c r="D778" l="1"/>
  <c r="F777"/>
  <c r="A580"/>
  <c r="C580" s="1"/>
  <c r="B579"/>
  <c r="D779" l="1"/>
  <c r="F778"/>
  <c r="A581"/>
  <c r="C581" s="1"/>
  <c r="B580"/>
  <c r="D780" l="1"/>
  <c r="F779"/>
  <c r="A582"/>
  <c r="C582" s="1"/>
  <c r="B581"/>
  <c r="D781" l="1"/>
  <c r="F780"/>
  <c r="A583"/>
  <c r="C583" s="1"/>
  <c r="B582"/>
  <c r="D782" l="1"/>
  <c r="F781"/>
  <c r="A584"/>
  <c r="C584" s="1"/>
  <c r="B583"/>
  <c r="D783" l="1"/>
  <c r="F782"/>
  <c r="A585"/>
  <c r="C585" s="1"/>
  <c r="B584"/>
  <c r="D784" l="1"/>
  <c r="F783"/>
  <c r="A586"/>
  <c r="C586" s="1"/>
  <c r="B585"/>
  <c r="D785" l="1"/>
  <c r="F784"/>
  <c r="A587"/>
  <c r="C587" s="1"/>
  <c r="B586"/>
  <c r="D786" l="1"/>
  <c r="F785"/>
  <c r="A588"/>
  <c r="C588" s="1"/>
  <c r="B587"/>
  <c r="D787" l="1"/>
  <c r="F786"/>
  <c r="A589"/>
  <c r="C589" s="1"/>
  <c r="B588"/>
  <c r="D788" l="1"/>
  <c r="F787"/>
  <c r="A590"/>
  <c r="C590" s="1"/>
  <c r="B589"/>
  <c r="D789" l="1"/>
  <c r="F788"/>
  <c r="A591"/>
  <c r="C591" s="1"/>
  <c r="B590"/>
  <c r="D790" l="1"/>
  <c r="F789"/>
  <c r="A592"/>
  <c r="C592" s="1"/>
  <c r="B591"/>
  <c r="D791" l="1"/>
  <c r="F790"/>
  <c r="A593"/>
  <c r="C593" s="1"/>
  <c r="B592"/>
  <c r="D792" l="1"/>
  <c r="F791"/>
  <c r="A594"/>
  <c r="C594" s="1"/>
  <c r="B593"/>
  <c r="D793" l="1"/>
  <c r="F792"/>
  <c r="A595"/>
  <c r="C595" s="1"/>
  <c r="B594"/>
  <c r="D794" l="1"/>
  <c r="F793"/>
  <c r="A596"/>
  <c r="C596" s="1"/>
  <c r="B595"/>
  <c r="D795" l="1"/>
  <c r="F794"/>
  <c r="A597"/>
  <c r="C597" s="1"/>
  <c r="B596"/>
  <c r="D796" l="1"/>
  <c r="F795"/>
  <c r="A598"/>
  <c r="C598" s="1"/>
  <c r="B597"/>
  <c r="D797" l="1"/>
  <c r="F796"/>
  <c r="A599"/>
  <c r="C599" s="1"/>
  <c r="B598"/>
  <c r="D798" l="1"/>
  <c r="F797"/>
  <c r="A600"/>
  <c r="C600" s="1"/>
  <c r="B599"/>
  <c r="D799" l="1"/>
  <c r="F798"/>
  <c r="A601"/>
  <c r="C601" s="1"/>
  <c r="B600"/>
  <c r="D800" l="1"/>
  <c r="F799"/>
  <c r="A602"/>
  <c r="C602" s="1"/>
  <c r="B601"/>
  <c r="D801" l="1"/>
  <c r="F800"/>
  <c r="A603"/>
  <c r="C603" s="1"/>
  <c r="B602"/>
  <c r="F801" l="1"/>
  <c r="A604"/>
  <c r="C604" s="1"/>
  <c r="B603"/>
  <c r="D803" l="1"/>
  <c r="F802"/>
  <c r="A605"/>
  <c r="C605" s="1"/>
  <c r="B604"/>
  <c r="D804" l="1"/>
  <c r="F803"/>
  <c r="A606"/>
  <c r="C606" s="1"/>
  <c r="B605"/>
  <c r="D805" l="1"/>
  <c r="F804"/>
  <c r="A607"/>
  <c r="C607" s="1"/>
  <c r="B606"/>
  <c r="D806" l="1"/>
  <c r="F805"/>
  <c r="A608"/>
  <c r="C608" s="1"/>
  <c r="B607"/>
  <c r="D807" l="1"/>
  <c r="F806"/>
  <c r="A609"/>
  <c r="C609" s="1"/>
  <c r="B608"/>
  <c r="D808" l="1"/>
  <c r="F807"/>
  <c r="A610"/>
  <c r="C610" s="1"/>
  <c r="B609"/>
  <c r="D809" l="1"/>
  <c r="F808"/>
  <c r="A611"/>
  <c r="C611" s="1"/>
  <c r="B610"/>
  <c r="D810" l="1"/>
  <c r="F809"/>
  <c r="A612"/>
  <c r="C612" s="1"/>
  <c r="B611"/>
  <c r="D811" l="1"/>
  <c r="F810"/>
  <c r="A613"/>
  <c r="C613" s="1"/>
  <c r="B612"/>
  <c r="D812" l="1"/>
  <c r="F811"/>
  <c r="A614"/>
  <c r="C614" s="1"/>
  <c r="B613"/>
  <c r="D813" l="1"/>
  <c r="F812"/>
  <c r="A615"/>
  <c r="C615" s="1"/>
  <c r="B614"/>
  <c r="D814" l="1"/>
  <c r="F813"/>
  <c r="A616"/>
  <c r="C616" s="1"/>
  <c r="B615"/>
  <c r="D815" l="1"/>
  <c r="F814"/>
  <c r="A617"/>
  <c r="C617" s="1"/>
  <c r="B616"/>
  <c r="D816" l="1"/>
  <c r="F815"/>
  <c r="A618"/>
  <c r="C618" s="1"/>
  <c r="B617"/>
  <c r="D817" l="1"/>
  <c r="F816"/>
  <c r="A619"/>
  <c r="C619" s="1"/>
  <c r="B618"/>
  <c r="D818" l="1"/>
  <c r="F817"/>
  <c r="A620"/>
  <c r="C620" s="1"/>
  <c r="B619"/>
  <c r="D819" l="1"/>
  <c r="F818"/>
  <c r="A621"/>
  <c r="C621" s="1"/>
  <c r="B620"/>
  <c r="D820" l="1"/>
  <c r="F819"/>
  <c r="A622"/>
  <c r="C622" s="1"/>
  <c r="B621"/>
  <c r="D821" l="1"/>
  <c r="F820"/>
  <c r="A623"/>
  <c r="C623" s="1"/>
  <c r="B622"/>
  <c r="D822" l="1"/>
  <c r="F821"/>
  <c r="A624"/>
  <c r="C624" s="1"/>
  <c r="B623"/>
  <c r="D823" l="1"/>
  <c r="F822"/>
  <c r="A625"/>
  <c r="C625" s="1"/>
  <c r="B624"/>
  <c r="D824" l="1"/>
  <c r="F823"/>
  <c r="A626"/>
  <c r="C626" s="1"/>
  <c r="B625"/>
  <c r="D825" l="1"/>
  <c r="F824"/>
  <c r="A627"/>
  <c r="C627" s="1"/>
  <c r="B626"/>
  <c r="D826" l="1"/>
  <c r="F825"/>
  <c r="A628"/>
  <c r="C628" s="1"/>
  <c r="B627"/>
  <c r="D827" l="1"/>
  <c r="F826"/>
  <c r="A629"/>
  <c r="C629" s="1"/>
  <c r="B628"/>
  <c r="D828" l="1"/>
  <c r="F827"/>
  <c r="A630"/>
  <c r="C630" s="1"/>
  <c r="B629"/>
  <c r="D829" l="1"/>
  <c r="F828"/>
  <c r="A631"/>
  <c r="C631" s="1"/>
  <c r="B630"/>
  <c r="D830" l="1"/>
  <c r="F829"/>
  <c r="A632"/>
  <c r="C632" s="1"/>
  <c r="B631"/>
  <c r="D831" l="1"/>
  <c r="F830"/>
  <c r="A633"/>
  <c r="C633" s="1"/>
  <c r="B632"/>
  <c r="F831" l="1"/>
  <c r="A634"/>
  <c r="C634" s="1"/>
  <c r="B633"/>
  <c r="D833" l="1"/>
  <c r="F832"/>
  <c r="A635"/>
  <c r="C635" s="1"/>
  <c r="B634"/>
  <c r="D834" l="1"/>
  <c r="F833"/>
  <c r="A636"/>
  <c r="C636" s="1"/>
  <c r="B635"/>
  <c r="D835" l="1"/>
  <c r="F834"/>
  <c r="A637"/>
  <c r="C637" s="1"/>
  <c r="B636"/>
  <c r="D836" l="1"/>
  <c r="F835"/>
  <c r="A638"/>
  <c r="C638" s="1"/>
  <c r="B637"/>
  <c r="D837" l="1"/>
  <c r="F836"/>
  <c r="A639"/>
  <c r="C639" s="1"/>
  <c r="B638"/>
  <c r="D838" l="1"/>
  <c r="F837"/>
  <c r="A640"/>
  <c r="C640" s="1"/>
  <c r="B639"/>
  <c r="D839" l="1"/>
  <c r="F838"/>
  <c r="A641"/>
  <c r="C641" s="1"/>
  <c r="B640"/>
  <c r="D840" l="1"/>
  <c r="F839"/>
  <c r="A642"/>
  <c r="C642" s="1"/>
  <c r="B641"/>
  <c r="D841" l="1"/>
  <c r="F840"/>
  <c r="A643"/>
  <c r="C643" s="1"/>
  <c r="B642"/>
  <c r="D842" l="1"/>
  <c r="F841"/>
  <c r="A644"/>
  <c r="C644" s="1"/>
  <c r="B643"/>
  <c r="D843" l="1"/>
  <c r="F842"/>
  <c r="A645"/>
  <c r="C645" s="1"/>
  <c r="B644"/>
  <c r="D844" l="1"/>
  <c r="F843"/>
  <c r="A646"/>
  <c r="C646" s="1"/>
  <c r="B645"/>
  <c r="D845" l="1"/>
  <c r="F844"/>
  <c r="A647"/>
  <c r="C647" s="1"/>
  <c r="B646"/>
  <c r="D846" l="1"/>
  <c r="F845"/>
  <c r="A648"/>
  <c r="C648" s="1"/>
  <c r="B647"/>
  <c r="D847" l="1"/>
  <c r="F846"/>
  <c r="A649"/>
  <c r="C649" s="1"/>
  <c r="B648"/>
  <c r="D848" l="1"/>
  <c r="F847"/>
  <c r="A650"/>
  <c r="C650" s="1"/>
  <c r="B649"/>
  <c r="D849" l="1"/>
  <c r="F848"/>
  <c r="A651"/>
  <c r="C651" s="1"/>
  <c r="B650"/>
  <c r="D850" l="1"/>
  <c r="F849"/>
  <c r="A652"/>
  <c r="C652" s="1"/>
  <c r="B651"/>
  <c r="D851" l="1"/>
  <c r="F850"/>
  <c r="A653"/>
  <c r="C653" s="1"/>
  <c r="B652"/>
  <c r="D852" l="1"/>
  <c r="F851"/>
  <c r="A654"/>
  <c r="C654" s="1"/>
  <c r="B653"/>
  <c r="D853" l="1"/>
  <c r="F852"/>
  <c r="A655"/>
  <c r="C655" s="1"/>
  <c r="B654"/>
  <c r="D854" l="1"/>
  <c r="F853"/>
  <c r="A656"/>
  <c r="C656" s="1"/>
  <c r="B655"/>
  <c r="D855" l="1"/>
  <c r="F854"/>
  <c r="A657"/>
  <c r="C657" s="1"/>
  <c r="B656"/>
  <c r="D856" l="1"/>
  <c r="F855"/>
  <c r="A658"/>
  <c r="C658" s="1"/>
  <c r="B657"/>
  <c r="D857" l="1"/>
  <c r="F856"/>
  <c r="A659"/>
  <c r="C659" s="1"/>
  <c r="B658"/>
  <c r="D858" l="1"/>
  <c r="F857"/>
  <c r="A660"/>
  <c r="C660" s="1"/>
  <c r="B659"/>
  <c r="D859" l="1"/>
  <c r="F858"/>
  <c r="A661"/>
  <c r="C661" s="1"/>
  <c r="B660"/>
  <c r="D860" l="1"/>
  <c r="F859"/>
  <c r="A662"/>
  <c r="C662" s="1"/>
  <c r="B661"/>
  <c r="D861" l="1"/>
  <c r="F860"/>
  <c r="A663"/>
  <c r="C663" s="1"/>
  <c r="B662"/>
  <c r="D862" l="1"/>
  <c r="F861"/>
  <c r="A664"/>
  <c r="C664" s="1"/>
  <c r="B663"/>
  <c r="F862" l="1"/>
  <c r="A665"/>
  <c r="C665" s="1"/>
  <c r="B664"/>
  <c r="D864" l="1"/>
  <c r="F863"/>
  <c r="A666"/>
  <c r="C666" s="1"/>
  <c r="B665"/>
  <c r="D865" l="1"/>
  <c r="F864"/>
  <c r="A667"/>
  <c r="C667" s="1"/>
  <c r="B666"/>
  <c r="D866" l="1"/>
  <c r="F865"/>
  <c r="A668"/>
  <c r="C668" s="1"/>
  <c r="B667"/>
  <c r="D867" l="1"/>
  <c r="F866"/>
  <c r="A669"/>
  <c r="C669" s="1"/>
  <c r="B668"/>
  <c r="D868" l="1"/>
  <c r="F867"/>
  <c r="A670"/>
  <c r="C670" s="1"/>
  <c r="B669"/>
  <c r="D869" l="1"/>
  <c r="F868"/>
  <c r="A671"/>
  <c r="C671" s="1"/>
  <c r="B670"/>
  <c r="D870" l="1"/>
  <c r="F869"/>
  <c r="A672"/>
  <c r="C672" s="1"/>
  <c r="B671"/>
  <c r="D871" l="1"/>
  <c r="F870"/>
  <c r="A673"/>
  <c r="C673" s="1"/>
  <c r="B672"/>
  <c r="D872" l="1"/>
  <c r="F871"/>
  <c r="A674"/>
  <c r="C674" s="1"/>
  <c r="B673"/>
  <c r="D873" l="1"/>
  <c r="F872"/>
  <c r="A675"/>
  <c r="C675" s="1"/>
  <c r="B674"/>
  <c r="D874" l="1"/>
  <c r="F873"/>
  <c r="A676"/>
  <c r="C676" s="1"/>
  <c r="B675"/>
  <c r="D875" l="1"/>
  <c r="F874"/>
  <c r="A677"/>
  <c r="C677" s="1"/>
  <c r="B676"/>
  <c r="D876" l="1"/>
  <c r="F875"/>
  <c r="A678"/>
  <c r="C678" s="1"/>
  <c r="B677"/>
  <c r="D877" l="1"/>
  <c r="F876"/>
  <c r="A679"/>
  <c r="C679" s="1"/>
  <c r="B678"/>
  <c r="D878" l="1"/>
  <c r="F877"/>
  <c r="A680"/>
  <c r="C680" s="1"/>
  <c r="B679"/>
  <c r="D879" l="1"/>
  <c r="F878"/>
  <c r="A681"/>
  <c r="C681" s="1"/>
  <c r="B680"/>
  <c r="D880" l="1"/>
  <c r="F879"/>
  <c r="A682"/>
  <c r="C682" s="1"/>
  <c r="B681"/>
  <c r="D881" l="1"/>
  <c r="F880"/>
  <c r="A683"/>
  <c r="C683" s="1"/>
  <c r="B682"/>
  <c r="D882" l="1"/>
  <c r="F881"/>
  <c r="A684"/>
  <c r="C684" s="1"/>
  <c r="B683"/>
  <c r="D883" l="1"/>
  <c r="F882"/>
  <c r="A685"/>
  <c r="C685" s="1"/>
  <c r="B684"/>
  <c r="D884" l="1"/>
  <c r="F883"/>
  <c r="A686"/>
  <c r="C686" s="1"/>
  <c r="B685"/>
  <c r="D885" l="1"/>
  <c r="F884"/>
  <c r="A687"/>
  <c r="C687" s="1"/>
  <c r="B686"/>
  <c r="D886" l="1"/>
  <c r="F885"/>
  <c r="A688"/>
  <c r="C688" s="1"/>
  <c r="B687"/>
  <c r="D887" l="1"/>
  <c r="F886"/>
  <c r="A689"/>
  <c r="C689" s="1"/>
  <c r="B688"/>
  <c r="D888" l="1"/>
  <c r="F887"/>
  <c r="A690"/>
  <c r="C690" s="1"/>
  <c r="B689"/>
  <c r="D889" l="1"/>
  <c r="F888"/>
  <c r="A691"/>
  <c r="C691" s="1"/>
  <c r="B690"/>
  <c r="D890" l="1"/>
  <c r="F889"/>
  <c r="A692"/>
  <c r="C692" s="1"/>
  <c r="B691"/>
  <c r="D891" l="1"/>
  <c r="F890"/>
  <c r="A693"/>
  <c r="C693" s="1"/>
  <c r="B692"/>
  <c r="D892" l="1"/>
  <c r="F891"/>
  <c r="A694"/>
  <c r="C694" s="1"/>
  <c r="B693"/>
  <c r="F892" l="1"/>
  <c r="A695"/>
  <c r="C695" s="1"/>
  <c r="B694"/>
  <c r="D894" l="1"/>
  <c r="F893"/>
  <c r="A696"/>
  <c r="C696" s="1"/>
  <c r="B695"/>
  <c r="D895" l="1"/>
  <c r="F894"/>
  <c r="A697"/>
  <c r="C697" s="1"/>
  <c r="B696"/>
  <c r="D896" l="1"/>
  <c r="F895"/>
  <c r="A698"/>
  <c r="C698" s="1"/>
  <c r="B697"/>
  <c r="D897" l="1"/>
  <c r="F896"/>
  <c r="A699"/>
  <c r="C699" s="1"/>
  <c r="B698"/>
  <c r="D898" l="1"/>
  <c r="F897"/>
  <c r="A700"/>
  <c r="C700" s="1"/>
  <c r="B699"/>
  <c r="D899" l="1"/>
  <c r="F898"/>
  <c r="A701"/>
  <c r="C701" s="1"/>
  <c r="B700"/>
  <c r="D900" l="1"/>
  <c r="F899"/>
  <c r="A702"/>
  <c r="C702" s="1"/>
  <c r="B701"/>
  <c r="D901" l="1"/>
  <c r="F900"/>
  <c r="A703"/>
  <c r="C703" s="1"/>
  <c r="B702"/>
  <c r="D902" l="1"/>
  <c r="F901"/>
  <c r="A704"/>
  <c r="C704" s="1"/>
  <c r="B703"/>
  <c r="D903" l="1"/>
  <c r="F902"/>
  <c r="A705"/>
  <c r="C705" s="1"/>
  <c r="B704"/>
  <c r="D904" l="1"/>
  <c r="F903"/>
  <c r="A706"/>
  <c r="C706" s="1"/>
  <c r="B705"/>
  <c r="D905" l="1"/>
  <c r="F904"/>
  <c r="A707"/>
  <c r="C707" s="1"/>
  <c r="B706"/>
  <c r="D906" l="1"/>
  <c r="F905"/>
  <c r="A708"/>
  <c r="C708" s="1"/>
  <c r="B707"/>
  <c r="D907" l="1"/>
  <c r="F906"/>
  <c r="A709"/>
  <c r="C709" s="1"/>
  <c r="B708"/>
  <c r="D908" l="1"/>
  <c r="F907"/>
  <c r="A710"/>
  <c r="C710" s="1"/>
  <c r="B709"/>
  <c r="D909" l="1"/>
  <c r="F908"/>
  <c r="A711"/>
  <c r="C711" s="1"/>
  <c r="B710"/>
  <c r="D910" l="1"/>
  <c r="F909"/>
  <c r="A712"/>
  <c r="C712" s="1"/>
  <c r="B711"/>
  <c r="D911" l="1"/>
  <c r="F910"/>
  <c r="A713"/>
  <c r="C713" s="1"/>
  <c r="B712"/>
  <c r="D912" l="1"/>
  <c r="F911"/>
  <c r="A714"/>
  <c r="C714" s="1"/>
  <c r="B713"/>
  <c r="D913" l="1"/>
  <c r="F912"/>
  <c r="A715"/>
  <c r="C715" s="1"/>
  <c r="B714"/>
  <c r="D914" l="1"/>
  <c r="F913"/>
  <c r="A716"/>
  <c r="C716" s="1"/>
  <c r="B715"/>
  <c r="D915" l="1"/>
  <c r="F914"/>
  <c r="A717"/>
  <c r="C717" s="1"/>
  <c r="B716"/>
  <c r="D916" l="1"/>
  <c r="F915"/>
  <c r="A718"/>
  <c r="C718" s="1"/>
  <c r="B717"/>
  <c r="D917" l="1"/>
  <c r="F916"/>
  <c r="A719"/>
  <c r="C719" s="1"/>
  <c r="B718"/>
  <c r="D918" l="1"/>
  <c r="F917"/>
  <c r="A720"/>
  <c r="C720" s="1"/>
  <c r="B719"/>
  <c r="D919" l="1"/>
  <c r="F918"/>
  <c r="A721"/>
  <c r="C721" s="1"/>
  <c r="B720"/>
  <c r="D920" l="1"/>
  <c r="F919"/>
  <c r="A722"/>
  <c r="C722" s="1"/>
  <c r="B721"/>
  <c r="D921" l="1"/>
  <c r="F920"/>
  <c r="A723"/>
  <c r="C723" s="1"/>
  <c r="B722"/>
  <c r="D922" l="1"/>
  <c r="F921"/>
  <c r="A724"/>
  <c r="C724" s="1"/>
  <c r="B723"/>
  <c r="D923" l="1"/>
  <c r="F923" s="1"/>
  <c r="F922"/>
  <c r="A725"/>
  <c r="C725" s="1"/>
  <c r="B724"/>
  <c r="A726" l="1"/>
  <c r="C726" s="1"/>
  <c r="B725"/>
  <c r="A727" l="1"/>
  <c r="C727" s="1"/>
  <c r="B726"/>
  <c r="A728" l="1"/>
  <c r="C728" s="1"/>
  <c r="B727"/>
  <c r="A729" l="1"/>
  <c r="C729" s="1"/>
  <c r="B728"/>
  <c r="A730" l="1"/>
  <c r="C730" s="1"/>
  <c r="B729"/>
  <c r="A731" l="1"/>
  <c r="C731" s="1"/>
  <c r="B730"/>
  <c r="A732" l="1"/>
  <c r="C732" s="1"/>
  <c r="B731"/>
  <c r="A733" l="1"/>
  <c r="C733" s="1"/>
  <c r="B732"/>
  <c r="A734" l="1"/>
  <c r="C734" s="1"/>
  <c r="B733"/>
  <c r="A735" l="1"/>
  <c r="C735" s="1"/>
  <c r="B734"/>
  <c r="A736" l="1"/>
  <c r="C736" s="1"/>
  <c r="B735"/>
  <c r="A737" l="1"/>
  <c r="C737" s="1"/>
  <c r="B736"/>
  <c r="A738" l="1"/>
  <c r="C738" s="1"/>
  <c r="B737"/>
  <c r="A739" l="1"/>
  <c r="C739" s="1"/>
  <c r="B738"/>
  <c r="A740" l="1"/>
  <c r="C740" s="1"/>
  <c r="B739"/>
  <c r="A741" l="1"/>
  <c r="C741" s="1"/>
  <c r="B740"/>
  <c r="A742" l="1"/>
  <c r="C742" s="1"/>
  <c r="B741"/>
  <c r="A743" l="1"/>
  <c r="C743" s="1"/>
  <c r="B742"/>
  <c r="A744" l="1"/>
  <c r="C744" s="1"/>
  <c r="B743"/>
  <c r="A745" l="1"/>
  <c r="C745" s="1"/>
  <c r="B744"/>
  <c r="A746" l="1"/>
  <c r="C746" s="1"/>
  <c r="B745"/>
  <c r="A747" l="1"/>
  <c r="C747" s="1"/>
  <c r="B746"/>
  <c r="A748" l="1"/>
  <c r="C748" s="1"/>
  <c r="B747"/>
  <c r="A749" l="1"/>
  <c r="C749" s="1"/>
  <c r="B748"/>
  <c r="A750" l="1"/>
  <c r="C750" s="1"/>
  <c r="B749"/>
  <c r="A751" l="1"/>
  <c r="C751" s="1"/>
  <c r="B750"/>
  <c r="A752" l="1"/>
  <c r="C752" s="1"/>
  <c r="B751"/>
  <c r="A753" l="1"/>
  <c r="C753" s="1"/>
  <c r="B752"/>
  <c r="A754" l="1"/>
  <c r="C754" s="1"/>
  <c r="B753"/>
  <c r="A755" l="1"/>
  <c r="C755" s="1"/>
  <c r="B754"/>
  <c r="A756" l="1"/>
  <c r="C756" s="1"/>
  <c r="B755"/>
  <c r="A757" l="1"/>
  <c r="C757" s="1"/>
  <c r="B756"/>
  <c r="A758" l="1"/>
  <c r="C758" s="1"/>
  <c r="B757"/>
  <c r="A759" l="1"/>
  <c r="C759" s="1"/>
  <c r="B758"/>
  <c r="A760" l="1"/>
  <c r="C760" s="1"/>
  <c r="B759"/>
  <c r="A761" l="1"/>
  <c r="C761" s="1"/>
  <c r="B760"/>
  <c r="A762" l="1"/>
  <c r="C762" s="1"/>
  <c r="B761"/>
  <c r="A763" l="1"/>
  <c r="C763" s="1"/>
  <c r="B762"/>
  <c r="A764" l="1"/>
  <c r="C764" s="1"/>
  <c r="B763"/>
  <c r="A765" l="1"/>
  <c r="C765" s="1"/>
  <c r="B764"/>
  <c r="A766" l="1"/>
  <c r="C766" s="1"/>
  <c r="B765"/>
  <c r="A767" l="1"/>
  <c r="C767" s="1"/>
  <c r="B766"/>
  <c r="A768" l="1"/>
  <c r="C768" s="1"/>
  <c r="B767"/>
  <c r="A769" l="1"/>
  <c r="C769" s="1"/>
  <c r="B768"/>
  <c r="A770" l="1"/>
  <c r="C770" s="1"/>
  <c r="B769"/>
  <c r="A771" l="1"/>
  <c r="C771" s="1"/>
  <c r="B770"/>
  <c r="A772" l="1"/>
  <c r="C772" s="1"/>
  <c r="B771"/>
  <c r="A773" l="1"/>
  <c r="C773" s="1"/>
  <c r="B772"/>
  <c r="A774" l="1"/>
  <c r="C774" s="1"/>
  <c r="B773"/>
  <c r="A775" l="1"/>
  <c r="C775" s="1"/>
  <c r="B774"/>
  <c r="A776" l="1"/>
  <c r="C776" s="1"/>
  <c r="B775"/>
  <c r="A777" l="1"/>
  <c r="C777" s="1"/>
  <c r="B776"/>
  <c r="A778" l="1"/>
  <c r="C778" s="1"/>
  <c r="B777"/>
  <c r="A779" l="1"/>
  <c r="C779" s="1"/>
  <c r="B778"/>
  <c r="A780" l="1"/>
  <c r="C780" s="1"/>
  <c r="B779"/>
  <c r="A781" l="1"/>
  <c r="C781" s="1"/>
  <c r="B780"/>
  <c r="A782" l="1"/>
  <c r="C782" s="1"/>
  <c r="B781"/>
  <c r="A783" l="1"/>
  <c r="C783" s="1"/>
  <c r="B782"/>
  <c r="A784" l="1"/>
  <c r="C784" s="1"/>
  <c r="B783"/>
  <c r="A785" l="1"/>
  <c r="C785" s="1"/>
  <c r="B784"/>
  <c r="A786" l="1"/>
  <c r="C786" s="1"/>
  <c r="B785"/>
  <c r="A787" l="1"/>
  <c r="C787" s="1"/>
  <c r="B786"/>
  <c r="A788" l="1"/>
  <c r="C788" s="1"/>
  <c r="B787"/>
  <c r="A789" l="1"/>
  <c r="C789" s="1"/>
  <c r="B788"/>
  <c r="A790" l="1"/>
  <c r="C790" s="1"/>
  <c r="B789"/>
  <c r="A791" l="1"/>
  <c r="C791" s="1"/>
  <c r="B790"/>
  <c r="A792" l="1"/>
  <c r="C792" s="1"/>
  <c r="B791"/>
  <c r="A793" l="1"/>
  <c r="C793" s="1"/>
  <c r="B792"/>
  <c r="A794" l="1"/>
  <c r="C794" s="1"/>
  <c r="B793"/>
  <c r="A795" l="1"/>
  <c r="C795" s="1"/>
  <c r="B794"/>
  <c r="A796" l="1"/>
  <c r="C796" s="1"/>
  <c r="B795"/>
  <c r="A797" l="1"/>
  <c r="C797" s="1"/>
  <c r="B796"/>
  <c r="A798" l="1"/>
  <c r="C798" s="1"/>
  <c r="B797"/>
  <c r="A799" l="1"/>
  <c r="C799" s="1"/>
  <c r="B798"/>
  <c r="A800" l="1"/>
  <c r="C800" s="1"/>
  <c r="B799"/>
  <c r="A801" l="1"/>
  <c r="C801" s="1"/>
  <c r="B800"/>
  <c r="A802" l="1"/>
  <c r="C802" s="1"/>
  <c r="B801"/>
  <c r="A803" l="1"/>
  <c r="C803" s="1"/>
  <c r="B802"/>
  <c r="A804" l="1"/>
  <c r="C804" s="1"/>
  <c r="B803"/>
  <c r="A805" l="1"/>
  <c r="C805" s="1"/>
  <c r="B804"/>
  <c r="A806" l="1"/>
  <c r="C806" s="1"/>
  <c r="B805"/>
  <c r="A807" l="1"/>
  <c r="C807" s="1"/>
  <c r="B806"/>
  <c r="A808" l="1"/>
  <c r="C808" s="1"/>
  <c r="B807"/>
  <c r="A809" l="1"/>
  <c r="C809" s="1"/>
  <c r="B808"/>
  <c r="A810" l="1"/>
  <c r="C810" s="1"/>
  <c r="B809"/>
  <c r="A811" l="1"/>
  <c r="C811" s="1"/>
  <c r="B810"/>
  <c r="A812" l="1"/>
  <c r="C812" s="1"/>
  <c r="B811"/>
  <c r="A813" l="1"/>
  <c r="C813" s="1"/>
  <c r="B812"/>
  <c r="A814" l="1"/>
  <c r="C814" s="1"/>
  <c r="B813"/>
  <c r="A815" l="1"/>
  <c r="C815" s="1"/>
  <c r="B814"/>
  <c r="A816" l="1"/>
  <c r="C816" s="1"/>
  <c r="B815"/>
  <c r="A817" l="1"/>
  <c r="C817" s="1"/>
  <c r="B816"/>
  <c r="A818" l="1"/>
  <c r="C818" s="1"/>
  <c r="B817"/>
  <c r="A819" l="1"/>
  <c r="C819" s="1"/>
  <c r="B818"/>
  <c r="A820" l="1"/>
  <c r="C820" s="1"/>
  <c r="B819"/>
  <c r="A821" l="1"/>
  <c r="C821" s="1"/>
  <c r="B820"/>
  <c r="A822" l="1"/>
  <c r="C822" s="1"/>
  <c r="B821"/>
  <c r="A823" l="1"/>
  <c r="C823" s="1"/>
  <c r="B822"/>
  <c r="A824" l="1"/>
  <c r="C824" s="1"/>
  <c r="B823"/>
  <c r="A825" l="1"/>
  <c r="C825" s="1"/>
  <c r="B824"/>
  <c r="A826" l="1"/>
  <c r="C826" s="1"/>
  <c r="B825"/>
  <c r="A827" l="1"/>
  <c r="C827" s="1"/>
  <c r="B826"/>
  <c r="A828" l="1"/>
  <c r="C828" s="1"/>
  <c r="B827"/>
  <c r="A829" l="1"/>
  <c r="C829" s="1"/>
  <c r="B828"/>
  <c r="A830" l="1"/>
  <c r="C830" s="1"/>
  <c r="B829"/>
  <c r="A831" l="1"/>
  <c r="C831" s="1"/>
  <c r="B830"/>
  <c r="A832" l="1"/>
  <c r="C832" s="1"/>
  <c r="B831"/>
  <c r="A833" l="1"/>
  <c r="C833" s="1"/>
  <c r="B832"/>
  <c r="A834" l="1"/>
  <c r="C834" s="1"/>
  <c r="B833"/>
  <c r="A835" l="1"/>
  <c r="C835" s="1"/>
  <c r="B834"/>
  <c r="A836" l="1"/>
  <c r="C836" s="1"/>
  <c r="B835"/>
  <c r="A837" l="1"/>
  <c r="C837" s="1"/>
  <c r="B836"/>
  <c r="A838" l="1"/>
  <c r="C838" s="1"/>
  <c r="B837"/>
  <c r="A839" l="1"/>
  <c r="C839" s="1"/>
  <c r="B838"/>
  <c r="A840" l="1"/>
  <c r="C840" s="1"/>
  <c r="B839"/>
  <c r="A841" l="1"/>
  <c r="C841" s="1"/>
  <c r="B840"/>
  <c r="A842" l="1"/>
  <c r="C842" s="1"/>
  <c r="B841"/>
  <c r="A843" l="1"/>
  <c r="C843" s="1"/>
  <c r="B842"/>
  <c r="A844" l="1"/>
  <c r="C844" s="1"/>
  <c r="B843"/>
  <c r="A845" l="1"/>
  <c r="C845" s="1"/>
  <c r="B844"/>
  <c r="A846" l="1"/>
  <c r="C846" s="1"/>
  <c r="B845"/>
  <c r="A847" l="1"/>
  <c r="C847" s="1"/>
  <c r="B846"/>
  <c r="A848" l="1"/>
  <c r="C848" s="1"/>
  <c r="B847"/>
  <c r="A849" l="1"/>
  <c r="C849" s="1"/>
  <c r="B848"/>
  <c r="A850" l="1"/>
  <c r="C850" s="1"/>
  <c r="B849"/>
  <c r="A851" l="1"/>
  <c r="C851" s="1"/>
  <c r="B850"/>
  <c r="A852" l="1"/>
  <c r="C852" s="1"/>
  <c r="B851"/>
  <c r="A853" l="1"/>
  <c r="C853" s="1"/>
  <c r="B852"/>
  <c r="A854" l="1"/>
  <c r="C854" s="1"/>
  <c r="B853"/>
  <c r="A855" l="1"/>
  <c r="C855" s="1"/>
  <c r="B854"/>
  <c r="A856" l="1"/>
  <c r="C856" s="1"/>
  <c r="B855"/>
  <c r="A857" l="1"/>
  <c r="C857" s="1"/>
  <c r="B856"/>
  <c r="A858" l="1"/>
  <c r="C858" s="1"/>
  <c r="B857"/>
  <c r="A859" l="1"/>
  <c r="C859" s="1"/>
  <c r="B858"/>
  <c r="A860" l="1"/>
  <c r="C860" s="1"/>
  <c r="B859"/>
  <c r="A861" l="1"/>
  <c r="C861" s="1"/>
  <c r="B860"/>
  <c r="A862" l="1"/>
  <c r="C862" s="1"/>
  <c r="B861"/>
  <c r="A863" l="1"/>
  <c r="C863" s="1"/>
  <c r="B862"/>
  <c r="A864" l="1"/>
  <c r="C864" s="1"/>
  <c r="B863"/>
  <c r="A865" l="1"/>
  <c r="C865" s="1"/>
  <c r="B864"/>
  <c r="A866" l="1"/>
  <c r="C866" s="1"/>
  <c r="B865"/>
  <c r="A867" l="1"/>
  <c r="C867" s="1"/>
  <c r="B866"/>
  <c r="A868" l="1"/>
  <c r="C868" s="1"/>
  <c r="B867"/>
  <c r="A869" l="1"/>
  <c r="C869" s="1"/>
  <c r="B868"/>
  <c r="A870" l="1"/>
  <c r="C870" s="1"/>
  <c r="B869"/>
  <c r="A871" l="1"/>
  <c r="C871" s="1"/>
  <c r="B870"/>
  <c r="A872" l="1"/>
  <c r="C872" s="1"/>
  <c r="B871"/>
  <c r="A873" l="1"/>
  <c r="C873" s="1"/>
  <c r="B872"/>
  <c r="A874" l="1"/>
  <c r="C874" s="1"/>
  <c r="B873"/>
  <c r="A875" l="1"/>
  <c r="C875" s="1"/>
  <c r="B874"/>
  <c r="A876" l="1"/>
  <c r="C876" s="1"/>
  <c r="B875"/>
  <c r="A877" l="1"/>
  <c r="C877" s="1"/>
  <c r="B876"/>
  <c r="A878" l="1"/>
  <c r="C878" s="1"/>
  <c r="B877"/>
  <c r="A879" l="1"/>
  <c r="C879" s="1"/>
  <c r="B878"/>
  <c r="A880" l="1"/>
  <c r="C880" s="1"/>
  <c r="B879"/>
  <c r="A881" l="1"/>
  <c r="C881" s="1"/>
  <c r="B880"/>
  <c r="A882" l="1"/>
  <c r="C882" s="1"/>
  <c r="B881"/>
  <c r="A883" l="1"/>
  <c r="C883" s="1"/>
  <c r="B882"/>
  <c r="A884" l="1"/>
  <c r="C884" s="1"/>
  <c r="B883"/>
  <c r="A885" l="1"/>
  <c r="C885" s="1"/>
  <c r="B884"/>
  <c r="A886" l="1"/>
  <c r="C886" s="1"/>
  <c r="B885"/>
  <c r="A887" l="1"/>
  <c r="C887" s="1"/>
  <c r="B886"/>
  <c r="A888" l="1"/>
  <c r="C888" s="1"/>
  <c r="B887"/>
  <c r="A889" l="1"/>
  <c r="C889" s="1"/>
  <c r="B888"/>
  <c r="A890" l="1"/>
  <c r="C890" s="1"/>
  <c r="B889"/>
  <c r="A891" l="1"/>
  <c r="C891" s="1"/>
  <c r="B890"/>
  <c r="A892" l="1"/>
  <c r="C892" s="1"/>
  <c r="B891"/>
  <c r="A893" l="1"/>
  <c r="C893" s="1"/>
  <c r="B892"/>
  <c r="A894" l="1"/>
  <c r="C894" s="1"/>
  <c r="B893"/>
  <c r="A895" l="1"/>
  <c r="C895" s="1"/>
  <c r="B894"/>
  <c r="A896" l="1"/>
  <c r="C896" s="1"/>
  <c r="B895"/>
  <c r="A897" l="1"/>
  <c r="C897" s="1"/>
  <c r="B896"/>
  <c r="A898" l="1"/>
  <c r="C898" s="1"/>
  <c r="B897"/>
  <c r="A899" l="1"/>
  <c r="C899" s="1"/>
  <c r="B898"/>
  <c r="A900" l="1"/>
  <c r="C900" s="1"/>
  <c r="B899"/>
  <c r="A901" l="1"/>
  <c r="C901" s="1"/>
  <c r="B900"/>
  <c r="A902" l="1"/>
  <c r="C902" s="1"/>
  <c r="B901"/>
  <c r="A903" l="1"/>
  <c r="C903" s="1"/>
  <c r="B902"/>
  <c r="A904" l="1"/>
  <c r="C904" s="1"/>
  <c r="B903"/>
  <c r="A905" l="1"/>
  <c r="C905" s="1"/>
  <c r="B904"/>
  <c r="A906" l="1"/>
  <c r="C906" s="1"/>
  <c r="B905"/>
  <c r="A907" l="1"/>
  <c r="C907" s="1"/>
  <c r="B906"/>
  <c r="A908" l="1"/>
  <c r="C908" s="1"/>
  <c r="B907"/>
  <c r="A909" l="1"/>
  <c r="C909" s="1"/>
  <c r="B908"/>
  <c r="A910" l="1"/>
  <c r="C910" s="1"/>
  <c r="B909"/>
  <c r="A911" l="1"/>
  <c r="C911" s="1"/>
  <c r="B910"/>
  <c r="A912" l="1"/>
  <c r="C912" s="1"/>
  <c r="B911"/>
  <c r="A913" l="1"/>
  <c r="C913" s="1"/>
  <c r="B912"/>
  <c r="A914" l="1"/>
  <c r="C914" s="1"/>
  <c r="B913"/>
  <c r="A915" l="1"/>
  <c r="C915" s="1"/>
  <c r="B914"/>
  <c r="A916" l="1"/>
  <c r="C916" s="1"/>
  <c r="B915"/>
  <c r="A917" l="1"/>
  <c r="C917" s="1"/>
  <c r="B916"/>
  <c r="A918" l="1"/>
  <c r="C918" s="1"/>
  <c r="B917"/>
  <c r="A919" l="1"/>
  <c r="C919" s="1"/>
  <c r="B918"/>
  <c r="A920" l="1"/>
  <c r="C920" s="1"/>
  <c r="B919"/>
  <c r="A921" l="1"/>
  <c r="C921" s="1"/>
  <c r="B920"/>
  <c r="A922" l="1"/>
  <c r="C922" s="1"/>
  <c r="B921"/>
  <c r="A923" l="1"/>
  <c r="B922"/>
  <c r="B923" l="1"/>
  <c r="C923"/>
</calcChain>
</file>

<file path=xl/comments1.xml><?xml version="1.0" encoding="utf-8"?>
<comments xmlns="http://schemas.openxmlformats.org/spreadsheetml/2006/main">
  <authors>
    <author>RXK-121008</author>
  </authors>
  <commentList>
    <comment ref="N7" authorId="0">
      <text>
        <r>
          <rPr>
            <b/>
            <sz val="9"/>
            <color indexed="81"/>
            <rFont val="Tahoma"/>
            <family val="2"/>
          </rPr>
          <t>LAN :</t>
        </r>
        <r>
          <rPr>
            <sz val="9"/>
            <color indexed="81"/>
            <rFont val="Tahoma"/>
            <family val="2"/>
          </rPr>
          <t xml:space="preserve">
PROTO : MAIN LABEL MISSED</t>
        </r>
      </text>
    </comment>
    <comment ref="N8" authorId="0">
      <text>
        <r>
          <rPr>
            <b/>
            <sz val="9"/>
            <color indexed="81"/>
            <rFont val="Tahoma"/>
            <family val="2"/>
          </rPr>
          <t>LAN :</t>
        </r>
        <r>
          <rPr>
            <sz val="9"/>
            <color indexed="81"/>
            <rFont val="Tahoma"/>
            <family val="2"/>
          </rPr>
          <t xml:space="preserve">
PROTO : MAIN LABEL MISSED</t>
        </r>
      </text>
    </comment>
    <comment ref="N10" authorId="0">
      <text>
        <r>
          <rPr>
            <b/>
            <sz val="9"/>
            <color indexed="81"/>
            <rFont val="Tahoma"/>
            <family val="2"/>
          </rPr>
          <t>LAN :</t>
        </r>
        <r>
          <rPr>
            <sz val="9"/>
            <color indexed="81"/>
            <rFont val="Tahoma"/>
            <family val="2"/>
          </rPr>
          <t xml:space="preserve">
PROTO : MAIN LABEL MISSED</t>
        </r>
      </text>
    </comment>
    <comment ref="N12" authorId="0">
      <text>
        <r>
          <rPr>
            <b/>
            <sz val="9"/>
            <color indexed="81"/>
            <rFont val="Tahoma"/>
            <family val="2"/>
          </rPr>
          <t>LAN :</t>
        </r>
        <r>
          <rPr>
            <sz val="9"/>
            <color indexed="81"/>
            <rFont val="Tahoma"/>
            <family val="2"/>
          </rPr>
          <t xml:space="preserve">
PROTO : MAIN LABEL MISSED</t>
        </r>
      </text>
    </comment>
    <comment ref="N14" authorId="0">
      <text>
        <r>
          <rPr>
            <b/>
            <sz val="9"/>
            <color indexed="81"/>
            <rFont val="Tahoma"/>
            <family val="2"/>
          </rPr>
          <t>LAN :</t>
        </r>
        <r>
          <rPr>
            <sz val="9"/>
            <color indexed="81"/>
            <rFont val="Tahoma"/>
            <family val="2"/>
          </rPr>
          <t xml:space="preserve">
PROTO : MAIN LABEL MISSED</t>
        </r>
      </text>
    </comment>
    <comment ref="N15" authorId="0">
      <text>
        <r>
          <rPr>
            <b/>
            <sz val="9"/>
            <color indexed="81"/>
            <rFont val="Tahoma"/>
            <family val="2"/>
          </rPr>
          <t>LAN :</t>
        </r>
        <r>
          <rPr>
            <sz val="9"/>
            <color indexed="81"/>
            <rFont val="Tahoma"/>
            <family val="2"/>
          </rPr>
          <t xml:space="preserve">
PROTO : MAIN LABEL MISSED</t>
        </r>
      </text>
    </comment>
    <comment ref="N16" authorId="0">
      <text>
        <r>
          <rPr>
            <b/>
            <sz val="9"/>
            <color indexed="81"/>
            <rFont val="Tahoma"/>
            <family val="2"/>
          </rPr>
          <t>LAN :</t>
        </r>
        <r>
          <rPr>
            <sz val="9"/>
            <color indexed="81"/>
            <rFont val="Tahoma"/>
            <family val="2"/>
          </rPr>
          <t xml:space="preserve">
PROTO : MAIN LABEL MISSED</t>
        </r>
      </text>
    </comment>
  </commentList>
</comments>
</file>

<file path=xl/sharedStrings.xml><?xml version="1.0" encoding="utf-8"?>
<sst xmlns="http://schemas.openxmlformats.org/spreadsheetml/2006/main" count="3377" uniqueCount="1469">
  <si>
    <t>SAMPLE #</t>
    <phoneticPr fontId="6" type="noConversion"/>
  </si>
  <si>
    <t>SKETCH</t>
    <phoneticPr fontId="6" type="noConversion"/>
  </si>
  <si>
    <t>DESIGNER</t>
    <phoneticPr fontId="6" type="noConversion"/>
  </si>
  <si>
    <t>REMARK</t>
    <phoneticPr fontId="6" type="noConversion"/>
  </si>
  <si>
    <t>mathew</t>
    <phoneticPr fontId="7" type="noConversion"/>
  </si>
  <si>
    <t>sinclair</t>
    <phoneticPr fontId="7" type="noConversion"/>
  </si>
  <si>
    <t>CNG</t>
    <phoneticPr fontId="7" type="noConversion"/>
  </si>
  <si>
    <t>DONGRI</t>
    <phoneticPr fontId="7" type="noConversion"/>
  </si>
  <si>
    <t>sinclair</t>
    <phoneticPr fontId="7" type="noConversion"/>
  </si>
  <si>
    <t>FOREMOST</t>
    <phoneticPr fontId="8" type="noConversion"/>
  </si>
  <si>
    <t>CNG</t>
    <phoneticPr fontId="7" type="noConversion"/>
  </si>
  <si>
    <t>DONGRI</t>
    <phoneticPr fontId="7" type="noConversion"/>
  </si>
  <si>
    <t>CNG</t>
    <phoneticPr fontId="7" type="noConversion"/>
  </si>
  <si>
    <t>ACC. MATERIAL</t>
    <phoneticPr fontId="7" type="noConversion"/>
  </si>
  <si>
    <t>U/PRICE</t>
    <phoneticPr fontId="6" type="noConversion"/>
  </si>
  <si>
    <t>10/17 
Fabric Delayed</t>
    <phoneticPr fontId="7" type="noConversion"/>
  </si>
  <si>
    <t>10/24
Leather Delayed</t>
    <phoneticPr fontId="7" type="noConversion"/>
  </si>
  <si>
    <t>REQUEST</t>
    <phoneticPr fontId="7" type="noConversion"/>
  </si>
  <si>
    <t>RCVD</t>
    <phoneticPr fontId="7" type="noConversion"/>
  </si>
  <si>
    <t xml:space="preserve">PROTO SAMPLE </t>
    <phoneticPr fontId="7" type="noConversion"/>
  </si>
  <si>
    <t>PRODUCTION
FIRM</t>
    <phoneticPr fontId="6" type="noConversion"/>
  </si>
  <si>
    <t>OK</t>
    <phoneticPr fontId="6" type="noConversion"/>
  </si>
  <si>
    <t>D. ATRWORK</t>
    <phoneticPr fontId="7" type="noConversion"/>
  </si>
  <si>
    <t>SKETCH</t>
    <phoneticPr fontId="6" type="noConversion"/>
  </si>
  <si>
    <t>PROTO SAMPLE COMMENTS</t>
    <phoneticPr fontId="6" type="noConversion"/>
  </si>
  <si>
    <t>13SS NOVENT SAMPLE STATUS</t>
    <phoneticPr fontId="6" type="noConversion"/>
  </si>
  <si>
    <t>COLOR</t>
    <phoneticPr fontId="7" type="noConversion"/>
  </si>
  <si>
    <t>U/PIRICE</t>
    <phoneticPr fontId="7" type="noConversion"/>
  </si>
  <si>
    <t>BLUE</t>
    <phoneticPr fontId="7" type="noConversion"/>
  </si>
  <si>
    <t>PINK</t>
    <phoneticPr fontId="7" type="noConversion"/>
  </si>
  <si>
    <t>LM</t>
    <phoneticPr fontId="7" type="noConversion"/>
  </si>
  <si>
    <t>RED</t>
    <phoneticPr fontId="7" type="noConversion"/>
  </si>
  <si>
    <t>BEIGE</t>
    <phoneticPr fontId="7" type="noConversion"/>
  </si>
  <si>
    <t>NAVY</t>
    <phoneticPr fontId="7" type="noConversion"/>
  </si>
  <si>
    <t>WHITE</t>
    <phoneticPr fontId="7" type="noConversion"/>
  </si>
  <si>
    <t>CAP-01</t>
    <phoneticPr fontId="7" type="noConversion"/>
  </si>
  <si>
    <t>CAP-02</t>
    <phoneticPr fontId="7" type="noConversion"/>
  </si>
  <si>
    <t>CAP-03</t>
    <phoneticPr fontId="7" type="noConversion"/>
  </si>
  <si>
    <t>CAP-04</t>
    <phoneticPr fontId="7" type="noConversion"/>
  </si>
  <si>
    <t>CAP-05</t>
    <phoneticPr fontId="7" type="noConversion"/>
  </si>
  <si>
    <t>CAP-06</t>
    <phoneticPr fontId="7" type="noConversion"/>
  </si>
  <si>
    <t>YELLOW</t>
    <phoneticPr fontId="7" type="noConversion"/>
  </si>
  <si>
    <t>MINT</t>
    <phoneticPr fontId="7" type="noConversion"/>
  </si>
  <si>
    <t>BLACK</t>
    <phoneticPr fontId="7" type="noConversion"/>
  </si>
  <si>
    <t>KHAKI</t>
    <phoneticPr fontId="7" type="noConversion"/>
  </si>
  <si>
    <t>CAP-14</t>
    <phoneticPr fontId="7" type="noConversion"/>
  </si>
  <si>
    <t>BU</t>
    <phoneticPr fontId="7" type="noConversion"/>
  </si>
  <si>
    <t>DN</t>
    <phoneticPr fontId="7" type="noConversion"/>
  </si>
  <si>
    <t>13SS BROWN SQUARE SAMPLE STATUS</t>
    <phoneticPr fontId="7" type="noConversion"/>
  </si>
  <si>
    <t>1ST PROTO TYPE</t>
  </si>
  <si>
    <t>CAP-07</t>
    <phoneticPr fontId="7" type="noConversion"/>
  </si>
  <si>
    <t>CAP-08</t>
    <phoneticPr fontId="7" type="noConversion"/>
  </si>
  <si>
    <t>CAP-09</t>
    <phoneticPr fontId="7" type="noConversion"/>
  </si>
  <si>
    <t>CAP-10</t>
    <phoneticPr fontId="7" type="noConversion"/>
  </si>
  <si>
    <t>CAP-11</t>
    <phoneticPr fontId="7" type="noConversion"/>
  </si>
  <si>
    <t>CAP-12</t>
    <phoneticPr fontId="7" type="noConversion"/>
  </si>
  <si>
    <t>CAP-13</t>
    <phoneticPr fontId="7" type="noConversion"/>
  </si>
  <si>
    <t>CAP-15</t>
    <phoneticPr fontId="7" type="noConversion"/>
  </si>
  <si>
    <t>CAP-16</t>
    <phoneticPr fontId="7" type="noConversion"/>
  </si>
  <si>
    <t>antique 
silver</t>
    <phoneticPr fontId="9" type="noConversion"/>
  </si>
  <si>
    <t>7~10 DAYS</t>
    <phoneticPr fontId="7" type="noConversion"/>
  </si>
  <si>
    <t>antique
 silver</t>
    <phoneticPr fontId="9" type="noConversion"/>
  </si>
  <si>
    <t>N/A</t>
    <phoneticPr fontId="9" type="noConversion"/>
  </si>
  <si>
    <t>N/A</t>
    <phoneticPr fontId="9" type="noConversion"/>
  </si>
  <si>
    <t>at earliest
11/9</t>
    <phoneticPr fontId="7" type="noConversion"/>
  </si>
  <si>
    <t>SAMPLE #</t>
    <phoneticPr fontId="6" type="noConversion"/>
  </si>
  <si>
    <t>SKETCH</t>
    <phoneticPr fontId="6" type="noConversion"/>
  </si>
  <si>
    <t>REF SMPL</t>
    <phoneticPr fontId="8" type="noConversion"/>
  </si>
  <si>
    <t>PRODUCTION
FIRM</t>
    <phoneticPr fontId="6" type="noConversion"/>
  </si>
  <si>
    <t>DESIGNER</t>
    <phoneticPr fontId="6" type="noConversion"/>
  </si>
  <si>
    <t xml:space="preserve">PROTO SAMPLE </t>
    <phoneticPr fontId="7" type="noConversion"/>
  </si>
  <si>
    <t>REMARK</t>
    <phoneticPr fontId="6" type="noConversion"/>
  </si>
  <si>
    <t>PROTO SAMPLE COMMENTS</t>
    <phoneticPr fontId="6" type="noConversion"/>
  </si>
  <si>
    <t>D. ATRWORK</t>
    <phoneticPr fontId="7" type="noConversion"/>
  </si>
  <si>
    <t>REQUEST</t>
    <phoneticPr fontId="7" type="noConversion"/>
  </si>
  <si>
    <t>RCVD</t>
    <phoneticPr fontId="7" type="noConversion"/>
  </si>
  <si>
    <t>REF SMPL</t>
    <phoneticPr fontId="8" type="noConversion"/>
  </si>
  <si>
    <t>FOREMOST</t>
    <phoneticPr fontId="8" type="noConversion"/>
  </si>
  <si>
    <t>Camilo</t>
    <phoneticPr fontId="8" type="noConversion"/>
  </si>
  <si>
    <t>OK</t>
    <phoneticPr fontId="8" type="noConversion"/>
  </si>
  <si>
    <t>X</t>
    <phoneticPr fontId="8" type="noConversion"/>
  </si>
  <si>
    <t>Benny</t>
    <phoneticPr fontId="8" type="noConversion"/>
  </si>
  <si>
    <t>US $ 5.35</t>
    <phoneticPr fontId="7" type="noConversion"/>
  </si>
  <si>
    <t>#1,#2,#3
leather fabric
metal</t>
    <phoneticPr fontId="7" type="noConversion"/>
  </si>
  <si>
    <t>#1,#2,#3,#4
leather fabric
metal</t>
    <phoneticPr fontId="7" type="noConversion"/>
  </si>
  <si>
    <t>#1,#2,#3,#4,#5
leather fabric
metal</t>
    <phoneticPr fontId="7" type="noConversion"/>
  </si>
  <si>
    <t>#1,#2,#3,#4,#5
leather fabric</t>
    <phoneticPr fontId="7" type="noConversion"/>
  </si>
  <si>
    <t>#1,#2,
leather fabric
metal</t>
    <phoneticPr fontId="7" type="noConversion"/>
  </si>
  <si>
    <t>US $4.60</t>
    <phoneticPr fontId="7" type="noConversion"/>
  </si>
  <si>
    <t>#1,#2,#3,#4
leather fabric</t>
    <phoneticPr fontId="7" type="noConversion"/>
  </si>
  <si>
    <t>#1,#2,#3,
leather fabric
metal</t>
    <phoneticPr fontId="7" type="noConversion"/>
  </si>
  <si>
    <t>#1,#2,#3,#4,#5,
leather fabric
metal</t>
    <phoneticPr fontId="7" type="noConversion"/>
  </si>
  <si>
    <t xml:space="preserve">METAL </t>
    <phoneticPr fontId="7" type="noConversion"/>
  </si>
  <si>
    <t>MOQ &amp; 
LEADTIME</t>
    <phoneticPr fontId="7" type="noConversion"/>
  </si>
  <si>
    <r>
      <t xml:space="preserve">7~10 DAYS
</t>
    </r>
    <r>
      <rPr>
        <sz val="11"/>
        <color theme="1"/>
        <rFont val="맑은 고딕"/>
        <family val="3"/>
        <charset val="129"/>
        <scheme val="minor"/>
      </rPr>
      <t>Mounld fee
US$80.00</t>
    </r>
    <phoneticPr fontId="7" type="noConversion"/>
  </si>
  <si>
    <t>LEATHER</t>
    <phoneticPr fontId="7" type="noConversion"/>
  </si>
  <si>
    <t>CFM NO.</t>
    <phoneticPr fontId="7" type="noConversion"/>
  </si>
  <si>
    <t>U/PIRICE</t>
    <phoneticPr fontId="7" type="noConversion"/>
  </si>
  <si>
    <t>7~10 DAYS</t>
    <phoneticPr fontId="7" type="noConversion"/>
  </si>
  <si>
    <t>x</t>
    <phoneticPr fontId="7" type="noConversion"/>
  </si>
  <si>
    <t>NB-02</t>
    <phoneticPr fontId="7" type="noConversion"/>
  </si>
  <si>
    <r>
      <t>S</t>
    </r>
    <r>
      <rPr>
        <sz val="11"/>
        <color theme="1"/>
        <rFont val="맑은 고딕"/>
        <family val="3"/>
        <charset val="129"/>
        <scheme val="minor"/>
      </rPr>
      <t>B-03</t>
    </r>
    <phoneticPr fontId="7" type="noConversion"/>
  </si>
  <si>
    <r>
      <t>US</t>
    </r>
    <r>
      <rPr>
        <sz val="11"/>
        <color indexed="8"/>
        <rFont val="맑은 고딕"/>
        <family val="3"/>
        <charset val="129"/>
      </rPr>
      <t>$</t>
    </r>
    <r>
      <rPr>
        <sz val="11"/>
        <color theme="1"/>
        <rFont val="맑은 고딕"/>
        <family val="3"/>
        <charset val="129"/>
        <scheme val="minor"/>
      </rPr>
      <t xml:space="preserve"> 4.76/FEET</t>
    </r>
    <phoneticPr fontId="7" type="noConversion"/>
  </si>
  <si>
    <r>
      <t>US</t>
    </r>
    <r>
      <rPr>
        <sz val="11"/>
        <color indexed="8"/>
        <rFont val="맑은 고딕"/>
        <family val="3"/>
        <charset val="129"/>
      </rPr>
      <t>$</t>
    </r>
    <r>
      <rPr>
        <sz val="11"/>
        <color theme="1"/>
        <rFont val="맑은 고딕"/>
        <family val="3"/>
        <charset val="129"/>
        <scheme val="minor"/>
      </rPr>
      <t xml:space="preserve"> 2.38/FEET</t>
    </r>
    <phoneticPr fontId="7" type="noConversion"/>
  </si>
  <si>
    <t>RXK MATERIAL</t>
    <phoneticPr fontId="7" type="noConversion"/>
  </si>
  <si>
    <t xml:space="preserve"> 1ST PROTO TYPE</t>
    <phoneticPr fontId="5" type="noConversion"/>
  </si>
  <si>
    <t>13SS NOVENT KIDS</t>
    <phoneticPr fontId="5" type="noConversion"/>
  </si>
  <si>
    <t xml:space="preserve">U/PRICE </t>
    <phoneticPr fontId="8" type="noConversion"/>
  </si>
  <si>
    <t>INCLUDING
MEMO</t>
    <phoneticPr fontId="8" type="noConversion"/>
  </si>
  <si>
    <t>PRICING INFO</t>
    <phoneticPr fontId="8" type="noConversion"/>
  </si>
  <si>
    <t>fabric
woven label
leather patch</t>
    <phoneticPr fontId="8" type="noConversion"/>
  </si>
  <si>
    <t>ACC. MATERIAL</t>
    <phoneticPr fontId="7" type="noConversion"/>
  </si>
  <si>
    <t>DIAMOND
LABEL</t>
    <phoneticPr fontId="8" type="noConversion"/>
  </si>
  <si>
    <t>MAIN 
LABEL</t>
    <phoneticPr fontId="8" type="noConversion"/>
  </si>
  <si>
    <t>RUBBER
LABEL</t>
    <phoneticPr fontId="8" type="noConversion"/>
  </si>
  <si>
    <t>BUCKLE</t>
    <phoneticPr fontId="8" type="noConversion"/>
  </si>
  <si>
    <t>LEATHER 
PATCH</t>
    <phoneticPr fontId="8" type="noConversion"/>
  </si>
  <si>
    <t>X</t>
    <phoneticPr fontId="8" type="noConversion"/>
  </si>
  <si>
    <t>OTHERS</t>
    <phoneticPr fontId="8" type="noConversion"/>
  </si>
  <si>
    <t>COLOR</t>
    <phoneticPr fontId="8" type="noConversion"/>
  </si>
  <si>
    <t>BLUE</t>
    <phoneticPr fontId="8" type="noConversion"/>
  </si>
  <si>
    <t>MINT</t>
    <phoneticPr fontId="8" type="noConversion"/>
  </si>
  <si>
    <t>RED</t>
    <phoneticPr fontId="8" type="noConversion"/>
  </si>
  <si>
    <t>DENIM</t>
    <phoneticPr fontId="8" type="noConversion"/>
  </si>
  <si>
    <t>BLACK</t>
    <phoneticPr fontId="8" type="noConversion"/>
  </si>
  <si>
    <t>NAVY</t>
    <phoneticPr fontId="8" type="noConversion"/>
  </si>
  <si>
    <t>CAMAL</t>
    <phoneticPr fontId="8" type="noConversion"/>
  </si>
  <si>
    <t>PP</t>
    <phoneticPr fontId="8" type="noConversion"/>
  </si>
  <si>
    <t>NV 01_WIRE</t>
    <phoneticPr fontId="8" type="noConversion"/>
  </si>
  <si>
    <t>NV 02_WIRE</t>
    <phoneticPr fontId="8" type="noConversion"/>
  </si>
  <si>
    <t>NV 03_WIRE</t>
    <phoneticPr fontId="8" type="noConversion"/>
  </si>
  <si>
    <t>NV 04_CAMP</t>
    <phoneticPr fontId="8" type="noConversion"/>
  </si>
  <si>
    <t>NV 05_CAMP</t>
    <phoneticPr fontId="8" type="noConversion"/>
  </si>
  <si>
    <t>NV 06_TULIP HAT</t>
    <phoneticPr fontId="8" type="noConversion"/>
  </si>
  <si>
    <t>NV 07_WIRE</t>
    <phoneticPr fontId="8" type="noConversion"/>
  </si>
  <si>
    <t>NV 08_WIRE</t>
    <phoneticPr fontId="8" type="noConversion"/>
  </si>
  <si>
    <t>NV 09_WIRE</t>
    <phoneticPr fontId="8" type="noConversion"/>
  </si>
  <si>
    <t>NV10_WIRE</t>
    <phoneticPr fontId="8" type="noConversion"/>
  </si>
  <si>
    <t>NV11_HAT</t>
    <phoneticPr fontId="8" type="noConversion"/>
  </si>
  <si>
    <t xml:space="preserve"> PP</t>
    <phoneticPr fontId="8" type="noConversion"/>
  </si>
  <si>
    <t>RED</t>
    <phoneticPr fontId="8" type="noConversion"/>
  </si>
  <si>
    <r>
      <t xml:space="preserve">NV 12_WIRE
</t>
    </r>
    <r>
      <rPr>
        <b/>
        <sz val="16"/>
        <color indexed="60"/>
        <rFont val="맑은 고딕"/>
        <family val="3"/>
        <charset val="129"/>
      </rPr>
      <t>(KIDS)</t>
    </r>
    <phoneticPr fontId="8" type="noConversion"/>
  </si>
  <si>
    <t xml:space="preserve"> thick leather</t>
    <phoneticPr fontId="7" type="noConversion"/>
  </si>
  <si>
    <t>BROWN</t>
    <phoneticPr fontId="7" type="noConversion"/>
  </si>
  <si>
    <r>
      <rPr>
        <b/>
        <sz val="11"/>
        <color indexed="8"/>
        <rFont val="맑은 고딕"/>
        <family val="3"/>
        <charset val="129"/>
      </rPr>
      <t>￦..?</t>
    </r>
    <phoneticPr fontId="7" type="noConversion"/>
  </si>
  <si>
    <t>한국업체</t>
    <phoneticPr fontId="7" type="noConversion"/>
  </si>
  <si>
    <r>
      <rPr>
        <sz val="11"/>
        <color theme="1"/>
        <rFont val="맑은 고딕"/>
        <family val="3"/>
        <charset val="129"/>
        <scheme val="minor"/>
      </rPr>
      <t xml:space="preserve">CHINA
</t>
    </r>
    <r>
      <rPr>
        <sz val="11"/>
        <color indexed="8"/>
        <rFont val="맑은 고딕"/>
        <family val="3"/>
        <charset val="129"/>
      </rPr>
      <t>S</t>
    </r>
    <r>
      <rPr>
        <sz val="11"/>
        <color theme="1"/>
        <rFont val="맑은 고딕"/>
        <family val="3"/>
        <charset val="129"/>
        <scheme val="minor"/>
      </rPr>
      <t>TOCKS</t>
    </r>
    <phoneticPr fontId="7" type="noConversion"/>
  </si>
  <si>
    <r>
      <rPr>
        <b/>
        <sz val="14"/>
        <color indexed="10"/>
        <rFont val="맑은 고딕"/>
        <family val="3"/>
        <charset val="129"/>
      </rPr>
      <t>굵은실,</t>
    </r>
    <r>
      <rPr>
        <b/>
        <sz val="14"/>
        <color indexed="60"/>
        <rFont val="맑은 고딕"/>
        <family val="3"/>
        <charset val="129"/>
      </rPr>
      <t xml:space="preserve"> </t>
    </r>
    <r>
      <rPr>
        <sz val="11"/>
        <color theme="1"/>
        <rFont val="맑은 고딕"/>
        <family val="3"/>
        <charset val="129"/>
        <scheme val="minor"/>
      </rPr>
      <t>6쪽
바이오워싱 
BIO washing
(生物洗</t>
    </r>
    <r>
      <rPr>
        <sz val="11"/>
        <color indexed="8"/>
        <rFont val="맑은 고딕"/>
        <family val="3"/>
        <charset val="129"/>
      </rPr>
      <t>涤）</t>
    </r>
    <phoneticPr fontId="7" type="noConversion"/>
  </si>
  <si>
    <t>굵은실, 6쪽
hard BIO washing</t>
    <phoneticPr fontId="7" type="noConversion"/>
  </si>
  <si>
    <t>굵은실, 6쪽
hard BIO washing</t>
    <phoneticPr fontId="7" type="noConversion"/>
  </si>
  <si>
    <t>6쪽
BIO washing</t>
    <phoneticPr fontId="7" type="noConversion"/>
  </si>
  <si>
    <t>6쪽
soft BIO washing</t>
    <phoneticPr fontId="7" type="noConversion"/>
  </si>
  <si>
    <r>
      <t xml:space="preserve">6쪽
</t>
    </r>
    <r>
      <rPr>
        <sz val="12"/>
        <rFont val="맑은 고딕"/>
        <family val="3"/>
        <charset val="129"/>
      </rPr>
      <t>soft BIO washing</t>
    </r>
    <phoneticPr fontId="7" type="noConversion"/>
  </si>
  <si>
    <r>
      <rPr>
        <b/>
        <sz val="14"/>
        <color indexed="10"/>
        <rFont val="맑은 고딕"/>
        <family val="3"/>
        <charset val="129"/>
      </rPr>
      <t>(셔닐자수)</t>
    </r>
    <r>
      <rPr>
        <b/>
        <sz val="14"/>
        <color indexed="60"/>
        <rFont val="맑은 고딕"/>
        <family val="3"/>
        <charset val="129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6쪽
</t>
    </r>
    <r>
      <rPr>
        <b/>
        <sz val="12"/>
        <color indexed="10"/>
        <rFont val="맑은 고딕"/>
        <family val="3"/>
        <charset val="129"/>
      </rPr>
      <t>chenille embroidery</t>
    </r>
    <r>
      <rPr>
        <b/>
        <sz val="11"/>
        <color indexed="10"/>
        <rFont val="맑은 고딕"/>
        <family val="3"/>
        <charset val="129"/>
      </rPr>
      <t xml:space="preserve">
雪尼尔花线 刺绣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sz val="12"/>
        <rFont val="맑은 고딕"/>
        <family val="3"/>
        <charset val="129"/>
      </rPr>
      <t>soft BIO washing</t>
    </r>
    <phoneticPr fontId="7" type="noConversion"/>
  </si>
  <si>
    <r>
      <rPr>
        <b/>
        <sz val="14"/>
        <color indexed="10"/>
        <rFont val="맑은 고딕"/>
        <family val="3"/>
        <charset val="129"/>
      </rPr>
      <t xml:space="preserve">(굵은실) </t>
    </r>
    <r>
      <rPr>
        <sz val="11"/>
        <color theme="1"/>
        <rFont val="맑은 고딕"/>
        <family val="3"/>
        <charset val="129"/>
        <scheme val="minor"/>
      </rPr>
      <t xml:space="preserve">6쪽
</t>
    </r>
    <r>
      <rPr>
        <sz val="12"/>
        <rFont val="맑은 고딕"/>
        <family val="3"/>
        <charset val="129"/>
      </rPr>
      <t>soft BIO washing</t>
    </r>
    <phoneticPr fontId="7" type="noConversion"/>
  </si>
  <si>
    <r>
      <rPr>
        <b/>
        <sz val="14"/>
        <color indexed="10"/>
        <rFont val="맑은 고딕"/>
        <family val="3"/>
        <charset val="129"/>
      </rPr>
      <t>(굵은실)</t>
    </r>
    <r>
      <rPr>
        <sz val="11"/>
        <color theme="1"/>
        <rFont val="맑은 고딕"/>
        <family val="3"/>
        <charset val="129"/>
        <scheme val="minor"/>
      </rPr>
      <t xml:space="preserve"> 6쪽
no washing</t>
    </r>
    <phoneticPr fontId="7" type="noConversion"/>
  </si>
  <si>
    <t>6쪽
no washing</t>
    <phoneticPr fontId="7" type="noConversion"/>
  </si>
  <si>
    <r>
      <rPr>
        <b/>
        <sz val="14"/>
        <color indexed="10"/>
        <rFont val="맑은 고딕"/>
        <family val="3"/>
        <charset val="129"/>
      </rPr>
      <t xml:space="preserve">숏바이저  </t>
    </r>
    <r>
      <rPr>
        <sz val="11"/>
        <color theme="1"/>
        <rFont val="맑은 고딕"/>
        <family val="3"/>
        <charset val="129"/>
        <scheme val="minor"/>
      </rPr>
      <t xml:space="preserve">6쪽
</t>
    </r>
    <r>
      <rPr>
        <b/>
        <sz val="11"/>
        <color indexed="10"/>
        <rFont val="맑은 고딕"/>
        <family val="3"/>
        <charset val="129"/>
      </rPr>
      <t>short visor (短帽檐）</t>
    </r>
    <r>
      <rPr>
        <sz val="11"/>
        <color theme="1"/>
        <rFont val="맑은 고딕"/>
        <family val="3"/>
        <charset val="129"/>
        <scheme val="minor"/>
      </rPr>
      <t xml:space="preserve">
no washing</t>
    </r>
    <phoneticPr fontId="7" type="noConversion"/>
  </si>
  <si>
    <r>
      <rPr>
        <b/>
        <sz val="14"/>
        <color indexed="10"/>
        <rFont val="맑은 고딕"/>
        <family val="3"/>
        <charset val="129"/>
      </rPr>
      <t>숏바이저</t>
    </r>
    <r>
      <rPr>
        <sz val="11"/>
        <color theme="1"/>
        <rFont val="맑은 고딕"/>
        <family val="3"/>
        <charset val="129"/>
        <scheme val="minor"/>
      </rPr>
      <t xml:space="preserve"> 6쪽</t>
    </r>
    <r>
      <rPr>
        <sz val="11"/>
        <color indexed="10"/>
        <rFont val="맑은 고딕"/>
        <family val="3"/>
        <charset val="129"/>
      </rPr>
      <t xml:space="preserve"> </t>
    </r>
    <r>
      <rPr>
        <b/>
        <sz val="14"/>
        <color indexed="10"/>
        <rFont val="맑은 고딕"/>
        <family val="3"/>
        <charset val="129"/>
      </rPr>
      <t xml:space="preserve">평챙
</t>
    </r>
    <r>
      <rPr>
        <b/>
        <sz val="12"/>
        <color indexed="10"/>
        <rFont val="맑은 고딕"/>
        <family val="3"/>
        <charset val="129"/>
      </rPr>
      <t>short visor (短</t>
    </r>
    <r>
      <rPr>
        <b/>
        <sz val="12"/>
        <color indexed="8"/>
        <rFont val="맑은 고딕"/>
        <family val="3"/>
        <charset val="129"/>
      </rPr>
      <t>平</t>
    </r>
    <r>
      <rPr>
        <b/>
        <sz val="12"/>
        <color indexed="10"/>
        <rFont val="맑은 고딕"/>
        <family val="3"/>
        <charset val="129"/>
      </rPr>
      <t>帽檐）</t>
    </r>
    <r>
      <rPr>
        <sz val="11"/>
        <color theme="1"/>
        <rFont val="맑은 고딕"/>
        <family val="3"/>
        <charset val="129"/>
        <scheme val="minor"/>
      </rPr>
      <t xml:space="preserve">
no washing</t>
    </r>
    <phoneticPr fontId="7" type="noConversion"/>
  </si>
  <si>
    <r>
      <rPr>
        <b/>
        <sz val="14"/>
        <color indexed="10"/>
        <rFont val="맑은 고딕"/>
        <family val="3"/>
        <charset val="129"/>
      </rPr>
      <t>숏바이저</t>
    </r>
    <r>
      <rPr>
        <sz val="11"/>
        <color theme="1"/>
        <rFont val="맑은 고딕"/>
        <family val="3"/>
        <charset val="129"/>
        <scheme val="minor"/>
      </rPr>
      <t xml:space="preserve"> 6쪽 </t>
    </r>
    <r>
      <rPr>
        <b/>
        <sz val="14"/>
        <color indexed="10"/>
        <rFont val="맑은 고딕"/>
        <family val="3"/>
        <charset val="129"/>
      </rPr>
      <t xml:space="preserve">평챙
</t>
    </r>
    <r>
      <rPr>
        <b/>
        <sz val="12"/>
        <color indexed="10"/>
        <rFont val="맑은 고딕"/>
        <family val="3"/>
        <charset val="129"/>
      </rPr>
      <t>short visor (短</t>
    </r>
    <r>
      <rPr>
        <b/>
        <sz val="12"/>
        <color indexed="8"/>
        <rFont val="맑은 고딕"/>
        <family val="3"/>
        <charset val="129"/>
      </rPr>
      <t>平</t>
    </r>
    <r>
      <rPr>
        <b/>
        <sz val="12"/>
        <color indexed="10"/>
        <rFont val="맑은 고딕"/>
        <family val="3"/>
        <charset val="129"/>
      </rPr>
      <t>帽檐）</t>
    </r>
    <r>
      <rPr>
        <sz val="11"/>
        <color theme="1"/>
        <rFont val="맑은 고딕"/>
        <family val="3"/>
        <charset val="129"/>
        <scheme val="minor"/>
      </rPr>
      <t xml:space="preserve">
no washing</t>
    </r>
    <phoneticPr fontId="7" type="noConversion"/>
  </si>
  <si>
    <r>
      <t xml:space="preserve">CHINA
</t>
    </r>
    <r>
      <rPr>
        <sz val="11"/>
        <color indexed="8"/>
        <rFont val="맑은 고딕"/>
        <family val="3"/>
        <charset val="129"/>
      </rPr>
      <t>S</t>
    </r>
    <r>
      <rPr>
        <sz val="11"/>
        <color theme="1"/>
        <rFont val="맑은 고딕"/>
        <family val="3"/>
        <charset val="129"/>
        <scheme val="minor"/>
      </rPr>
      <t>TOCKS</t>
    </r>
    <phoneticPr fontId="7" type="noConversion"/>
  </si>
  <si>
    <t>fabric
woven label
leather patch</t>
    <phoneticPr fontId="8" type="noConversion"/>
  </si>
  <si>
    <t>fabric
diamond label</t>
    <phoneticPr fontId="8" type="noConversion"/>
  </si>
  <si>
    <r>
      <rPr>
        <b/>
        <sz val="12"/>
        <color indexed="60"/>
        <rFont val="맑은 고딕"/>
        <family val="3"/>
        <charset val="129"/>
      </rPr>
      <t>IN</t>
    </r>
    <r>
      <rPr>
        <b/>
        <sz val="12"/>
        <color indexed="8"/>
        <rFont val="맑은 고딕"/>
        <family val="3"/>
        <charset val="129"/>
      </rPr>
      <t>CLUDING
MEMO</t>
    </r>
    <phoneticPr fontId="8" type="noConversion"/>
  </si>
  <si>
    <t>RCVD 11/12</t>
    <phoneticPr fontId="8" type="noConversion"/>
  </si>
  <si>
    <t>11/16 FOR.SEND</t>
    <phoneticPr fontId="8" type="noConversion"/>
  </si>
  <si>
    <r>
      <t xml:space="preserve"> 
FOR. 중국원단 수배1week후 샘플제작,
작업시간 : 샘플발송부터   1주일로 제한
</t>
    </r>
    <r>
      <rPr>
        <b/>
        <sz val="14"/>
        <color indexed="60"/>
        <rFont val="맑은 고딕"/>
        <family val="3"/>
        <charset val="129"/>
      </rPr>
      <t>SIZE : ROUND 52CM</t>
    </r>
    <r>
      <rPr>
        <sz val="12"/>
        <color indexed="8"/>
        <rFont val="맑은 고딕"/>
        <family val="3"/>
        <charset val="129"/>
      </rPr>
      <t xml:space="preserve">
</t>
    </r>
    <phoneticPr fontId="8" type="noConversion"/>
  </si>
  <si>
    <t>11/12 D실-&gt; all style China fabric swatch &amp; 13ss samples.
Design team CFMing</t>
    <phoneticPr fontId="8" type="noConversion"/>
  </si>
  <si>
    <t>TS</t>
  </si>
  <si>
    <t>QF</t>
  </si>
  <si>
    <t>캡보이</t>
  </si>
  <si>
    <t>FOREMOST</t>
  </si>
  <si>
    <t>US $ 5.35</t>
    <phoneticPr fontId="7" type="noConversion"/>
  </si>
  <si>
    <t>US $ 4.60</t>
    <phoneticPr fontId="7" type="noConversion"/>
  </si>
  <si>
    <t>US $ 4.70</t>
    <phoneticPr fontId="7" type="noConversion"/>
  </si>
  <si>
    <t>US $ 5.55</t>
    <phoneticPr fontId="7" type="noConversion"/>
  </si>
  <si>
    <t>US $ 4.40</t>
    <phoneticPr fontId="7" type="noConversion"/>
  </si>
  <si>
    <t>US $5.48</t>
    <phoneticPr fontId="7" type="noConversion"/>
  </si>
  <si>
    <t>US $5.20</t>
    <phoneticPr fontId="7" type="noConversion"/>
  </si>
  <si>
    <t>US $5.65</t>
    <phoneticPr fontId="7" type="noConversion"/>
  </si>
  <si>
    <t>US $4.60</t>
    <phoneticPr fontId="7" type="noConversion"/>
  </si>
  <si>
    <t>11/16 FOR.SEND</t>
    <phoneticPr fontId="8" type="noConversion"/>
  </si>
  <si>
    <r>
      <t xml:space="preserve">US </t>
    </r>
    <r>
      <rPr>
        <sz val="12"/>
        <rFont val="맑은 고딕"/>
        <family val="3"/>
        <charset val="129"/>
      </rPr>
      <t>$ 3.70</t>
    </r>
    <phoneticPr fontId="8" type="noConversion"/>
  </si>
  <si>
    <r>
      <t xml:space="preserve">US </t>
    </r>
    <r>
      <rPr>
        <sz val="12"/>
        <rFont val="맑은 고딕"/>
        <family val="3"/>
        <charset val="129"/>
      </rPr>
      <t>$ 3.70</t>
    </r>
    <phoneticPr fontId="8" type="noConversion"/>
  </si>
  <si>
    <r>
      <t xml:space="preserve">US </t>
    </r>
    <r>
      <rPr>
        <sz val="12"/>
        <rFont val="맑은 고딕"/>
        <family val="3"/>
        <charset val="129"/>
      </rPr>
      <t>$ 4.15</t>
    </r>
    <phoneticPr fontId="8" type="noConversion"/>
  </si>
  <si>
    <r>
      <t xml:space="preserve">US </t>
    </r>
    <r>
      <rPr>
        <sz val="12"/>
        <rFont val="맑은 고딕"/>
        <family val="3"/>
        <charset val="129"/>
      </rPr>
      <t>$ 3.00</t>
    </r>
    <phoneticPr fontId="8" type="noConversion"/>
  </si>
  <si>
    <r>
      <t xml:space="preserve">US </t>
    </r>
    <r>
      <rPr>
        <sz val="12"/>
        <rFont val="맑은 고딕"/>
        <family val="3"/>
        <charset val="129"/>
      </rPr>
      <t>$ 3.10</t>
    </r>
    <phoneticPr fontId="8" type="noConversion"/>
  </si>
  <si>
    <r>
      <t xml:space="preserve">US </t>
    </r>
    <r>
      <rPr>
        <sz val="12"/>
        <rFont val="맑은 고딕"/>
        <family val="3"/>
        <charset val="129"/>
      </rPr>
      <t>$ 2.95</t>
    </r>
    <phoneticPr fontId="8" type="noConversion"/>
  </si>
  <si>
    <r>
      <t xml:space="preserve">US </t>
    </r>
    <r>
      <rPr>
        <sz val="12"/>
        <rFont val="맑은 고딕"/>
        <family val="3"/>
        <charset val="129"/>
      </rPr>
      <t>$ 2.90</t>
    </r>
    <phoneticPr fontId="8" type="noConversion"/>
  </si>
  <si>
    <r>
      <t xml:space="preserve">US </t>
    </r>
    <r>
      <rPr>
        <sz val="12"/>
        <rFont val="맑은 고딕"/>
        <family val="3"/>
        <charset val="129"/>
      </rPr>
      <t>$ 3.85</t>
    </r>
    <phoneticPr fontId="8" type="noConversion"/>
  </si>
  <si>
    <r>
      <t xml:space="preserve">US </t>
    </r>
    <r>
      <rPr>
        <sz val="12"/>
        <rFont val="맑은 고딕"/>
        <family val="3"/>
        <charset val="129"/>
      </rPr>
      <t>$ 3.50</t>
    </r>
    <phoneticPr fontId="8" type="noConversion"/>
  </si>
  <si>
    <r>
      <t xml:space="preserve">US </t>
    </r>
    <r>
      <rPr>
        <sz val="12"/>
        <rFont val="맑은 고딕"/>
        <family val="3"/>
        <charset val="129"/>
      </rPr>
      <t>$ 4.45</t>
    </r>
    <phoneticPr fontId="8" type="noConversion"/>
  </si>
  <si>
    <t>NOVBAD3107YE
(CAPBOY작업건)
1 PCS</t>
    <phoneticPr fontId="8" type="noConversion"/>
  </si>
  <si>
    <t>수입1, 내수2</t>
  </si>
  <si>
    <t>47 Brand</t>
  </si>
  <si>
    <t>동일모자</t>
  </si>
  <si>
    <t>림스스포츠</t>
  </si>
  <si>
    <t>스포팅21</t>
  </si>
  <si>
    <t>아디다스</t>
  </si>
  <si>
    <t>현대제모</t>
  </si>
  <si>
    <t>홈런</t>
  </si>
  <si>
    <t>ED HARDY</t>
  </si>
  <si>
    <t>ELEGANCE</t>
  </si>
  <si>
    <t>GSM</t>
  </si>
  <si>
    <t>LG패션</t>
  </si>
  <si>
    <t>NEW FINE</t>
  </si>
  <si>
    <t>POWER JK</t>
  </si>
  <si>
    <t>CODELLO</t>
  </si>
  <si>
    <t>BRONER HATS</t>
  </si>
  <si>
    <t>TWINS</t>
  </si>
  <si>
    <t>JIL</t>
  </si>
  <si>
    <t>참조샘플 발송여부</t>
  </si>
  <si>
    <t>기타</t>
  </si>
  <si>
    <t>WTR</t>
  </si>
  <si>
    <t>PLA</t>
  </si>
  <si>
    <t>SMB</t>
  </si>
  <si>
    <t>ELS</t>
  </si>
  <si>
    <t>KIDS</t>
  </si>
  <si>
    <t>총합계</t>
  </si>
  <si>
    <t>데이터</t>
  </si>
  <si>
    <t xml:space="preserve"> 실입고샘플수</t>
  </si>
  <si>
    <t>브랜드/품목</t>
    <phoneticPr fontId="44" type="noConversion"/>
  </si>
  <si>
    <t>BRAND (3자리)</t>
    <phoneticPr fontId="42" type="noConversion"/>
  </si>
  <si>
    <t>ITEM (2자리)</t>
    <phoneticPr fontId="42" type="noConversion"/>
  </si>
  <si>
    <t>YEAR (2자리)</t>
    <phoneticPr fontId="42" type="noConversion"/>
  </si>
  <si>
    <t>SEASON (1자리)</t>
    <phoneticPr fontId="42" type="noConversion"/>
  </si>
  <si>
    <t>STNO (3자리)</t>
    <phoneticPr fontId="42" type="noConversion"/>
  </si>
  <si>
    <t>COLOR (2자리)</t>
    <phoneticPr fontId="42" type="noConversion"/>
  </si>
  <si>
    <t>SIZE (3자리)</t>
    <phoneticPr fontId="42" type="noConversion"/>
  </si>
  <si>
    <t>분류</t>
    <phoneticPr fontId="42" type="noConversion"/>
  </si>
  <si>
    <t>성별</t>
    <phoneticPr fontId="42" type="noConversion"/>
  </si>
  <si>
    <t>원산지</t>
    <phoneticPr fontId="42" type="noConversion"/>
  </si>
  <si>
    <t>구코드</t>
    <phoneticPr fontId="42" type="noConversion"/>
  </si>
  <si>
    <t>코드</t>
    <phoneticPr fontId="42" type="noConversion"/>
  </si>
  <si>
    <t>코드명</t>
    <phoneticPr fontId="42" type="noConversion"/>
  </si>
  <si>
    <t>그룹</t>
    <phoneticPr fontId="42" type="noConversion"/>
  </si>
  <si>
    <t>구분</t>
    <phoneticPr fontId="42" type="noConversion"/>
  </si>
  <si>
    <t>B/M/C</t>
    <phoneticPr fontId="42" type="noConversion"/>
  </si>
  <si>
    <t>구코드명</t>
    <phoneticPr fontId="42" type="noConversion"/>
  </si>
  <si>
    <t>TYPE</t>
    <phoneticPr fontId="42" type="noConversion"/>
  </si>
  <si>
    <t>BZ</t>
  </si>
  <si>
    <t>COP CARDINALS</t>
  </si>
  <si>
    <t>SPORTS</t>
  </si>
  <si>
    <t>B</t>
  </si>
  <si>
    <t>CA</t>
  </si>
  <si>
    <t>BASIC CAP (핀치히터)</t>
  </si>
  <si>
    <t>BA</t>
  </si>
  <si>
    <t>BASIC CAP</t>
  </si>
  <si>
    <t>의류외</t>
    <phoneticPr fontId="42" type="noConversion"/>
  </si>
  <si>
    <t>모자</t>
    <phoneticPr fontId="42" type="noConversion"/>
  </si>
  <si>
    <t>A</t>
  </si>
  <si>
    <t>0</t>
    <phoneticPr fontId="42" type="noConversion"/>
  </si>
  <si>
    <t>SS</t>
    <phoneticPr fontId="42" type="noConversion"/>
  </si>
  <si>
    <t>001</t>
  </si>
  <si>
    <t>B0</t>
  </si>
  <si>
    <t>BK</t>
  </si>
  <si>
    <t>Black</t>
  </si>
  <si>
    <t>FRE</t>
  </si>
  <si>
    <t>OSFA(ADJUST CAP)</t>
  </si>
  <si>
    <t>사입</t>
  </si>
  <si>
    <t>M</t>
  </si>
  <si>
    <t>남자</t>
  </si>
  <si>
    <t>CN</t>
  </si>
  <si>
    <t>중국</t>
  </si>
  <si>
    <t>BH</t>
  </si>
  <si>
    <t>COP INDIANS</t>
  </si>
  <si>
    <t>CS</t>
  </si>
  <si>
    <t>VISOR CAP</t>
  </si>
  <si>
    <t>0</t>
  </si>
  <si>
    <t>002</t>
  </si>
  <si>
    <t>B1</t>
  </si>
  <si>
    <t>Black Camo</t>
  </si>
  <si>
    <t>N</t>
  </si>
  <si>
    <t>OXS</t>
  </si>
  <si>
    <t>XS</t>
  </si>
  <si>
    <t>C</t>
  </si>
  <si>
    <t>위탁</t>
  </si>
  <si>
    <t>W</t>
  </si>
  <si>
    <t>여자</t>
  </si>
  <si>
    <t>JP</t>
  </si>
  <si>
    <t>일본</t>
  </si>
  <si>
    <t>BR</t>
  </si>
  <si>
    <t>COP METS</t>
  </si>
  <si>
    <t>CC</t>
  </si>
  <si>
    <t>FLEX CAP (3930)</t>
  </si>
  <si>
    <t>FL</t>
  </si>
  <si>
    <t>FLEX CAP</t>
  </si>
  <si>
    <t>의류외</t>
    <phoneticPr fontId="42" type="noConversion"/>
  </si>
  <si>
    <t>모자</t>
    <phoneticPr fontId="42" type="noConversion"/>
  </si>
  <si>
    <t>SS</t>
    <phoneticPr fontId="42" type="noConversion"/>
  </si>
  <si>
    <t>003</t>
  </si>
  <si>
    <t>B2</t>
  </si>
  <si>
    <t>Black Leopard</t>
  </si>
  <si>
    <t>OSS</t>
  </si>
  <si>
    <t>S</t>
  </si>
  <si>
    <t>제조</t>
  </si>
  <si>
    <t>U</t>
  </si>
  <si>
    <t>UNISEX</t>
  </si>
  <si>
    <t>KR</t>
  </si>
  <si>
    <t>한국</t>
  </si>
  <si>
    <t>BC</t>
  </si>
  <si>
    <t>COP ORIOLES</t>
  </si>
  <si>
    <t>CD</t>
  </si>
  <si>
    <t>NORMAL FITTED CAP (커브)</t>
  </si>
  <si>
    <t>D</t>
  </si>
  <si>
    <t>004</t>
  </si>
  <si>
    <t>B3</t>
  </si>
  <si>
    <t>Black/White</t>
  </si>
  <si>
    <t>OMM</t>
  </si>
  <si>
    <t>K</t>
  </si>
  <si>
    <t>US</t>
  </si>
  <si>
    <t>미국</t>
  </si>
  <si>
    <t>BJ</t>
  </si>
  <si>
    <t>COP TIGERS</t>
  </si>
  <si>
    <t>CE</t>
  </si>
  <si>
    <t>FLAT BILL FITTED CAP(5950)</t>
  </si>
  <si>
    <t>FI</t>
  </si>
  <si>
    <t>FITTED CAP</t>
  </si>
  <si>
    <t>E</t>
  </si>
  <si>
    <t>005</t>
  </si>
  <si>
    <t>B4</t>
  </si>
  <si>
    <t>Black/Flann</t>
  </si>
  <si>
    <t>OLL</t>
  </si>
  <si>
    <t>L</t>
  </si>
  <si>
    <t>NEWERA</t>
  </si>
  <si>
    <t>IN</t>
    <phoneticPr fontId="42" type="noConversion"/>
  </si>
  <si>
    <t>인도네시아</t>
    <phoneticPr fontId="42" type="noConversion"/>
  </si>
  <si>
    <t>KC</t>
  </si>
  <si>
    <t>KDO</t>
  </si>
  <si>
    <t>DOOSAN BEARS</t>
  </si>
  <si>
    <t>KBO</t>
    <phoneticPr fontId="42" type="noConversion"/>
  </si>
  <si>
    <t>CU</t>
  </si>
  <si>
    <t>FLAT BILL FLEX CAP(일자)</t>
  </si>
  <si>
    <t>F</t>
  </si>
  <si>
    <t>3</t>
    <phoneticPr fontId="42" type="noConversion"/>
  </si>
  <si>
    <t>FW</t>
    <phoneticPr fontId="42" type="noConversion"/>
  </si>
  <si>
    <t>006</t>
  </si>
  <si>
    <t>B5</t>
  </si>
  <si>
    <t>Dark Flann</t>
  </si>
  <si>
    <t>OXL</t>
  </si>
  <si>
    <t>XL</t>
  </si>
  <si>
    <t>AUTHENTIC</t>
  </si>
  <si>
    <t>BG</t>
    <phoneticPr fontId="42" type="noConversion"/>
  </si>
  <si>
    <t>방글라데시</t>
    <phoneticPr fontId="42" type="noConversion"/>
  </si>
  <si>
    <t>ZCD</t>
  </si>
  <si>
    <t>EUR BARCELONA</t>
  </si>
  <si>
    <t>DA</t>
  </si>
  <si>
    <t>FLAT BILL FITTED BASIC (BLANK 5950)</t>
  </si>
  <si>
    <t>G</t>
  </si>
  <si>
    <t>3</t>
  </si>
  <si>
    <t>007</t>
  </si>
  <si>
    <t>B6</t>
  </si>
  <si>
    <t>Loden</t>
  </si>
  <si>
    <t>O</t>
  </si>
  <si>
    <t>OSM</t>
  </si>
  <si>
    <t>S~M</t>
  </si>
  <si>
    <t>ZCA</t>
  </si>
  <si>
    <t>EUR MUCHESTER</t>
  </si>
  <si>
    <t>CB</t>
  </si>
  <si>
    <t>WASHED CAP (워싱캡)</t>
  </si>
  <si>
    <t>WC</t>
  </si>
  <si>
    <t>WASHED CAP</t>
  </si>
  <si>
    <t>H</t>
  </si>
  <si>
    <t>008</t>
  </si>
  <si>
    <t>B7</t>
  </si>
  <si>
    <t>Pine X</t>
  </si>
  <si>
    <t>P</t>
  </si>
  <si>
    <t>OML</t>
  </si>
  <si>
    <t>M~L</t>
  </si>
  <si>
    <t>KH</t>
  </si>
  <si>
    <t>KHA</t>
  </si>
  <si>
    <t>HANWHA EAGLES</t>
  </si>
  <si>
    <t>CF</t>
  </si>
  <si>
    <t>TRUCKER CAP</t>
  </si>
  <si>
    <t>TR</t>
  </si>
  <si>
    <t>I</t>
  </si>
  <si>
    <t>009</t>
  </si>
  <si>
    <t>B8</t>
  </si>
  <si>
    <t xml:space="preserve">Block </t>
  </si>
  <si>
    <t>Q</t>
  </si>
  <si>
    <t>LXL</t>
  </si>
  <si>
    <t>L~XL</t>
  </si>
  <si>
    <t>KA</t>
  </si>
  <si>
    <t>KKI</t>
  </si>
  <si>
    <t>KIA TIGERS</t>
  </si>
  <si>
    <t>CV</t>
  </si>
  <si>
    <t>MESH CAP(커브)</t>
  </si>
  <si>
    <t>J</t>
  </si>
  <si>
    <t>010</t>
  </si>
  <si>
    <t>B9</t>
  </si>
  <si>
    <t>BU</t>
  </si>
  <si>
    <t>Burgundy</t>
  </si>
  <si>
    <t>KG</t>
  </si>
  <si>
    <t>KLG</t>
  </si>
  <si>
    <t>LG TWINS</t>
  </si>
  <si>
    <t>CW</t>
  </si>
  <si>
    <t>FLAT BILL MESH CAP(일자)</t>
  </si>
  <si>
    <t>PLAID BLACK</t>
  </si>
  <si>
    <t>7(56CM)</t>
  </si>
  <si>
    <t>2</t>
    <phoneticPr fontId="42" type="noConversion"/>
  </si>
  <si>
    <t>KD</t>
  </si>
  <si>
    <t>KLO</t>
  </si>
  <si>
    <t>LOTTE GIANTS</t>
  </si>
  <si>
    <t>DB</t>
  </si>
  <si>
    <t>FLAT BILL TRUCKER CAP</t>
  </si>
  <si>
    <t>BB</t>
  </si>
  <si>
    <t>Black/Red</t>
  </si>
  <si>
    <t>71/8(57CM)</t>
  </si>
  <si>
    <t>AO</t>
  </si>
  <si>
    <t>NAN</t>
  </si>
  <si>
    <t>MLB ANGELS</t>
  </si>
  <si>
    <t>MLB</t>
    <phoneticPr fontId="42" type="noConversion"/>
  </si>
  <si>
    <t>CZ</t>
  </si>
  <si>
    <t>UMPIRE</t>
  </si>
  <si>
    <t>UM</t>
  </si>
  <si>
    <t>C1</t>
  </si>
  <si>
    <t>BG</t>
  </si>
  <si>
    <t>Beige</t>
  </si>
  <si>
    <t>71/4(58CM)</t>
  </si>
  <si>
    <t>AU</t>
  </si>
  <si>
    <t>NAS</t>
  </si>
  <si>
    <t>MLB A'S</t>
  </si>
  <si>
    <t>CG</t>
  </si>
  <si>
    <t>PERFORMANCE CAP(기능성)</t>
  </si>
  <si>
    <t>PE</t>
  </si>
  <si>
    <t>PERFORMANCE CAP</t>
  </si>
  <si>
    <t>C2</t>
  </si>
  <si>
    <t>Putty</t>
  </si>
  <si>
    <t>73/8(59CM)</t>
  </si>
  <si>
    <t>AM</t>
  </si>
  <si>
    <t>NAT</t>
  </si>
  <si>
    <t>MLB ASTROS</t>
  </si>
  <si>
    <t>CI</t>
  </si>
  <si>
    <t>MILITARY CAP</t>
  </si>
  <si>
    <t>MI</t>
  </si>
  <si>
    <t>C3</t>
  </si>
  <si>
    <t>Sand</t>
  </si>
  <si>
    <t>71/2(60CM)</t>
  </si>
  <si>
    <t>A4</t>
  </si>
  <si>
    <t>NBL</t>
  </si>
  <si>
    <t>MLB BLUEJAYS</t>
  </si>
  <si>
    <t>CK</t>
  </si>
  <si>
    <t>FEDORA</t>
  </si>
  <si>
    <t>FE</t>
  </si>
  <si>
    <t>C4</t>
  </si>
  <si>
    <t>Khaki</t>
  </si>
  <si>
    <t>75/8(61CM)</t>
  </si>
  <si>
    <t>AC</t>
  </si>
  <si>
    <t>NBR</t>
  </si>
  <si>
    <t>MLB BRAVES</t>
  </si>
  <si>
    <t>CL</t>
  </si>
  <si>
    <t>HUNTING CAP</t>
  </si>
  <si>
    <t>HU</t>
  </si>
  <si>
    <t>C5</t>
  </si>
  <si>
    <t>Café</t>
  </si>
  <si>
    <t>73/4(62CM)</t>
  </si>
  <si>
    <t>AQ</t>
  </si>
  <si>
    <t>NBE</t>
  </si>
  <si>
    <t>MLB BREWERS</t>
  </si>
  <si>
    <t>CT</t>
  </si>
  <si>
    <t>CASQUETTE</t>
  </si>
  <si>
    <t>C6</t>
  </si>
  <si>
    <t>BW</t>
  </si>
  <si>
    <t>Brown</t>
  </si>
  <si>
    <t>77/8(63CM)</t>
  </si>
  <si>
    <t>A1</t>
  </si>
  <si>
    <t>NCA</t>
  </si>
  <si>
    <t>MLB CARDINALS</t>
  </si>
  <si>
    <t>CM</t>
  </si>
  <si>
    <t>BERET</t>
  </si>
  <si>
    <t>C7</t>
  </si>
  <si>
    <t>Dk.Brown</t>
  </si>
  <si>
    <t>8(64CM)</t>
  </si>
  <si>
    <t>AF</t>
  </si>
  <si>
    <t>NCU</t>
  </si>
  <si>
    <t>MLB CUBS</t>
  </si>
  <si>
    <t>CJ</t>
  </si>
  <si>
    <t>FASHION HAT</t>
  </si>
  <si>
    <t>FA</t>
  </si>
  <si>
    <t>C8</t>
  </si>
  <si>
    <t>Light.Brown</t>
  </si>
  <si>
    <t>AB</t>
  </si>
  <si>
    <t>NDB</t>
  </si>
  <si>
    <t>MLB D'BACKS</t>
  </si>
  <si>
    <t>CX</t>
  </si>
  <si>
    <t>PAPER 소재로 된 것.</t>
  </si>
  <si>
    <t>C9</t>
  </si>
  <si>
    <t>Metalic Bronze</t>
  </si>
  <si>
    <t>6(48CM)</t>
  </si>
  <si>
    <t>A2</t>
  </si>
  <si>
    <t>NDE</t>
  </si>
  <si>
    <t>MLB DEVILSRAYS</t>
  </si>
  <si>
    <t>CY</t>
  </si>
  <si>
    <t>Trim이 길고 펄럭임</t>
  </si>
  <si>
    <t xml:space="preserve">Brown Leopard </t>
  </si>
  <si>
    <t>61/8(49CM)</t>
  </si>
  <si>
    <t>AP</t>
  </si>
  <si>
    <t>NDO</t>
  </si>
  <si>
    <t>MLB DODGERS</t>
  </si>
  <si>
    <t>CH</t>
  </si>
  <si>
    <t>BUCKET</t>
  </si>
  <si>
    <t>Dk.Khaki</t>
  </si>
  <si>
    <t>61/4(50CM)</t>
  </si>
  <si>
    <t>AY</t>
  </si>
  <si>
    <t>NGI</t>
  </si>
  <si>
    <t>MLB GIANTS</t>
  </si>
  <si>
    <t>NORMAL BEANIE</t>
  </si>
  <si>
    <t>BE</t>
  </si>
  <si>
    <t>BEANIE</t>
  </si>
  <si>
    <t>Chocolate</t>
  </si>
  <si>
    <t>63/8(51CM)</t>
  </si>
  <si>
    <t>AI</t>
  </si>
  <si>
    <t>NIN</t>
  </si>
  <si>
    <t>MLB INDIANS</t>
  </si>
  <si>
    <t>CO</t>
  </si>
  <si>
    <t>REVERSABLE BEANIE</t>
  </si>
  <si>
    <t>Walnut</t>
  </si>
  <si>
    <t>61/2(52CM)</t>
  </si>
  <si>
    <t>AZ</t>
  </si>
  <si>
    <t>NMR</t>
  </si>
  <si>
    <t>MLB MARINERS</t>
  </si>
  <si>
    <t>CR</t>
  </si>
  <si>
    <t>CUFF KNIT BEANIE</t>
  </si>
  <si>
    <t>CAMEL</t>
  </si>
  <si>
    <t>65/8(53CM)</t>
  </si>
  <si>
    <t>AL</t>
  </si>
  <si>
    <t>NMA</t>
  </si>
  <si>
    <t>MLB MARLINS</t>
  </si>
  <si>
    <t>CP</t>
  </si>
  <si>
    <t>VISOR BEANIE (챙비니)</t>
  </si>
  <si>
    <t>VB</t>
  </si>
  <si>
    <t>VISOR BEANIE</t>
  </si>
  <si>
    <t>PLAID BROWN</t>
  </si>
  <si>
    <t>63/4(54CM)</t>
  </si>
  <si>
    <t>AS</t>
  </si>
  <si>
    <t>NME</t>
  </si>
  <si>
    <t>MLB METS</t>
  </si>
  <si>
    <t>CQ</t>
  </si>
  <si>
    <t>EARFLAP BEANIE</t>
  </si>
  <si>
    <t>EB</t>
  </si>
  <si>
    <t>E0</t>
  </si>
  <si>
    <t>GY</t>
  </si>
  <si>
    <t>Grey</t>
  </si>
  <si>
    <t>67/8(55CM)</t>
  </si>
  <si>
    <t>A5</t>
  </si>
  <si>
    <t>NNA</t>
  </si>
  <si>
    <t>MLB NATIONALS</t>
  </si>
  <si>
    <t>EARCAP</t>
  </si>
  <si>
    <t>ER</t>
  </si>
  <si>
    <t>E1</t>
  </si>
  <si>
    <t>Light Grey</t>
  </si>
  <si>
    <t>AD</t>
  </si>
  <si>
    <t>NOR</t>
  </si>
  <si>
    <t>MLB ORIOLES</t>
  </si>
  <si>
    <t>TROOPER</t>
  </si>
  <si>
    <t>TP</t>
  </si>
  <si>
    <t>E2</t>
  </si>
  <si>
    <t>Dk.Grey</t>
  </si>
  <si>
    <t>4</t>
    <phoneticPr fontId="42" type="noConversion"/>
  </si>
  <si>
    <t>AX</t>
  </si>
  <si>
    <t>NPA</t>
  </si>
  <si>
    <t>MLB PADRES</t>
  </si>
  <si>
    <t>EA</t>
  </si>
  <si>
    <t>KNIT MUFFLER</t>
  </si>
  <si>
    <t>MU</t>
  </si>
  <si>
    <t>MUFFLER</t>
  </si>
  <si>
    <t>ACC</t>
    <phoneticPr fontId="42" type="noConversion"/>
  </si>
  <si>
    <t>E3</t>
  </si>
  <si>
    <t>C.Coal Grey</t>
  </si>
  <si>
    <t>AV</t>
  </si>
  <si>
    <t>NPH</t>
  </si>
  <si>
    <t>MLB PHILLIES</t>
  </si>
  <si>
    <t>HOOD MUFFLER</t>
  </si>
  <si>
    <t>E4</t>
  </si>
  <si>
    <t>Gunmetal</t>
  </si>
  <si>
    <t>AW</t>
  </si>
  <si>
    <t>NPI</t>
  </si>
  <si>
    <t>MLB PIRATES</t>
  </si>
  <si>
    <t>EC</t>
  </si>
  <si>
    <t>SCARF</t>
  </si>
  <si>
    <t>E5</t>
  </si>
  <si>
    <t>PLAID GREY</t>
  </si>
  <si>
    <t>A3</t>
  </si>
  <si>
    <t>NRA</t>
  </si>
  <si>
    <t>MLB RANGERS</t>
  </si>
  <si>
    <t>WARMER</t>
  </si>
  <si>
    <t>WA</t>
  </si>
  <si>
    <t>E6</t>
  </si>
  <si>
    <t>Light Beige</t>
  </si>
  <si>
    <t>AH</t>
  </si>
  <si>
    <t>NRD</t>
  </si>
  <si>
    <t>MLB REDS</t>
  </si>
  <si>
    <t>ED</t>
  </si>
  <si>
    <t>MITTEN(장갑)</t>
  </si>
  <si>
    <t>MITTEN</t>
  </si>
  <si>
    <t>의류외</t>
    <phoneticPr fontId="42" type="noConversion"/>
  </si>
  <si>
    <t>ACC</t>
    <phoneticPr fontId="42" type="noConversion"/>
  </si>
  <si>
    <t>G0</t>
  </si>
  <si>
    <t>MT</t>
  </si>
  <si>
    <t>Mint</t>
  </si>
  <si>
    <t>AE</t>
  </si>
  <si>
    <t>NRE</t>
  </si>
  <si>
    <t>MLB REDSOX</t>
  </si>
  <si>
    <t>MLB</t>
    <phoneticPr fontId="42" type="noConversion"/>
  </si>
  <si>
    <t>CAP CARRIER(모자 휴대가방)</t>
  </si>
  <si>
    <t>CAP CARRIER</t>
  </si>
  <si>
    <t>G1</t>
  </si>
  <si>
    <t>GR</t>
  </si>
  <si>
    <t>Green</t>
  </si>
  <si>
    <t>AJ</t>
  </si>
  <si>
    <t>NRO</t>
  </si>
  <si>
    <t>MLB ROCKIES</t>
  </si>
  <si>
    <t>FB</t>
  </si>
  <si>
    <t>CAP SPRAY(모자 세정액)</t>
  </si>
  <si>
    <t>CAP SPRAY</t>
  </si>
  <si>
    <t>G2</t>
  </si>
  <si>
    <t>Olive</t>
  </si>
  <si>
    <t>AN</t>
  </si>
  <si>
    <t>NRY</t>
  </si>
  <si>
    <t>MLB ROYALS</t>
  </si>
  <si>
    <t>FC</t>
  </si>
  <si>
    <t>DP cap (빅모자)</t>
  </si>
  <si>
    <t>DC</t>
  </si>
  <si>
    <t xml:space="preserve">DP cap </t>
  </si>
  <si>
    <t>G3</t>
  </si>
  <si>
    <t>New Olive</t>
  </si>
  <si>
    <t>AK</t>
  </si>
  <si>
    <t>NTI</t>
  </si>
  <si>
    <t>MLB TIGERS</t>
  </si>
  <si>
    <t>액서사리</t>
  </si>
  <si>
    <t>ACC</t>
  </si>
  <si>
    <t>G4</t>
  </si>
  <si>
    <t>Light Olive</t>
  </si>
  <si>
    <t>AR</t>
  </si>
  <si>
    <t>NTW</t>
  </si>
  <si>
    <t>MLB TWINS</t>
  </si>
  <si>
    <t>반팔</t>
  </si>
  <si>
    <t>SHOT SLEEVES</t>
    <phoneticPr fontId="42" type="noConversion"/>
  </si>
  <si>
    <t>의류</t>
    <phoneticPr fontId="42" type="noConversion"/>
  </si>
  <si>
    <t>G5</t>
  </si>
  <si>
    <t>P.Green</t>
  </si>
  <si>
    <t>AG</t>
  </si>
  <si>
    <t>NWS</t>
  </si>
  <si>
    <t>MLB W'SOX</t>
  </si>
  <si>
    <t>긴팔</t>
  </si>
  <si>
    <t>TL</t>
  </si>
  <si>
    <t>LONG SLEEVES</t>
    <phoneticPr fontId="42" type="noConversion"/>
  </si>
  <si>
    <t>G6</t>
  </si>
  <si>
    <t>R.Green</t>
  </si>
  <si>
    <t>AT</t>
  </si>
  <si>
    <t>NYA</t>
  </si>
  <si>
    <t>MLB YANKEES</t>
  </si>
  <si>
    <t>후드티</t>
  </si>
  <si>
    <t>TH</t>
  </si>
  <si>
    <t>HOODED T-SHIRTS</t>
    <phoneticPr fontId="42" type="noConversion"/>
  </si>
  <si>
    <t>G7</t>
  </si>
  <si>
    <t>Deep Green</t>
  </si>
  <si>
    <t>AA</t>
  </si>
  <si>
    <t>NEW</t>
  </si>
  <si>
    <t>NEW ERA</t>
  </si>
  <si>
    <t>SPORTS</t>
    <phoneticPr fontId="42" type="noConversion"/>
  </si>
  <si>
    <t>B</t>
    <phoneticPr fontId="42" type="noConversion"/>
  </si>
  <si>
    <t>HP</t>
  </si>
  <si>
    <t>HOODED JUMPER</t>
    <phoneticPr fontId="42" type="noConversion"/>
  </si>
  <si>
    <t>G8</t>
  </si>
  <si>
    <t>Green Checker</t>
  </si>
  <si>
    <t>KF</t>
  </si>
  <si>
    <t>KNE</t>
  </si>
  <si>
    <t>NEXEN HEROES</t>
  </si>
  <si>
    <t>KBO</t>
    <phoneticPr fontId="42" type="noConversion"/>
  </si>
  <si>
    <t>야구점퍼</t>
  </si>
  <si>
    <t>JUMPER</t>
    <phoneticPr fontId="42" type="noConversion"/>
  </si>
  <si>
    <t>G9</t>
  </si>
  <si>
    <t>Dk. Green</t>
  </si>
  <si>
    <t>KE</t>
  </si>
  <si>
    <t>KSA</t>
  </si>
  <si>
    <t>SAMSUNG LIONS</t>
  </si>
  <si>
    <t>FF</t>
  </si>
  <si>
    <t>쪼리</t>
  </si>
  <si>
    <t>신발</t>
    <phoneticPr fontId="42" type="noConversion"/>
  </si>
  <si>
    <t>GA</t>
  </si>
  <si>
    <t>Olive Camo</t>
  </si>
  <si>
    <t>KB</t>
  </si>
  <si>
    <t>KSK</t>
  </si>
  <si>
    <t>SK WYVERNS</t>
  </si>
  <si>
    <t>BP</t>
  </si>
  <si>
    <t>백팩</t>
  </si>
  <si>
    <t>BACK PACK</t>
    <phoneticPr fontId="42" type="noConversion"/>
  </si>
  <si>
    <t>가방</t>
    <phoneticPr fontId="42" type="noConversion"/>
  </si>
  <si>
    <t>GB</t>
  </si>
  <si>
    <t>Army</t>
  </si>
  <si>
    <t>BBC</t>
    <phoneticPr fontId="42" type="noConversion"/>
  </si>
  <si>
    <t>NBA BOSTON CELTICS</t>
    <phoneticPr fontId="42" type="noConversion"/>
  </si>
  <si>
    <t>NBA</t>
    <phoneticPr fontId="42" type="noConversion"/>
  </si>
  <si>
    <t>JS</t>
    <phoneticPr fontId="42" type="noConversion"/>
  </si>
  <si>
    <t>JUMPSUIT</t>
    <phoneticPr fontId="42" type="noConversion"/>
  </si>
  <si>
    <t>GC</t>
  </si>
  <si>
    <t>Spruce</t>
  </si>
  <si>
    <t>BCB</t>
    <phoneticPr fontId="42" type="noConversion"/>
  </si>
  <si>
    <t>NBA CHICAGO BULLS</t>
    <phoneticPr fontId="42" type="noConversion"/>
  </si>
  <si>
    <t>SB</t>
    <phoneticPr fontId="42" type="noConversion"/>
  </si>
  <si>
    <t>SHOULDER BAG</t>
    <phoneticPr fontId="42" type="noConversion"/>
  </si>
  <si>
    <t>N0</t>
  </si>
  <si>
    <t>NY</t>
  </si>
  <si>
    <t>Navy</t>
  </si>
  <si>
    <t>VOL</t>
  </si>
  <si>
    <t>VOLCOM</t>
  </si>
  <si>
    <t>PT</t>
    <phoneticPr fontId="42" type="noConversion"/>
  </si>
  <si>
    <t>PANTS</t>
    <phoneticPr fontId="42" type="noConversion"/>
  </si>
  <si>
    <t>N1</t>
  </si>
  <si>
    <t>Dk.Navy</t>
  </si>
  <si>
    <t>BIL</t>
  </si>
  <si>
    <t>BILLABONG</t>
  </si>
  <si>
    <t>STREET</t>
    <phoneticPr fontId="42" type="noConversion"/>
  </si>
  <si>
    <t>N2</t>
  </si>
  <si>
    <t>PP</t>
  </si>
  <si>
    <t>Purple</t>
  </si>
  <si>
    <t>QSV</t>
  </si>
  <si>
    <t>QUIKSILVER</t>
  </si>
  <si>
    <t>N3</t>
  </si>
  <si>
    <t>Dk.Purple</t>
  </si>
  <si>
    <t>FD</t>
  </si>
  <si>
    <t>ROX</t>
  </si>
  <si>
    <t>ROXY</t>
  </si>
  <si>
    <t>N4</t>
  </si>
  <si>
    <t>VIOLET</t>
  </si>
  <si>
    <t>GRA</t>
  </si>
  <si>
    <t>GRACEHAT</t>
  </si>
  <si>
    <t>F-HAT</t>
    <phoneticPr fontId="42" type="noConversion"/>
  </si>
  <si>
    <t>N5</t>
  </si>
  <si>
    <t>Magenta Checker</t>
  </si>
  <si>
    <t>GRL</t>
    <phoneticPr fontId="42" type="noConversion"/>
  </si>
  <si>
    <t>GRACEHAT(LUI MARCHE)</t>
    <phoneticPr fontId="42" type="noConversion"/>
  </si>
  <si>
    <t>N6</t>
  </si>
  <si>
    <t>Navy Checker</t>
  </si>
  <si>
    <t>GRH</t>
    <phoneticPr fontId="42" type="noConversion"/>
  </si>
  <si>
    <t>GRACEHAT(DISTRIBUTION)</t>
    <phoneticPr fontId="42" type="noConversion"/>
  </si>
  <si>
    <t>F-HAT</t>
  </si>
  <si>
    <t>N7</t>
  </si>
  <si>
    <t>Light Purple</t>
  </si>
  <si>
    <t>BUT</t>
  </si>
  <si>
    <t>BURTON</t>
  </si>
  <si>
    <t>N8</t>
  </si>
  <si>
    <t>Navy Stripe</t>
  </si>
  <si>
    <t>FG</t>
  </si>
  <si>
    <t>ZZZ</t>
  </si>
  <si>
    <t>FOX RACING</t>
  </si>
  <si>
    <t>N9</t>
  </si>
  <si>
    <t>Marine</t>
  </si>
  <si>
    <t>FH</t>
  </si>
  <si>
    <t>HURLEY</t>
  </si>
  <si>
    <t>NA</t>
  </si>
  <si>
    <t>Mage</t>
  </si>
  <si>
    <t>STU</t>
  </si>
  <si>
    <t>STUSSY</t>
  </si>
  <si>
    <t>NB</t>
  </si>
  <si>
    <t>MULTI</t>
  </si>
  <si>
    <t>FJ</t>
  </si>
  <si>
    <t>NIX</t>
  </si>
  <si>
    <t>NIXON</t>
  </si>
  <si>
    <t>R0</t>
  </si>
  <si>
    <t>RE</t>
  </si>
  <si>
    <t>Red</t>
  </si>
  <si>
    <t>FK</t>
  </si>
  <si>
    <t>D.C</t>
  </si>
  <si>
    <t>R1</t>
  </si>
  <si>
    <t>Maroon</t>
  </si>
  <si>
    <t>ANA</t>
  </si>
  <si>
    <t>ANALOG</t>
  </si>
  <si>
    <t>R2</t>
  </si>
  <si>
    <t>Wine</t>
  </si>
  <si>
    <t>FM</t>
  </si>
  <si>
    <t>ADA</t>
  </si>
  <si>
    <t>ADIDAS</t>
  </si>
  <si>
    <t>R3</t>
  </si>
  <si>
    <t>PK</t>
  </si>
  <si>
    <t>Pink</t>
  </si>
  <si>
    <t>FN</t>
  </si>
  <si>
    <t>NKE</t>
  </si>
  <si>
    <t>NIKE</t>
  </si>
  <si>
    <t>R4</t>
  </si>
  <si>
    <t>Light Pink</t>
  </si>
  <si>
    <t>FO</t>
  </si>
  <si>
    <t>PUM</t>
  </si>
  <si>
    <t>PUMA</t>
  </si>
  <si>
    <t>R5</t>
  </si>
  <si>
    <t>Hot Pink</t>
  </si>
  <si>
    <t>FP</t>
  </si>
  <si>
    <t>7 UNION</t>
  </si>
  <si>
    <t>R6</t>
  </si>
  <si>
    <t>Metalic Pink</t>
  </si>
  <si>
    <t>FQ</t>
  </si>
  <si>
    <t>SUPRA</t>
  </si>
  <si>
    <t>R7</t>
  </si>
  <si>
    <t>Pink Leopard</t>
  </si>
  <si>
    <t>FR</t>
  </si>
  <si>
    <t>KR3W</t>
  </si>
  <si>
    <t>R8</t>
  </si>
  <si>
    <t>Pearl Pink</t>
  </si>
  <si>
    <t>FS</t>
  </si>
  <si>
    <t>C1RCA</t>
  </si>
  <si>
    <t>R9</t>
  </si>
  <si>
    <t>Fuchsia Pink</t>
  </si>
  <si>
    <t>FY</t>
  </si>
  <si>
    <t>RIP CURL</t>
  </si>
  <si>
    <t>RA</t>
  </si>
  <si>
    <t>Lava</t>
  </si>
  <si>
    <t>FZ</t>
  </si>
  <si>
    <t>ES</t>
  </si>
  <si>
    <t>RB</t>
  </si>
  <si>
    <t>PLAID RED</t>
  </si>
  <si>
    <t>F0</t>
  </si>
  <si>
    <t>DRA</t>
  </si>
  <si>
    <t>DRAGON</t>
  </si>
  <si>
    <t>STREET</t>
    <phoneticPr fontId="42" type="noConversion"/>
  </si>
  <si>
    <t>U0</t>
  </si>
  <si>
    <t>BL</t>
  </si>
  <si>
    <t>Blue</t>
  </si>
  <si>
    <t>F1</t>
  </si>
  <si>
    <t>HUF</t>
  </si>
  <si>
    <t>U1</t>
  </si>
  <si>
    <t>Light.Blue</t>
  </si>
  <si>
    <t>F2</t>
  </si>
  <si>
    <t>HUN</t>
  </si>
  <si>
    <t>HUNDREDS</t>
  </si>
  <si>
    <t>U2</t>
  </si>
  <si>
    <t>Deep.Blue</t>
  </si>
  <si>
    <t>F3</t>
  </si>
  <si>
    <t>TROPICAL SOUND</t>
  </si>
  <si>
    <t>U3</t>
  </si>
  <si>
    <t>Sky Blue</t>
  </si>
  <si>
    <t>F4</t>
  </si>
  <si>
    <t>GOO</t>
  </si>
  <si>
    <t>GOORIN BROTHERS</t>
    <phoneticPr fontId="42" type="noConversion"/>
  </si>
  <si>
    <t>F-HAT</t>
    <phoneticPr fontId="42" type="noConversion"/>
  </si>
  <si>
    <t>U4</t>
  </si>
  <si>
    <t>Indigo</t>
  </si>
  <si>
    <t>GOL</t>
    <phoneticPr fontId="42" type="noConversion"/>
  </si>
  <si>
    <t>GOORIN BROTHERS(LUI MARCHE)</t>
    <phoneticPr fontId="42" type="noConversion"/>
  </si>
  <si>
    <t>U5</t>
  </si>
  <si>
    <t>Royal</t>
  </si>
  <si>
    <t>GOD</t>
    <phoneticPr fontId="42" type="noConversion"/>
  </si>
  <si>
    <t>GOORIN BROTHERS(DISTRIBUTION)</t>
    <phoneticPr fontId="42" type="noConversion"/>
  </si>
  <si>
    <t>U6</t>
  </si>
  <si>
    <t>Dk Blue</t>
  </si>
  <si>
    <t>F5</t>
  </si>
  <si>
    <t>CRO</t>
  </si>
  <si>
    <t>CROOKS &amp; CASTLE</t>
  </si>
  <si>
    <t>U7</t>
  </si>
  <si>
    <t>Royal Blue</t>
  </si>
  <si>
    <t>F6</t>
  </si>
  <si>
    <t>ELECTRIC</t>
  </si>
  <si>
    <t>U8</t>
  </si>
  <si>
    <t>Teal</t>
  </si>
  <si>
    <t>F7</t>
  </si>
  <si>
    <t>GRAVIS</t>
  </si>
  <si>
    <t>U9</t>
  </si>
  <si>
    <t>CYPRESS</t>
  </si>
  <si>
    <t>F8</t>
  </si>
  <si>
    <t>OFFICIAL</t>
  </si>
  <si>
    <t>W0</t>
  </si>
  <si>
    <t>WH</t>
  </si>
  <si>
    <t>White</t>
  </si>
  <si>
    <t>SHIFT</t>
  </si>
  <si>
    <t>W1</t>
  </si>
  <si>
    <t>SL</t>
  </si>
  <si>
    <t xml:space="preserve">Silver </t>
  </si>
  <si>
    <t>TRU</t>
  </si>
  <si>
    <t>TRUE RELIGION</t>
  </si>
  <si>
    <t>F-CAP</t>
    <phoneticPr fontId="42" type="noConversion"/>
  </si>
  <si>
    <t>W2</t>
  </si>
  <si>
    <t>Metalic Silver</t>
  </si>
  <si>
    <t>TRL</t>
    <phoneticPr fontId="42" type="noConversion"/>
  </si>
  <si>
    <t>TRUE RELIGION(LUI MARCHE)</t>
    <phoneticPr fontId="42" type="noConversion"/>
  </si>
  <si>
    <t>W3</t>
  </si>
  <si>
    <t>IV</t>
  </si>
  <si>
    <t>Ivory</t>
  </si>
  <si>
    <t>DAK</t>
  </si>
  <si>
    <t>DAKINE</t>
  </si>
  <si>
    <t>W4</t>
  </si>
  <si>
    <t>White/Grey</t>
  </si>
  <si>
    <t>GD</t>
  </si>
  <si>
    <t>OAKLEY</t>
  </si>
  <si>
    <t>W5</t>
  </si>
  <si>
    <t>White/DK.Grey</t>
  </si>
  <si>
    <t>GE</t>
  </si>
  <si>
    <t>EDH</t>
  </si>
  <si>
    <t>Y0</t>
  </si>
  <si>
    <t>YE</t>
  </si>
  <si>
    <t>Yellow</t>
  </si>
  <si>
    <t>GF</t>
  </si>
  <si>
    <t>ITALY</t>
  </si>
  <si>
    <t>Y1</t>
  </si>
  <si>
    <t>Ab.Yellow</t>
  </si>
  <si>
    <t>GG</t>
  </si>
  <si>
    <t>UNDER AMOUR</t>
  </si>
  <si>
    <t>Y2</t>
  </si>
  <si>
    <t>Gold</t>
  </si>
  <si>
    <t>GH</t>
  </si>
  <si>
    <t>NEW BALANCE</t>
  </si>
  <si>
    <t>Y3</t>
  </si>
  <si>
    <t>Old Gold</t>
  </si>
  <si>
    <t>GI</t>
  </si>
  <si>
    <t>O'NEILL</t>
  </si>
  <si>
    <t>Y4</t>
  </si>
  <si>
    <t>Pumpkin</t>
  </si>
  <si>
    <t>GJ</t>
  </si>
  <si>
    <t>KAN</t>
  </si>
  <si>
    <t>KANGOL</t>
  </si>
  <si>
    <t>Y5</t>
  </si>
  <si>
    <t>OR</t>
  </si>
  <si>
    <t>Orange</t>
  </si>
  <si>
    <t>GK</t>
  </si>
  <si>
    <t>A.KURTZ</t>
  </si>
  <si>
    <t>Y6</t>
  </si>
  <si>
    <t>BT Orange</t>
  </si>
  <si>
    <t>GL</t>
  </si>
  <si>
    <t>THE NORTH FACE</t>
  </si>
  <si>
    <t>Y7</t>
  </si>
  <si>
    <t>Mustard</t>
  </si>
  <si>
    <t>GM</t>
  </si>
  <si>
    <t>OBEY</t>
  </si>
  <si>
    <t>WES</t>
  </si>
  <si>
    <t>WESC</t>
  </si>
  <si>
    <t>GS</t>
  </si>
  <si>
    <t>BRONER</t>
  </si>
  <si>
    <t>GZ</t>
  </si>
  <si>
    <t>TWI</t>
  </si>
  <si>
    <t>SPORTS</t>
    <phoneticPr fontId="42" type="noConversion"/>
  </si>
  <si>
    <t>Y8</t>
  </si>
  <si>
    <t>V-Gold</t>
  </si>
  <si>
    <t>RVC</t>
  </si>
  <si>
    <t>RVCA</t>
  </si>
  <si>
    <t>AKU</t>
    <phoneticPr fontId="42" type="noConversion"/>
  </si>
  <si>
    <t>AKURTZ</t>
    <phoneticPr fontId="42" type="noConversion"/>
  </si>
  <si>
    <t>B</t>
    <phoneticPr fontId="42" type="noConversion"/>
  </si>
  <si>
    <t>NHL</t>
    <phoneticPr fontId="42" type="noConversion"/>
  </si>
  <si>
    <t>FFT</t>
    <phoneticPr fontId="42" type="noConversion"/>
  </si>
  <si>
    <t>FLAT FITTY</t>
    <phoneticPr fontId="42" type="noConversion"/>
  </si>
  <si>
    <t>Z0</t>
  </si>
  <si>
    <t>Blue denim</t>
  </si>
  <si>
    <t>JRC</t>
    <phoneticPr fontId="42" type="noConversion"/>
  </si>
  <si>
    <t>JOYRICH</t>
    <phoneticPr fontId="42" type="noConversion"/>
  </si>
  <si>
    <t>Z1</t>
  </si>
  <si>
    <t>Black denim</t>
  </si>
  <si>
    <t>BRL</t>
    <phoneticPr fontId="42" type="noConversion"/>
  </si>
  <si>
    <t>BRONER HATS</t>
    <phoneticPr fontId="42" type="noConversion"/>
  </si>
  <si>
    <t>Z2</t>
  </si>
  <si>
    <t>Crayon 1</t>
  </si>
  <si>
    <t>CDL</t>
    <phoneticPr fontId="42" type="noConversion"/>
  </si>
  <si>
    <t>CODELLO</t>
    <phoneticPr fontId="42" type="noConversion"/>
  </si>
  <si>
    <t>Z3</t>
  </si>
  <si>
    <t>Crayon 2</t>
  </si>
  <si>
    <t>OBY</t>
    <phoneticPr fontId="42" type="noConversion"/>
  </si>
  <si>
    <t>OVERSEA BUYING (LUI MARCHE)</t>
    <phoneticPr fontId="42" type="noConversion"/>
  </si>
  <si>
    <t>Z4</t>
  </si>
  <si>
    <t>Control Check</t>
  </si>
  <si>
    <t>FT</t>
  </si>
  <si>
    <t>PLAYBOY</t>
  </si>
  <si>
    <t>M</t>
    <phoneticPr fontId="42" type="noConversion"/>
  </si>
  <si>
    <t>Z5</t>
  </si>
  <si>
    <t>Tobacco</t>
  </si>
  <si>
    <t>FU</t>
  </si>
  <si>
    <t>UPO</t>
  </si>
  <si>
    <t>US POLO</t>
  </si>
  <si>
    <t>Z6</t>
  </si>
  <si>
    <t>Nature</t>
  </si>
  <si>
    <t>FV</t>
  </si>
  <si>
    <t>ECK</t>
  </si>
  <si>
    <t>ECKO</t>
  </si>
  <si>
    <t>Z7</t>
  </si>
  <si>
    <t>Oyster</t>
  </si>
  <si>
    <t>FW</t>
  </si>
  <si>
    <t>EUR</t>
  </si>
  <si>
    <t>EURO</t>
  </si>
  <si>
    <t>ZZ</t>
  </si>
  <si>
    <t>ZZ</t>
    <phoneticPr fontId="42" type="noConversion"/>
  </si>
  <si>
    <t>FX</t>
  </si>
  <si>
    <t>LID</t>
  </si>
  <si>
    <t>LIDS</t>
  </si>
  <si>
    <t>LI</t>
  </si>
  <si>
    <t>LIME</t>
  </si>
  <si>
    <t>HA</t>
  </si>
  <si>
    <t>RXG</t>
  </si>
  <si>
    <t>HB</t>
  </si>
  <si>
    <t>NOX</t>
  </si>
  <si>
    <t>NOXX</t>
  </si>
  <si>
    <t>HC</t>
  </si>
  <si>
    <t>MIX</t>
  </si>
  <si>
    <t>HD</t>
  </si>
  <si>
    <t>KOR</t>
  </si>
  <si>
    <t>KOREA/CITY CAP</t>
  </si>
  <si>
    <t>HE</t>
  </si>
  <si>
    <t>JILL BY JILL STUART</t>
    <phoneticPr fontId="42" type="noConversion"/>
  </si>
  <si>
    <t>HF</t>
  </si>
  <si>
    <t>LIH</t>
  </si>
  <si>
    <t>LIFE IS HAPPY</t>
  </si>
  <si>
    <t>HG</t>
  </si>
  <si>
    <t>ELSTINKO</t>
  </si>
  <si>
    <t>HH</t>
  </si>
  <si>
    <t>COC</t>
  </si>
  <si>
    <t>COCACOLA</t>
  </si>
  <si>
    <t>B1A</t>
    <phoneticPr fontId="42" type="noConversion"/>
  </si>
  <si>
    <t>B1A4</t>
    <phoneticPr fontId="42" type="noConversion"/>
  </si>
  <si>
    <t>F-CAP</t>
  </si>
  <si>
    <t>BMD</t>
    <phoneticPr fontId="42" type="noConversion"/>
  </si>
  <si>
    <t>BLACK MOOD</t>
    <phoneticPr fontId="42" type="noConversion"/>
  </si>
  <si>
    <t>HCU</t>
    <phoneticPr fontId="42" type="noConversion"/>
  </si>
  <si>
    <t>H.COUSTIC</t>
    <phoneticPr fontId="42" type="noConversion"/>
  </si>
  <si>
    <t>NOV</t>
    <phoneticPr fontId="42" type="noConversion"/>
  </si>
  <si>
    <t>NOVENT</t>
    <phoneticPr fontId="42" type="noConversion"/>
  </si>
  <si>
    <t>SUPER MASSIVE BOUND</t>
    <phoneticPr fontId="42" type="noConversion"/>
  </si>
  <si>
    <t>VBL</t>
    <phoneticPr fontId="42" type="noConversion"/>
  </si>
  <si>
    <t>VITAL BLUE</t>
    <phoneticPr fontId="42" type="noConversion"/>
  </si>
  <si>
    <t>WITAILOR</t>
  </si>
  <si>
    <t>BRO</t>
    <phoneticPr fontId="42" type="noConversion"/>
  </si>
  <si>
    <t>BROWN SQURE</t>
    <phoneticPr fontId="42" type="noConversion"/>
  </si>
  <si>
    <t>JOI</t>
    <phoneticPr fontId="42" type="noConversion"/>
  </si>
  <si>
    <t>JOIE BETE</t>
    <phoneticPr fontId="42" type="noConversion"/>
  </si>
  <si>
    <t>NAA</t>
    <phoneticPr fontId="42" type="noConversion"/>
  </si>
  <si>
    <t>NCAA</t>
    <phoneticPr fontId="42" type="noConversion"/>
  </si>
  <si>
    <t>UCL</t>
    <phoneticPr fontId="42" type="noConversion"/>
  </si>
  <si>
    <t>AND</t>
    <phoneticPr fontId="42" type="noConversion"/>
  </si>
  <si>
    <t>ADEEN</t>
    <phoneticPr fontId="42" type="noConversion"/>
  </si>
  <si>
    <t>JST</t>
    <phoneticPr fontId="42" type="noConversion"/>
  </si>
  <si>
    <t>JILLSTUART</t>
    <phoneticPr fontId="42" type="noConversion"/>
  </si>
  <si>
    <t>JLL</t>
    <phoneticPr fontId="42" type="noConversion"/>
  </si>
  <si>
    <t>JILL BY JILLSTUART</t>
    <phoneticPr fontId="42" type="noConversion"/>
  </si>
  <si>
    <t>BEL</t>
    <phoneticPr fontId="42" type="noConversion"/>
  </si>
  <si>
    <t>BELLOPOLLY</t>
    <phoneticPr fontId="42" type="noConversion"/>
  </si>
  <si>
    <t>GN</t>
  </si>
  <si>
    <t>ZGN</t>
  </si>
  <si>
    <t>LIFE IS GOOD</t>
  </si>
  <si>
    <t>C</t>
    <phoneticPr fontId="42" type="noConversion"/>
  </si>
  <si>
    <t>GO</t>
  </si>
  <si>
    <t>ZGO</t>
  </si>
  <si>
    <t>RAY&amp;REI</t>
  </si>
  <si>
    <t>GP</t>
  </si>
  <si>
    <t>ZGP</t>
  </si>
  <si>
    <t>ZIMZUM</t>
  </si>
  <si>
    <t>GQ</t>
  </si>
  <si>
    <t>ZGQ</t>
  </si>
  <si>
    <t>SPOTING21</t>
  </si>
  <si>
    <t>GT</t>
  </si>
  <si>
    <t>ZGT</t>
  </si>
  <si>
    <t>PEPSI</t>
  </si>
  <si>
    <t>GU</t>
  </si>
  <si>
    <t>ZGU</t>
  </si>
  <si>
    <t>SEVEN UP</t>
  </si>
  <si>
    <t>GV</t>
  </si>
  <si>
    <t>ZGV</t>
  </si>
  <si>
    <t>MTDEW</t>
  </si>
  <si>
    <t>GW</t>
  </si>
  <si>
    <t>ZGW</t>
  </si>
  <si>
    <t>CORONIZE</t>
  </si>
  <si>
    <t>GX</t>
  </si>
  <si>
    <t>ZGX</t>
  </si>
  <si>
    <t>NO-I</t>
  </si>
  <si>
    <t>ZGY</t>
  </si>
  <si>
    <t>MR.G</t>
  </si>
  <si>
    <t>ZG1</t>
  </si>
  <si>
    <t>ROLLIPS</t>
  </si>
  <si>
    <t>ZG2</t>
  </si>
  <si>
    <t>TANTU</t>
  </si>
  <si>
    <t>ZG3</t>
  </si>
  <si>
    <t>Warner Bros.</t>
  </si>
  <si>
    <t>ZG4</t>
  </si>
  <si>
    <t>WMW</t>
  </si>
  <si>
    <t>ZA</t>
  </si>
  <si>
    <t>NBP</t>
  </si>
  <si>
    <t>NIXON BP</t>
  </si>
  <si>
    <t>ZB</t>
  </si>
  <si>
    <t>DBP</t>
  </si>
  <si>
    <t>DAKINE BP</t>
  </si>
  <si>
    <t>COMPLIT</t>
  </si>
  <si>
    <t>QIAQIA</t>
  </si>
  <si>
    <t>EMERALD</t>
  </si>
  <si>
    <t>BS</t>
  </si>
  <si>
    <t>약칭(기획현황)</t>
    <phoneticPr fontId="42" type="noConversion"/>
  </si>
  <si>
    <t>AI</t>
    <phoneticPr fontId="42" type="noConversion"/>
  </si>
  <si>
    <t>KRW</t>
  </si>
  <si>
    <t>USD</t>
  </si>
  <si>
    <t xml:space="preserve"> 실발주샘플수</t>
  </si>
  <si>
    <t>JST</t>
  </si>
  <si>
    <t>HUAYI</t>
  </si>
  <si>
    <t>브랜드 품목</t>
    <phoneticPr fontId="41" type="noConversion"/>
  </si>
  <si>
    <t>러닝(R)/신규(N)</t>
  </si>
  <si>
    <t>품목</t>
  </si>
  <si>
    <t>브랜드/품목2</t>
  </si>
  <si>
    <t>*중복 발주 및 입고 스타일은 1ST로 계산</t>
    <phoneticPr fontId="2" type="noConversion"/>
  </si>
  <si>
    <t>발주일</t>
  </si>
  <si>
    <t>FA 요약</t>
  </si>
  <si>
    <t>*중복 발주 및 입고 스타일은 1ST로 계산</t>
    <phoneticPr fontId="2" type="noConversion"/>
  </si>
  <si>
    <t xml:space="preserve"> 샘플수</t>
  </si>
  <si>
    <t>입고월</t>
  </si>
  <si>
    <t>실발주월</t>
  </si>
  <si>
    <t>*실발주샘플수=중복 발주 및 입고 스타일은 1ST로 계산</t>
    <phoneticPr fontId="2" type="noConversion"/>
  </si>
  <si>
    <t xml:space="preserve"> 미입고샘플수</t>
  </si>
  <si>
    <t>공란</t>
    <phoneticPr fontId="41" type="noConversion"/>
  </si>
  <si>
    <t>통화</t>
    <phoneticPr fontId="42" type="noConversion"/>
  </si>
  <si>
    <t>닉슨코리아</t>
    <phoneticPr fontId="42" type="noConversion"/>
  </si>
  <si>
    <t>FLAT FITTY</t>
    <phoneticPr fontId="42" type="noConversion"/>
  </si>
  <si>
    <t>KRW</t>
    <phoneticPr fontId="42" type="noConversion"/>
  </si>
  <si>
    <t>JOYRICH</t>
    <phoneticPr fontId="42" type="noConversion"/>
  </si>
  <si>
    <t>KANGOL</t>
    <phoneticPr fontId="42" type="noConversion"/>
  </si>
  <si>
    <t>NEWERA</t>
    <phoneticPr fontId="42" type="noConversion"/>
  </si>
  <si>
    <t>고성</t>
    <phoneticPr fontId="42" type="noConversion"/>
  </si>
  <si>
    <t>아트인드림</t>
    <phoneticPr fontId="42" type="noConversion"/>
  </si>
  <si>
    <t>현주실업</t>
    <phoneticPr fontId="42" type="noConversion"/>
  </si>
  <si>
    <t>CNG</t>
    <phoneticPr fontId="42" type="noConversion"/>
  </si>
  <si>
    <t>신성모자</t>
    <phoneticPr fontId="42" type="noConversion"/>
  </si>
  <si>
    <t>TS</t>
    <phoneticPr fontId="42" type="noConversion"/>
  </si>
  <si>
    <t>최강모자</t>
    <phoneticPr fontId="42" type="noConversion"/>
  </si>
  <si>
    <t>아우리에프엔</t>
    <phoneticPr fontId="42" type="noConversion"/>
  </si>
  <si>
    <t>ING</t>
    <phoneticPr fontId="42" type="noConversion"/>
  </si>
  <si>
    <t>우진모자</t>
    <phoneticPr fontId="42" type="noConversion"/>
  </si>
  <si>
    <t>USD</t>
    <phoneticPr fontId="42" type="noConversion"/>
  </si>
  <si>
    <t>TRUE RELIGION</t>
    <phoneticPr fontId="42" type="noConversion"/>
  </si>
  <si>
    <t>GOORIN BROTHERS</t>
    <phoneticPr fontId="42" type="noConversion"/>
  </si>
  <si>
    <t>GRACE HAT</t>
    <phoneticPr fontId="42" type="noConversion"/>
  </si>
  <si>
    <t>JPY</t>
    <phoneticPr fontId="42" type="noConversion"/>
  </si>
  <si>
    <t>해외소매구매</t>
  </si>
  <si>
    <t>해외소매구매2</t>
    <phoneticPr fontId="42" type="noConversion"/>
  </si>
  <si>
    <t>EUR</t>
    <phoneticPr fontId="42" type="noConversion"/>
  </si>
  <si>
    <t>SEEBERGER</t>
    <phoneticPr fontId="42" type="noConversion"/>
  </si>
  <si>
    <t>EUGENIA KIM</t>
    <phoneticPr fontId="42" type="noConversion"/>
  </si>
  <si>
    <t>GREVI</t>
    <phoneticPr fontId="42" type="noConversion"/>
  </si>
  <si>
    <t>KURIHARA</t>
    <phoneticPr fontId="42" type="noConversion"/>
  </si>
  <si>
    <t>대경</t>
    <phoneticPr fontId="42" type="noConversion"/>
  </si>
  <si>
    <t>바이칼</t>
    <phoneticPr fontId="42" type="noConversion"/>
  </si>
  <si>
    <t>성진</t>
    <phoneticPr fontId="42" type="noConversion"/>
  </si>
  <si>
    <t>캡보이2</t>
    <phoneticPr fontId="42" type="noConversion"/>
  </si>
  <si>
    <t>오성</t>
    <phoneticPr fontId="42" type="noConversion"/>
  </si>
  <si>
    <t>오토</t>
    <phoneticPr fontId="42" type="noConversion"/>
  </si>
  <si>
    <t>우진</t>
    <phoneticPr fontId="42" type="noConversion"/>
  </si>
  <si>
    <t>EVERGREEN</t>
    <phoneticPr fontId="42" type="noConversion"/>
  </si>
  <si>
    <t>써니</t>
    <phoneticPr fontId="42" type="noConversion"/>
  </si>
  <si>
    <t>ORIENT</t>
    <phoneticPr fontId="42" type="noConversion"/>
  </si>
  <si>
    <t>BLESSING CAP</t>
    <phoneticPr fontId="42" type="noConversion"/>
  </si>
  <si>
    <t>KIDS FIRST TOYS</t>
  </si>
  <si>
    <t>FOREMOST</t>
    <phoneticPr fontId="42" type="noConversion"/>
  </si>
  <si>
    <t>H&amp;H</t>
    <phoneticPr fontId="42" type="noConversion"/>
  </si>
  <si>
    <t>HAOPU</t>
    <phoneticPr fontId="42" type="noConversion"/>
  </si>
  <si>
    <t>NT SENHONG</t>
    <phoneticPr fontId="42" type="noConversion"/>
  </si>
  <si>
    <t>SEASHINE</t>
    <phoneticPr fontId="42" type="noConversion"/>
  </si>
  <si>
    <t>HMA</t>
    <phoneticPr fontId="42" type="noConversion"/>
  </si>
  <si>
    <t>Y&amp;Y</t>
    <phoneticPr fontId="42" type="noConversion"/>
  </si>
  <si>
    <t>CISUI</t>
    <phoneticPr fontId="42" type="noConversion"/>
  </si>
  <si>
    <t>YITIAN</t>
    <phoneticPr fontId="42" type="noConversion"/>
  </si>
  <si>
    <t>SHANGHAI STYLE</t>
    <phoneticPr fontId="42" type="noConversion"/>
  </si>
  <si>
    <t>SINGFOR</t>
    <phoneticPr fontId="110" type="noConversion"/>
  </si>
  <si>
    <t>미정</t>
    <phoneticPr fontId="42" type="noConversion"/>
  </si>
  <si>
    <t>ALIC</t>
    <phoneticPr fontId="50" type="noConversion"/>
  </si>
  <si>
    <t>USD</t>
    <phoneticPr fontId="50" type="noConversion"/>
  </si>
  <si>
    <t>ZCN</t>
  </si>
  <si>
    <t>Yangyuan</t>
  </si>
  <si>
    <t>Yongsang</t>
  </si>
  <si>
    <t>piafield</t>
  </si>
  <si>
    <t>14FW SAMPLE LIST</t>
    <phoneticPr fontId="2" type="noConversion"/>
  </si>
  <si>
    <t>표기예</t>
    <phoneticPr fontId="50" type="noConversion"/>
  </si>
  <si>
    <t>LEAD TIME</t>
    <phoneticPr fontId="2" type="noConversion"/>
  </si>
  <si>
    <t>임의일자이니 확인되면 수정하고 색 지우기</t>
    <phoneticPr fontId="50" type="noConversion"/>
  </si>
  <si>
    <t>실입고일은 실제 샘플수령한 일자, 미입고시에는 공란</t>
    <phoneticPr fontId="50" type="noConversion"/>
  </si>
  <si>
    <r>
      <t xml:space="preserve">총수=원자재 가지수
사용수=원자재 중 중국원자재 사용가지수
</t>
    </r>
    <r>
      <rPr>
        <b/>
        <sz val="10"/>
        <color rgb="FFFF0000"/>
        <rFont val="맑은 고딕"/>
        <family val="3"/>
        <charset val="129"/>
      </rPr>
      <t>숫자로 표기</t>
    </r>
    <phoneticPr fontId="50" type="noConversion"/>
  </si>
  <si>
    <t>* SAMPLE NO. = ARTWORK의 SAMPLE NO.와 동일해야 함</t>
    <phoneticPr fontId="2" type="noConversion"/>
  </si>
  <si>
    <t>ADULT</t>
    <phoneticPr fontId="50" type="noConversion"/>
  </si>
  <si>
    <t>국내제조</t>
    <phoneticPr fontId="2" type="noConversion"/>
  </si>
  <si>
    <t>* 발주일 = 작지+공급자재(+참조샘플) 최종 발송일 기준</t>
    <phoneticPr fontId="2" type="noConversion"/>
  </si>
  <si>
    <t>CHILD</t>
    <phoneticPr fontId="50" type="noConversion"/>
  </si>
  <si>
    <t>* 목표입고일 = 발주시 생산업체와 협의 후 반드시 기록</t>
    <phoneticPr fontId="2" type="noConversion"/>
  </si>
  <si>
    <t>INFANT</t>
    <phoneticPr fontId="50" type="noConversion"/>
  </si>
  <si>
    <t>해외제조</t>
    <phoneticPr fontId="2" type="noConversion"/>
  </si>
  <si>
    <t>* 원가 = 입고시 반드시 기록</t>
    <phoneticPr fontId="2" type="noConversion"/>
  </si>
  <si>
    <t>순번</t>
    <phoneticPr fontId="2" type="noConversion"/>
  </si>
  <si>
    <t>이미지</t>
    <phoneticPr fontId="2" type="noConversion"/>
  </si>
  <si>
    <t>브랜드</t>
    <phoneticPr fontId="2" type="noConversion"/>
  </si>
  <si>
    <t>품목</t>
    <phoneticPr fontId="2" type="noConversion"/>
  </si>
  <si>
    <t>러닝(R)/신규(N)</t>
    <phoneticPr fontId="50" type="noConversion"/>
  </si>
  <si>
    <t>SAMPLE NO.</t>
    <phoneticPr fontId="2" type="noConversion"/>
  </si>
  <si>
    <t>연령구분</t>
    <phoneticPr fontId="50" type="noConversion"/>
  </si>
  <si>
    <t>샘플수</t>
    <phoneticPr fontId="2" type="noConversion"/>
  </si>
  <si>
    <t>생산업체</t>
    <phoneticPr fontId="2" type="noConversion"/>
  </si>
  <si>
    <t>일정</t>
    <phoneticPr fontId="2" type="noConversion"/>
  </si>
  <si>
    <t>원가</t>
    <phoneticPr fontId="2" type="noConversion"/>
  </si>
  <si>
    <t>참조샘플 발송여부</t>
    <phoneticPr fontId="2" type="noConversion"/>
  </si>
  <si>
    <t>중국원단사용수</t>
    <phoneticPr fontId="50" type="noConversion"/>
  </si>
  <si>
    <t>기타</t>
    <phoneticPr fontId="2" type="noConversion"/>
  </si>
  <si>
    <t>발주일</t>
    <phoneticPr fontId="2" type="noConversion"/>
  </si>
  <si>
    <t>목표입고일</t>
    <phoneticPr fontId="2" type="noConversion"/>
  </si>
  <si>
    <t>입고예정일</t>
    <phoneticPr fontId="2" type="noConversion"/>
  </si>
  <si>
    <t>실입고일</t>
    <phoneticPr fontId="2" type="noConversion"/>
  </si>
  <si>
    <t>해외
(FOB, USD, JPY)</t>
    <phoneticPr fontId="2" type="noConversion"/>
  </si>
  <si>
    <t>국내
(-V, KRW)</t>
    <phoneticPr fontId="2" type="noConversion"/>
  </si>
  <si>
    <t>총수</t>
    <phoneticPr fontId="50" type="noConversion"/>
  </si>
  <si>
    <t>사용수</t>
    <phoneticPr fontId="50" type="noConversion"/>
  </si>
  <si>
    <t>14-FW-SP-13</t>
    <phoneticPr fontId="41" type="noConversion"/>
  </si>
  <si>
    <t>우진모자</t>
    <phoneticPr fontId="41" type="noConversion"/>
  </si>
  <si>
    <t>14-FW-SP-14</t>
  </si>
  <si>
    <t>14-FW-SP-12</t>
  </si>
  <si>
    <t>14-FW-SP-12</t>
    <phoneticPr fontId="41" type="noConversion"/>
  </si>
  <si>
    <t>14-FW-SP-15</t>
    <phoneticPr fontId="41" type="noConversion"/>
  </si>
  <si>
    <t>14-FW-SP-21</t>
    <phoneticPr fontId="41" type="noConversion"/>
  </si>
  <si>
    <t>14-FW-SP-16</t>
    <phoneticPr fontId="41" type="noConversion"/>
  </si>
  <si>
    <t>14-FW-SP-17</t>
  </si>
  <si>
    <t>TS</t>
    <phoneticPr fontId="41" type="noConversion"/>
  </si>
  <si>
    <t>14-FW-SP-10</t>
  </si>
  <si>
    <t>14-FW-SP-11</t>
  </si>
  <si>
    <t>14-FW-SP-19</t>
  </si>
  <si>
    <t>14-FW-SP-20</t>
  </si>
  <si>
    <t>14-FW-SP-07</t>
  </si>
  <si>
    <t>14-FW-SP-08</t>
  </si>
  <si>
    <t>FA</t>
    <phoneticPr fontId="41" type="noConversion"/>
  </si>
  <si>
    <t>JST</t>
    <phoneticPr fontId="41" type="noConversion"/>
  </si>
  <si>
    <t>FOREMOST</t>
    <phoneticPr fontId="41" type="noConversion"/>
  </si>
  <si>
    <t>BS</t>
    <phoneticPr fontId="41" type="noConversion"/>
  </si>
  <si>
    <t>ORIGINAL SAMPLE</t>
  </si>
  <si>
    <t>JST</t>
    <phoneticPr fontId="41" type="noConversion"/>
  </si>
  <si>
    <t>FA</t>
    <phoneticPr fontId="41" type="noConversion"/>
  </si>
  <si>
    <t>FOREMOST</t>
    <phoneticPr fontId="41" type="noConversion"/>
  </si>
  <si>
    <t>14-FW-SP-06</t>
    <phoneticPr fontId="41" type="noConversion"/>
  </si>
  <si>
    <t>ORIGINAL SAMPLE</t>
    <phoneticPr fontId="41" type="noConversion"/>
  </si>
  <si>
    <t>JST</t>
    <phoneticPr fontId="41" type="noConversion"/>
  </si>
  <si>
    <t>FOREMOST</t>
    <phoneticPr fontId="41" type="noConversion"/>
  </si>
  <si>
    <t>14-FW-SP-09</t>
    <phoneticPr fontId="41" type="noConversion"/>
  </si>
  <si>
    <t>JST</t>
    <phoneticPr fontId="41" type="noConversion"/>
  </si>
  <si>
    <t>14-FW-SP-13</t>
    <phoneticPr fontId="41" type="noConversion"/>
  </si>
  <si>
    <t>14-FW-SP-15</t>
    <phoneticPr fontId="41" type="noConversion"/>
  </si>
  <si>
    <t>14-FW-SP-18</t>
    <phoneticPr fontId="41" type="noConversion"/>
  </si>
  <si>
    <t>BS</t>
    <phoneticPr fontId="41" type="noConversion"/>
  </si>
  <si>
    <t>BS</t>
    <phoneticPr fontId="41" type="noConversion"/>
  </si>
  <si>
    <t>14-FW-SP-06</t>
  </si>
  <si>
    <t>14-FW-SP-09</t>
  </si>
  <si>
    <t>우진모자</t>
  </si>
  <si>
    <t>14-FW-SP-13</t>
  </si>
  <si>
    <t>14-FW-SP-15</t>
  </si>
  <si>
    <t>14-FW-SP-16</t>
  </si>
  <si>
    <t>14-FW-SP-18</t>
  </si>
  <si>
    <t>14-FW-SP-21</t>
  </si>
  <si>
    <t>순번</t>
  </si>
  <si>
    <t>이미지</t>
  </si>
  <si>
    <t>브랜드</t>
  </si>
  <si>
    <t>SAMPLE NO.</t>
  </si>
  <si>
    <t>연령구분</t>
  </si>
  <si>
    <t>샘플수</t>
  </si>
  <si>
    <t>생산업체</t>
  </si>
  <si>
    <t>목표입고일</t>
  </si>
  <si>
    <t>입고예정일</t>
  </si>
  <si>
    <t>실입고일</t>
  </si>
  <si>
    <t>해외원가</t>
  </si>
  <si>
    <t>국내원가</t>
  </si>
  <si>
    <t>순번</t>
    <phoneticPr fontId="2" type="noConversion"/>
  </si>
  <si>
    <t>이미지</t>
    <phoneticPr fontId="2" type="noConversion"/>
  </si>
  <si>
    <t>브랜드</t>
    <phoneticPr fontId="2" type="noConversion"/>
  </si>
  <si>
    <t>품목</t>
    <phoneticPr fontId="2" type="noConversion"/>
  </si>
  <si>
    <t>러닝(R)/신규(N)</t>
    <phoneticPr fontId="50" type="noConversion"/>
  </si>
  <si>
    <t>SAMPLE NO.</t>
    <phoneticPr fontId="2" type="noConversion"/>
  </si>
  <si>
    <t>연령구분</t>
    <phoneticPr fontId="50" type="noConversion"/>
  </si>
  <si>
    <t>샘플수</t>
    <phoneticPr fontId="2" type="noConversion"/>
  </si>
  <si>
    <t>생산업체</t>
    <phoneticPr fontId="2" type="noConversion"/>
  </si>
  <si>
    <t>발주일</t>
    <phoneticPr fontId="2" type="noConversion"/>
  </si>
  <si>
    <t>중국원단사용총수</t>
  </si>
  <si>
    <t>중국원단사용수</t>
  </si>
  <si>
    <t>실발주샘플수</t>
    <phoneticPr fontId="2" type="noConversion"/>
  </si>
  <si>
    <t>실발주샘플번호</t>
    <phoneticPr fontId="2" type="noConversion"/>
  </si>
  <si>
    <t>총발주샘플건수</t>
    <phoneticPr fontId="50" type="noConversion"/>
  </si>
  <si>
    <t>총발주샘플업체/번호</t>
    <phoneticPr fontId="50" type="noConversion"/>
  </si>
  <si>
    <t>실발주월</t>
    <phoneticPr fontId="50" type="noConversion"/>
  </si>
  <si>
    <t>발주주</t>
    <phoneticPr fontId="50" type="noConversion"/>
  </si>
  <si>
    <t>실입고샘플수</t>
    <phoneticPr fontId="2" type="noConversion"/>
  </si>
  <si>
    <t>실입고샘플번호</t>
    <phoneticPr fontId="2" type="noConversion"/>
  </si>
  <si>
    <t>총입고샘플건수</t>
    <phoneticPr fontId="50" type="noConversion"/>
  </si>
  <si>
    <t>총입고샘플업체/번호</t>
    <phoneticPr fontId="50" type="noConversion"/>
  </si>
  <si>
    <t>입고일</t>
    <phoneticPr fontId="50" type="noConversion"/>
  </si>
  <si>
    <t>입고월</t>
    <phoneticPr fontId="50" type="noConversion"/>
  </si>
  <si>
    <t>입고주</t>
    <phoneticPr fontId="50" type="noConversion"/>
  </si>
  <si>
    <t>해외/국내</t>
    <phoneticPr fontId="50" type="noConversion"/>
  </si>
  <si>
    <t>브랜드/품목2</t>
    <phoneticPr fontId="50" type="noConversion"/>
  </si>
  <si>
    <t>월일</t>
    <phoneticPr fontId="50" type="noConversion"/>
  </si>
  <si>
    <t>요일</t>
    <phoneticPr fontId="50" type="noConversion"/>
  </si>
  <si>
    <t>주</t>
    <phoneticPr fontId="50" type="noConversion"/>
  </si>
  <si>
    <t>월</t>
    <phoneticPr fontId="50" type="noConversion"/>
  </si>
  <si>
    <t>월주</t>
    <phoneticPr fontId="50" type="noConversion"/>
  </si>
  <si>
    <t>목표입고일</t>
    <phoneticPr fontId="2" type="noConversion"/>
  </si>
  <si>
    <t>입고예정일</t>
    <phoneticPr fontId="2" type="noConversion"/>
  </si>
  <si>
    <t>실입고일</t>
    <phoneticPr fontId="2" type="noConversion"/>
  </si>
  <si>
    <t>해외원가</t>
    <phoneticPr fontId="50" type="noConversion"/>
  </si>
  <si>
    <t>국내원가</t>
    <phoneticPr fontId="50" type="noConversion"/>
  </si>
  <si>
    <t>참조샘플 발송여부</t>
    <phoneticPr fontId="2" type="noConversion"/>
  </si>
  <si>
    <t>중국원단사용총수</t>
    <phoneticPr fontId="41" type="noConversion"/>
  </si>
  <si>
    <t>중국원단사용수</t>
    <phoneticPr fontId="41" type="noConversion"/>
  </si>
  <si>
    <t>기타</t>
    <phoneticPr fontId="50" type="noConversion"/>
  </si>
  <si>
    <t>JST 요약</t>
  </si>
  <si>
    <t>201401</t>
  </si>
  <si>
    <t>201312</t>
  </si>
  <si>
    <t>14FW SAMPLE LIST (LUI MARCHE)</t>
    <phoneticPr fontId="50" type="noConversion"/>
  </si>
  <si>
    <t>우진모자 요약</t>
  </si>
  <si>
    <t>BS 요약</t>
  </si>
  <si>
    <t>FOREMOST 요약</t>
  </si>
  <si>
    <t>TS 요약</t>
  </si>
  <si>
    <t>*실발주샘플수=중복 발주 및 입고 스타일은 1ST로 계산</t>
    <phoneticPr fontId="2" type="noConversion"/>
  </si>
  <si>
    <t xml:space="preserve"> 총발주샘플건수</t>
  </si>
  <si>
    <t xml:space="preserve"> 총입고샘플건수</t>
  </si>
  <si>
    <t xml:space="preserve"> 총미입고샘플건수</t>
  </si>
  <si>
    <t>14FW SAMPLE LIST (HATS ON)</t>
    <phoneticPr fontId="50" type="noConversion"/>
  </si>
  <si>
    <t>JST</t>
    <phoneticPr fontId="41" type="noConversion"/>
  </si>
  <si>
    <t>FA</t>
    <phoneticPr fontId="41" type="noConversion"/>
  </si>
  <si>
    <t>14-FW-SP-22</t>
    <phoneticPr fontId="41" type="noConversion"/>
  </si>
  <si>
    <t>ORIGINAL SAMPLE</t>
    <phoneticPr fontId="41" type="noConversion"/>
  </si>
  <si>
    <t>14-FW-SP-25</t>
    <phoneticPr fontId="41" type="noConversion"/>
  </si>
  <si>
    <t>BS</t>
    <phoneticPr fontId="41" type="noConversion"/>
  </si>
  <si>
    <t>14-FW-SP-24</t>
    <phoneticPr fontId="41" type="noConversion"/>
  </si>
  <si>
    <t>14-FW-SP-29</t>
    <phoneticPr fontId="41" type="noConversion"/>
  </si>
  <si>
    <t>우진모자</t>
    <phoneticPr fontId="41" type="noConversion"/>
  </si>
  <si>
    <t>14-FW-SP-30</t>
    <phoneticPr fontId="41" type="noConversion"/>
  </si>
  <si>
    <t>14-FW-SP-37</t>
    <phoneticPr fontId="41" type="noConversion"/>
  </si>
  <si>
    <t>14-FW-SP-38</t>
    <phoneticPr fontId="41" type="noConversion"/>
  </si>
  <si>
    <t>14-FW-SP-23</t>
    <phoneticPr fontId="41" type="noConversion"/>
  </si>
  <si>
    <t>14-FW-SP-27</t>
    <phoneticPr fontId="41" type="noConversion"/>
  </si>
  <si>
    <t>N</t>
    <phoneticPr fontId="41" type="noConversion"/>
  </si>
  <si>
    <t>ADULT</t>
  </si>
  <si>
    <t>JST</t>
    <phoneticPr fontId="41" type="noConversion"/>
  </si>
  <si>
    <t>FA</t>
    <phoneticPr fontId="41" type="noConversion"/>
  </si>
  <si>
    <t>N</t>
    <phoneticPr fontId="41" type="noConversion"/>
  </si>
  <si>
    <t>14-FW-SP-34</t>
    <phoneticPr fontId="41" type="noConversion"/>
  </si>
  <si>
    <t>ADULT</t>
    <phoneticPr fontId="41" type="noConversion"/>
  </si>
  <si>
    <t>FOREMOST</t>
    <phoneticPr fontId="41" type="noConversion"/>
  </si>
  <si>
    <t>14-FW-SP-33</t>
    <phoneticPr fontId="41" type="noConversion"/>
  </si>
  <si>
    <t>ADULT</t>
    <phoneticPr fontId="50" type="noConversion"/>
  </si>
  <si>
    <t>JST</t>
    <phoneticPr fontId="41" type="noConversion"/>
  </si>
  <si>
    <t>14-FW-SP-21</t>
    <phoneticPr fontId="41" type="noConversion"/>
  </si>
  <si>
    <t>N</t>
    <phoneticPr fontId="41" type="noConversion"/>
  </si>
  <si>
    <t>14-FW-SP-35</t>
    <phoneticPr fontId="41" type="noConversion"/>
  </si>
  <si>
    <t>FA</t>
    <phoneticPr fontId="41" type="noConversion"/>
  </si>
  <si>
    <t>14-FW-SP-36</t>
    <phoneticPr fontId="41" type="noConversion"/>
  </si>
  <si>
    <t>ORIGINAL SAMPLE</t>
    <phoneticPr fontId="41" type="noConversion"/>
  </si>
  <si>
    <t>JST</t>
    <phoneticPr fontId="41" type="noConversion"/>
  </si>
  <si>
    <t>FA</t>
    <phoneticPr fontId="41" type="noConversion"/>
  </si>
  <si>
    <t>N</t>
    <phoneticPr fontId="41" type="noConversion"/>
  </si>
  <si>
    <t>14-FW-SP-45</t>
    <phoneticPr fontId="41" type="noConversion"/>
  </si>
  <si>
    <t>FOREMOST</t>
    <phoneticPr fontId="41" type="noConversion"/>
  </si>
  <si>
    <t>14-FW-SP-46</t>
    <phoneticPr fontId="41" type="noConversion"/>
  </si>
  <si>
    <t>14-FW-SP-47</t>
    <phoneticPr fontId="41" type="noConversion"/>
  </si>
  <si>
    <t>14-FW-SP-22</t>
  </si>
  <si>
    <t>14-FW-SP-25</t>
  </si>
  <si>
    <t>14-FW-SP-24</t>
  </si>
  <si>
    <t>14-FW-SP-29</t>
  </si>
  <si>
    <t>14-FW-SP-30</t>
  </si>
  <si>
    <t>14-FW-SP-37</t>
  </si>
  <si>
    <t>14-FW-SP-38</t>
  </si>
  <si>
    <t>14-FW-SP-23</t>
  </si>
  <si>
    <t>14-FW-SP-27</t>
  </si>
  <si>
    <t>14-FW-SP-34</t>
  </si>
  <si>
    <t>14-FW-SP-33</t>
  </si>
  <si>
    <t>14-FW-SP-35</t>
  </si>
  <si>
    <t>14-FW-SP-36</t>
  </si>
  <si>
    <t>14-FW-SP-45</t>
  </si>
  <si>
    <t>14-FW-SP-46</t>
  </si>
  <si>
    <t>14-FW-SP-47</t>
  </si>
  <si>
    <t>안한다함(2/10)</t>
  </si>
  <si>
    <t>안한다함(2/10)</t>
    <phoneticPr fontId="41" type="noConversion"/>
  </si>
  <si>
    <t>(모두)</t>
  </si>
  <si>
    <t>201402</t>
  </si>
  <si>
    <t>201403</t>
  </si>
  <si>
    <t>JST</t>
    <phoneticPr fontId="41" type="noConversion"/>
  </si>
  <si>
    <t>FA</t>
    <phoneticPr fontId="41" type="noConversion"/>
  </si>
  <si>
    <t>N</t>
    <phoneticPr fontId="41" type="noConversion"/>
  </si>
  <si>
    <t>14-FW-SP-32</t>
    <phoneticPr fontId="41" type="noConversion"/>
  </si>
  <si>
    <t>ADULT</t>
    <phoneticPr fontId="50" type="noConversion"/>
  </si>
  <si>
    <t>14-FW-SP-21</t>
    <phoneticPr fontId="41" type="noConversion"/>
  </si>
  <si>
    <t>14-FW-SP-27</t>
    <phoneticPr fontId="41" type="noConversion"/>
  </si>
  <si>
    <t>ORIGINAL SAMPLE</t>
    <phoneticPr fontId="41" type="noConversion"/>
  </si>
  <si>
    <t>14-FW-SP-28</t>
    <phoneticPr fontId="41" type="noConversion"/>
  </si>
  <si>
    <t>ADULT</t>
    <phoneticPr fontId="41" type="noConversion"/>
  </si>
  <si>
    <t>N</t>
    <phoneticPr fontId="41" type="noConversion"/>
  </si>
  <si>
    <t>14-FW-SP-01</t>
    <phoneticPr fontId="41" type="noConversion"/>
  </si>
  <si>
    <t>14-FW-SP-02</t>
    <phoneticPr fontId="41" type="noConversion"/>
  </si>
  <si>
    <t>ADULT</t>
    <phoneticPr fontId="41" type="noConversion"/>
  </si>
  <si>
    <t>ORIGINAL SAMPLE</t>
    <phoneticPr fontId="41" type="noConversion"/>
  </si>
  <si>
    <t>14-FW-SP-40</t>
    <phoneticPr fontId="41" type="noConversion"/>
  </si>
  <si>
    <t>N</t>
    <phoneticPr fontId="41" type="noConversion"/>
  </si>
  <si>
    <t>ADULT</t>
    <phoneticPr fontId="41" type="noConversion"/>
  </si>
  <si>
    <t>FOREMOST</t>
    <phoneticPr fontId="41" type="noConversion"/>
  </si>
  <si>
    <t>14-FW-SP-41</t>
    <phoneticPr fontId="41" type="noConversion"/>
  </si>
  <si>
    <t>14-FW-SP-42</t>
    <phoneticPr fontId="41" type="noConversion"/>
  </si>
  <si>
    <t>14-FW-SP-44</t>
    <phoneticPr fontId="41" type="noConversion"/>
  </si>
  <si>
    <t>14-FW-SP-48</t>
    <phoneticPr fontId="41" type="noConversion"/>
  </si>
  <si>
    <t>14-FW-SP-03</t>
    <phoneticPr fontId="41" type="noConversion"/>
  </si>
  <si>
    <t>ORIGINAL SAMPLE</t>
    <phoneticPr fontId="41" type="noConversion"/>
  </si>
  <si>
    <t>14-FW-SP-56</t>
    <phoneticPr fontId="41" type="noConversion"/>
  </si>
  <si>
    <t>14-FW-SP-57</t>
    <phoneticPr fontId="41" type="noConversion"/>
  </si>
  <si>
    <t>ADULT</t>
    <phoneticPr fontId="41" type="noConversion"/>
  </si>
  <si>
    <t>5 works room</t>
    <phoneticPr fontId="41" type="noConversion"/>
  </si>
  <si>
    <t>N</t>
    <phoneticPr fontId="41" type="noConversion"/>
  </si>
  <si>
    <t>14-FW-SP-32</t>
    <phoneticPr fontId="41" type="noConversion"/>
  </si>
  <si>
    <t>ADULT</t>
    <phoneticPr fontId="41" type="noConversion"/>
  </si>
  <si>
    <t>FA</t>
    <phoneticPr fontId="41" type="noConversion"/>
  </si>
  <si>
    <t>5 works room</t>
  </si>
  <si>
    <t>14-FW-SP-32</t>
  </si>
  <si>
    <t>14-FW-SP-28</t>
  </si>
  <si>
    <t>14-FW-SP-39</t>
  </si>
  <si>
    <t>14-FW-SP-01</t>
  </si>
  <si>
    <t>14-FW-SP-02</t>
  </si>
  <si>
    <t>14-FW-SP-40</t>
  </si>
  <si>
    <t>14-FW-SP-41</t>
  </si>
  <si>
    <t>14-FW-SP-42</t>
  </si>
  <si>
    <t>14-FW-SP-44</t>
  </si>
  <si>
    <t>14-FW-SP-48</t>
  </si>
  <si>
    <t>14-FW-SP-03</t>
  </si>
  <si>
    <t>14-FW-SP-56</t>
  </si>
  <si>
    <t>14-FW-SP-57</t>
  </si>
  <si>
    <t>5 works room 요약</t>
  </si>
  <si>
    <t>5 WORKS ROOM</t>
    <phoneticPr fontId="42" type="noConversion"/>
  </si>
  <si>
    <t>오리지널샘플받아야함</t>
    <phoneticPr fontId="41" type="noConversion"/>
  </si>
  <si>
    <t>JST</t>
    <phoneticPr fontId="41" type="noConversion"/>
  </si>
  <si>
    <t>FA</t>
    <phoneticPr fontId="41" type="noConversion"/>
  </si>
  <si>
    <t>N</t>
    <phoneticPr fontId="41" type="noConversion"/>
  </si>
  <si>
    <t>14-FW-SP-43</t>
    <phoneticPr fontId="41" type="noConversion"/>
  </si>
  <si>
    <t>ADULT</t>
    <phoneticPr fontId="41" type="noConversion"/>
  </si>
  <si>
    <t>BS</t>
    <phoneticPr fontId="41" type="noConversion"/>
  </si>
  <si>
    <t>14-FW-SP-49</t>
    <phoneticPr fontId="41" type="noConversion"/>
  </si>
  <si>
    <t>14-FW-SP-50</t>
    <phoneticPr fontId="41" type="noConversion"/>
  </si>
  <si>
    <t>14-FW-SP-51</t>
    <phoneticPr fontId="41" type="noConversion"/>
  </si>
  <si>
    <t>14-FW-SP-52</t>
    <phoneticPr fontId="41" type="noConversion"/>
  </si>
  <si>
    <t>14-FW-SP-53</t>
    <phoneticPr fontId="41" type="noConversion"/>
  </si>
  <si>
    <t>14-FW-SP-55</t>
    <phoneticPr fontId="41" type="noConversion"/>
  </si>
  <si>
    <t>14-FW-SP-58</t>
    <phoneticPr fontId="41" type="noConversion"/>
  </si>
  <si>
    <t>14-FW-SP-59</t>
    <phoneticPr fontId="41" type="noConversion"/>
  </si>
  <si>
    <t>ORIGINAL SAMPLE</t>
    <phoneticPr fontId="41" type="noConversion"/>
  </si>
  <si>
    <t>N</t>
    <phoneticPr fontId="41" type="noConversion"/>
  </si>
  <si>
    <t>14-FW-SP54</t>
    <phoneticPr fontId="41" type="noConversion"/>
  </si>
  <si>
    <t>ADULT</t>
    <phoneticPr fontId="41" type="noConversion"/>
  </si>
  <si>
    <t>오리지널샘플받아야함</t>
  </si>
  <si>
    <t>14-FW-SP-43</t>
  </si>
  <si>
    <t>14-FW-SP-49</t>
  </si>
  <si>
    <t>14-FW-SP-50</t>
  </si>
  <si>
    <t>14-FW-SP-51</t>
  </si>
  <si>
    <t>14-FW-SP-52</t>
  </si>
  <si>
    <t>14-FW-SP-53</t>
  </si>
  <si>
    <t>14-FW-SP-55</t>
  </si>
  <si>
    <t>14-FW-SP-58</t>
  </si>
  <si>
    <t>14-FW-SP-59</t>
  </si>
  <si>
    <t>14-FW-SP54</t>
  </si>
  <si>
    <t>JST</t>
    <phoneticPr fontId="41" type="noConversion"/>
  </si>
  <si>
    <t>FA</t>
    <phoneticPr fontId="41" type="noConversion"/>
  </si>
  <si>
    <t xml:space="preserve"> 원단사용총수</t>
  </si>
  <si>
    <t xml:space="preserve"> 중국원단사용수</t>
  </si>
  <si>
    <t>FA</t>
    <phoneticPr fontId="41" type="noConversion"/>
  </si>
  <si>
    <t>N</t>
    <phoneticPr fontId="41" type="noConversion"/>
  </si>
  <si>
    <t>N</t>
    <phoneticPr fontId="41" type="noConversion"/>
  </si>
  <si>
    <t>14-FW-SP-60</t>
    <phoneticPr fontId="41" type="noConversion"/>
  </si>
  <si>
    <t>14-FW-SP-61</t>
    <phoneticPr fontId="41" type="noConversion"/>
  </si>
  <si>
    <t>ADULT</t>
    <phoneticPr fontId="41" type="noConversion"/>
  </si>
  <si>
    <t>FOREMOST</t>
    <phoneticPr fontId="41" type="noConversion"/>
  </si>
  <si>
    <t>14-FW-SP-62</t>
    <phoneticPr fontId="41" type="noConversion"/>
  </si>
  <si>
    <t>14-FW-SP-60</t>
  </si>
  <si>
    <t>14-FW-SP-61</t>
  </si>
  <si>
    <t>14-FW-SP-62</t>
  </si>
  <si>
    <t>201404</t>
  </si>
  <si>
    <t>(비어 있음)</t>
  </si>
  <si>
    <t>(비어 있음) 요약</t>
  </si>
  <si>
    <t>N</t>
    <phoneticPr fontId="41" type="noConversion"/>
  </si>
  <si>
    <t>14-FW-SP-39</t>
    <phoneticPr fontId="41" type="noConversion"/>
  </si>
  <si>
    <t>14-FW-SP-39</t>
    <phoneticPr fontId="41" type="noConversion"/>
  </si>
  <si>
    <t>ADULT</t>
    <phoneticPr fontId="41" type="noConversion"/>
  </si>
  <si>
    <t>5 works room</t>
    <phoneticPr fontId="41" type="noConversion"/>
  </si>
  <si>
    <t>ORIGINAL SAMPLE</t>
    <phoneticPr fontId="41" type="noConversion"/>
  </si>
  <si>
    <t>order</t>
    <phoneticPr fontId="41" type="noConversion"/>
  </si>
  <si>
    <t>x</t>
    <phoneticPr fontId="41" type="noConversion"/>
  </si>
  <si>
    <t>x</t>
    <phoneticPr fontId="41" type="noConversion"/>
  </si>
</sst>
</file>

<file path=xl/styles.xml><?xml version="1.0" encoding="utf-8"?>
<styleSheet xmlns="http://schemas.openxmlformats.org/spreadsheetml/2006/main">
  <numFmts count="17">
    <numFmt numFmtId="42" formatCode="_-&quot;₩&quot;* #,##0_-;\-&quot;₩&quot;* #,##0_-;_-&quot;₩&quot;* &quot;-&quot;_-;_-@_-"/>
    <numFmt numFmtId="41" formatCode="_-* #,##0_-;\-* #,##0_-;_-* &quot;-&quot;_-;_-@_-"/>
    <numFmt numFmtId="176" formatCode="m&quot;/&quot;d;@"/>
    <numFmt numFmtId="177" formatCode="_-[$$-409]* #,##0.00_ ;_-[$$-409]* \-#,##0.00\ ;_-[$$-409]* &quot;-&quot;??_ ;_-@_ "/>
    <numFmt numFmtId="178" formatCode="[$-409]d&quot;-&quot;mmm;@"/>
    <numFmt numFmtId="179" formatCode="\$#,##0.000_);[Red]\(\$#,##0.000\)"/>
    <numFmt numFmtId="180" formatCode="000\-000"/>
    <numFmt numFmtId="181" formatCode="yy\/mm\/dd"/>
    <numFmt numFmtId="182" formatCode="#,##0_);[Red]\(#,##0\)"/>
    <numFmt numFmtId="183" formatCode="_-* #,##0.0_-;\-* #,##0.0_-;_-* &quot;-&quot;_-;_-@_-"/>
    <numFmt numFmtId="184" formatCode="_(* #,##0_);_(* \(#,##0\);_(* &quot;-&quot;_);_(@_)"/>
    <numFmt numFmtId="185" formatCode="&quot;₩&quot;#,##0"/>
    <numFmt numFmtId="186" formatCode="_ * #,##0_ ;_ * \-#,##0_ ;_ * &quot;-&quot;_ ;_ @_ "/>
    <numFmt numFmtId="187" formatCode="_ * #,##0.00_ ;_ * \-#,##0.00_ ;_ * &quot;-&quot;??_ ;_ @_ "/>
    <numFmt numFmtId="188" formatCode="_(&quot;$&quot;* #,##0.00_);_(&quot;$&quot;* \(#,##0.00\);_(&quot;$&quot;* &quot;-&quot;??_);_(@_)"/>
    <numFmt numFmtId="189" formatCode="#,##0.0"/>
    <numFmt numFmtId="190" formatCode="0&quot;일&quot;"/>
  </numFmts>
  <fonts count="116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b/>
      <sz val="14"/>
      <color indexed="60"/>
      <name val="맑은 고딕"/>
      <family val="3"/>
      <charset val="129"/>
    </font>
    <font>
      <sz val="12"/>
      <color indexed="8"/>
      <name val="맑은 고딕"/>
      <family val="3"/>
      <charset val="129"/>
    </font>
    <font>
      <sz val="12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8"/>
      <name val="맑은 고딕"/>
      <family val="3"/>
      <charset val="129"/>
    </font>
    <font>
      <b/>
      <sz val="16"/>
      <color indexed="60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4"/>
      <color indexed="10"/>
      <name val="맑은 고딕"/>
      <family val="3"/>
      <charset val="129"/>
    </font>
    <font>
      <b/>
      <sz val="11"/>
      <color indexed="10"/>
      <name val="맑은 고딕"/>
      <family val="3"/>
      <charset val="129"/>
    </font>
    <font>
      <b/>
      <sz val="12"/>
      <color indexed="10"/>
      <name val="맑은 고딕"/>
      <family val="3"/>
      <charset val="129"/>
    </font>
    <font>
      <b/>
      <sz val="12"/>
      <color indexed="8"/>
      <name val="맑은 고딕"/>
      <family val="3"/>
      <charset val="129"/>
    </font>
    <font>
      <b/>
      <sz val="12"/>
      <color indexed="60"/>
      <name val="맑은 고딕"/>
      <family val="3"/>
      <charset val="129"/>
    </font>
    <font>
      <sz val="11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22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14"/>
      <name val="맑은 고딕"/>
      <family val="3"/>
      <charset val="129"/>
    </font>
    <font>
      <b/>
      <sz val="14"/>
      <color indexed="60"/>
      <name val="맑은 고딕"/>
      <family val="3"/>
      <charset val="129"/>
    </font>
    <font>
      <sz val="12"/>
      <color indexed="8"/>
      <name val="맑은 고딕"/>
      <family val="3"/>
      <charset val="129"/>
    </font>
    <font>
      <b/>
      <sz val="12"/>
      <color indexed="8"/>
      <name val="맑은 고딕"/>
      <family val="3"/>
      <charset val="129"/>
    </font>
    <font>
      <b/>
      <sz val="12"/>
      <color indexed="60"/>
      <name val="맑은 고딕"/>
      <family val="3"/>
      <charset val="129"/>
    </font>
    <font>
      <sz val="18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12"/>
      <name val="맑은 고딕"/>
      <family val="3"/>
      <charset val="129"/>
    </font>
    <font>
      <b/>
      <sz val="14"/>
      <color indexed="8"/>
      <name val="맑은 고딕"/>
      <family val="3"/>
      <charset val="129"/>
    </font>
    <font>
      <sz val="14"/>
      <color indexed="8"/>
      <name val="맑은 고딕"/>
      <family val="3"/>
      <charset val="129"/>
    </font>
    <font>
      <b/>
      <sz val="11"/>
      <color indexed="60"/>
      <name val="맑은 고딕"/>
      <family val="3"/>
      <charset val="129"/>
    </font>
    <font>
      <b/>
      <sz val="20"/>
      <color indexed="8"/>
      <name val="맑은 고딕"/>
      <family val="3"/>
      <charset val="129"/>
    </font>
    <font>
      <b/>
      <sz val="10"/>
      <color indexed="10"/>
      <name val="맑은 고딕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돋움체"/>
      <family val="3"/>
      <charset val="129"/>
    </font>
    <font>
      <sz val="8"/>
      <name val="맑은 고딕"/>
      <family val="3"/>
      <charset val="129"/>
      <scheme val="minor"/>
    </font>
    <font>
      <b/>
      <sz val="11"/>
      <name val="돋움체"/>
      <family val="3"/>
      <charset val="129"/>
    </font>
    <font>
      <sz val="10"/>
      <name val="돋움체"/>
      <family val="3"/>
      <charset val="129"/>
    </font>
    <font>
      <sz val="11"/>
      <color rgb="FFFF0000"/>
      <name val="돋움체"/>
      <family val="3"/>
      <charset val="129"/>
    </font>
    <font>
      <b/>
      <sz val="11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1"/>
      <color indexed="8"/>
      <name val="宋体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0"/>
      <name val="Arial"/>
      <family val="2"/>
    </font>
    <font>
      <sz val="12"/>
      <name val="宋体"/>
      <family val="3"/>
      <charset val="129"/>
    </font>
    <font>
      <sz val="10"/>
      <name val="Verdana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indexed="14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5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rgb="FFFFFF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8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ck">
        <color rgb="FF0070C0"/>
      </top>
      <bottom/>
      <diagonal/>
    </border>
    <border>
      <left style="thin">
        <color auto="1"/>
      </left>
      <right/>
      <top/>
      <bottom style="thick">
        <color rgb="FF0070C0"/>
      </bottom>
      <diagonal/>
    </border>
    <border>
      <left style="thin">
        <color auto="1"/>
      </left>
      <right/>
      <top style="thick">
        <color rgb="FF0070C0"/>
      </top>
      <bottom style="thick">
        <color rgb="FF0070C0"/>
      </bottom>
      <diagonal/>
    </border>
    <border>
      <left/>
      <right/>
      <top style="thick">
        <color rgb="FF0070C0"/>
      </top>
      <bottom/>
      <diagonal/>
    </border>
    <border>
      <left/>
      <right/>
      <top/>
      <bottom style="thick">
        <color rgb="FF0070C0"/>
      </bottom>
      <diagonal/>
    </border>
    <border>
      <left/>
      <right/>
      <top style="thick">
        <color rgb="FF0070C0"/>
      </top>
      <bottom style="thick">
        <color rgb="FF007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</borders>
  <cellStyleXfs count="2818">
    <xf numFmtId="0" fontId="0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" fillId="0" borderId="0">
      <alignment vertical="center"/>
    </xf>
    <xf numFmtId="0" fontId="48" fillId="0" borderId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7" fillId="17" borderId="0" applyNumberFormat="0" applyBorder="0" applyAlignment="0" applyProtection="0"/>
    <xf numFmtId="0" fontId="57" fillId="18" borderId="0" applyNumberFormat="0" applyBorder="0" applyAlignment="0" applyProtection="0"/>
    <xf numFmtId="0" fontId="57" fillId="19" borderId="0" applyNumberFormat="0" applyBorder="0" applyAlignment="0" applyProtection="0"/>
    <xf numFmtId="0" fontId="57" fillId="20" borderId="0" applyNumberFormat="0" applyBorder="0" applyAlignment="0" applyProtection="0"/>
    <xf numFmtId="0" fontId="57" fillId="21" borderId="0" applyNumberFormat="0" applyBorder="0" applyAlignment="0" applyProtection="0"/>
    <xf numFmtId="0" fontId="57" fillId="22" borderId="0" applyNumberFormat="0" applyBorder="0" applyAlignment="0" applyProtection="0"/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7" fillId="25" borderId="0" applyNumberFormat="0" applyBorder="0" applyAlignment="0" applyProtection="0"/>
    <xf numFmtId="0" fontId="57" fillId="26" borderId="0" applyNumberFormat="0" applyBorder="0" applyAlignment="0" applyProtection="0"/>
    <xf numFmtId="0" fontId="57" fillId="27" borderId="0" applyNumberFormat="0" applyBorder="0" applyAlignment="0" applyProtection="0"/>
    <xf numFmtId="0" fontId="57" fillId="20" borderId="0" applyNumberFormat="0" applyBorder="0" applyAlignment="0" applyProtection="0"/>
    <xf numFmtId="0" fontId="57" fillId="25" borderId="0" applyNumberFormat="0" applyBorder="0" applyAlignment="0" applyProtection="0"/>
    <xf numFmtId="0" fontId="57" fillId="28" borderId="0" applyNumberFormat="0" applyBorder="0" applyAlignment="0" applyProtection="0"/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60" fillId="31" borderId="0" applyNumberFormat="0" applyBorder="0" applyAlignment="0" applyProtection="0"/>
    <xf numFmtId="0" fontId="60" fillId="26" borderId="0" applyNumberFormat="0" applyBorder="0" applyAlignment="0" applyProtection="0"/>
    <xf numFmtId="0" fontId="60" fillId="27" borderId="0" applyNumberFormat="0" applyBorder="0" applyAlignment="0" applyProtection="0"/>
    <xf numFmtId="0" fontId="60" fillId="32" borderId="0" applyNumberFormat="0" applyBorder="0" applyAlignment="0" applyProtection="0"/>
    <xf numFmtId="0" fontId="60" fillId="33" borderId="0" applyNumberFormat="0" applyBorder="0" applyAlignment="0" applyProtection="0"/>
    <xf numFmtId="0" fontId="60" fillId="34" borderId="0" applyNumberFormat="0" applyBorder="0" applyAlignment="0" applyProtection="0"/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62" fillId="0" borderId="38" applyNumberFormat="0" applyFill="0" applyAlignment="0" applyProtection="0">
      <alignment vertical="center"/>
    </xf>
    <xf numFmtId="0" fontId="62" fillId="0" borderId="38" applyNumberFormat="0" applyFill="0" applyAlignment="0" applyProtection="0">
      <alignment vertical="center"/>
    </xf>
    <xf numFmtId="0" fontId="62" fillId="0" borderId="38" applyNumberFormat="0" applyFill="0" applyAlignment="0" applyProtection="0">
      <alignment vertical="center"/>
    </xf>
    <xf numFmtId="0" fontId="62" fillId="0" borderId="38" applyNumberFormat="0" applyFill="0" applyAlignment="0" applyProtection="0">
      <alignment vertical="center"/>
    </xf>
    <xf numFmtId="0" fontId="62" fillId="0" borderId="38" applyNumberFormat="0" applyFill="0" applyAlignment="0" applyProtection="0">
      <alignment vertical="center"/>
    </xf>
    <xf numFmtId="0" fontId="62" fillId="0" borderId="38" applyNumberFormat="0" applyFill="0" applyAlignment="0" applyProtection="0">
      <alignment vertical="center"/>
    </xf>
    <xf numFmtId="0" fontId="62" fillId="0" borderId="38" applyNumberFormat="0" applyFill="0" applyAlignment="0" applyProtection="0">
      <alignment vertical="center"/>
    </xf>
    <xf numFmtId="0" fontId="62" fillId="0" borderId="38" applyNumberFormat="0" applyFill="0" applyAlignment="0" applyProtection="0">
      <alignment vertical="center"/>
    </xf>
    <xf numFmtId="0" fontId="63" fillId="0" borderId="39" applyNumberFormat="0" applyFill="0" applyAlignment="0" applyProtection="0">
      <alignment vertical="center"/>
    </xf>
    <xf numFmtId="0" fontId="63" fillId="0" borderId="39" applyNumberFormat="0" applyFill="0" applyAlignment="0" applyProtection="0">
      <alignment vertical="center"/>
    </xf>
    <xf numFmtId="0" fontId="63" fillId="0" borderId="39" applyNumberFormat="0" applyFill="0" applyAlignment="0" applyProtection="0">
      <alignment vertical="center"/>
    </xf>
    <xf numFmtId="0" fontId="63" fillId="0" borderId="39" applyNumberFormat="0" applyFill="0" applyAlignment="0" applyProtection="0">
      <alignment vertical="center"/>
    </xf>
    <xf numFmtId="0" fontId="63" fillId="0" borderId="39" applyNumberFormat="0" applyFill="0" applyAlignment="0" applyProtection="0">
      <alignment vertical="center"/>
    </xf>
    <xf numFmtId="0" fontId="63" fillId="0" borderId="39" applyNumberFormat="0" applyFill="0" applyAlignment="0" applyProtection="0">
      <alignment vertical="center"/>
    </xf>
    <xf numFmtId="0" fontId="63" fillId="0" borderId="39" applyNumberFormat="0" applyFill="0" applyAlignment="0" applyProtection="0">
      <alignment vertical="center"/>
    </xf>
    <xf numFmtId="0" fontId="63" fillId="0" borderId="39" applyNumberFormat="0" applyFill="0" applyAlignment="0" applyProtection="0">
      <alignment vertical="center"/>
    </xf>
    <xf numFmtId="0" fontId="64" fillId="0" borderId="40" applyNumberFormat="0" applyFill="0" applyAlignment="0" applyProtection="0">
      <alignment vertical="center"/>
    </xf>
    <xf numFmtId="0" fontId="64" fillId="0" borderId="40" applyNumberFormat="0" applyFill="0" applyAlignment="0" applyProtection="0">
      <alignment vertical="center"/>
    </xf>
    <xf numFmtId="0" fontId="64" fillId="0" borderId="40" applyNumberFormat="0" applyFill="0" applyAlignment="0" applyProtection="0">
      <alignment vertical="center"/>
    </xf>
    <xf numFmtId="0" fontId="64" fillId="0" borderId="40" applyNumberFormat="0" applyFill="0" applyAlignment="0" applyProtection="0">
      <alignment vertical="center"/>
    </xf>
    <xf numFmtId="0" fontId="64" fillId="0" borderId="40" applyNumberFormat="0" applyFill="0" applyAlignment="0" applyProtection="0">
      <alignment vertical="center"/>
    </xf>
    <xf numFmtId="0" fontId="64" fillId="0" borderId="40" applyNumberFormat="0" applyFill="0" applyAlignment="0" applyProtection="0">
      <alignment vertical="center"/>
    </xf>
    <xf numFmtId="0" fontId="64" fillId="0" borderId="40" applyNumberFormat="0" applyFill="0" applyAlignment="0" applyProtection="0">
      <alignment vertical="center"/>
    </xf>
    <xf numFmtId="0" fontId="64" fillId="0" borderId="40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23" borderId="41" applyNumberFormat="0" applyAlignment="0" applyProtection="0">
      <alignment vertical="center"/>
    </xf>
    <xf numFmtId="0" fontId="67" fillId="23" borderId="41" applyNumberFormat="0" applyAlignment="0" applyProtection="0">
      <alignment vertical="center"/>
    </xf>
    <xf numFmtId="0" fontId="67" fillId="23" borderId="41" applyNumberFormat="0" applyAlignment="0" applyProtection="0">
      <alignment vertical="center"/>
    </xf>
    <xf numFmtId="0" fontId="67" fillId="23" borderId="41" applyNumberFormat="0" applyAlignment="0" applyProtection="0">
      <alignment vertical="center"/>
    </xf>
    <xf numFmtId="0" fontId="67" fillId="23" borderId="41" applyNumberFormat="0" applyAlignment="0" applyProtection="0">
      <alignment vertical="center"/>
    </xf>
    <xf numFmtId="0" fontId="67" fillId="23" borderId="41" applyNumberFormat="0" applyAlignment="0" applyProtection="0">
      <alignment vertical="center"/>
    </xf>
    <xf numFmtId="0" fontId="67" fillId="23" borderId="41" applyNumberFormat="0" applyAlignment="0" applyProtection="0">
      <alignment vertical="center"/>
    </xf>
    <xf numFmtId="0" fontId="67" fillId="23" borderId="41" applyNumberFormat="0" applyAlignment="0" applyProtection="0">
      <alignment vertical="center"/>
    </xf>
    <xf numFmtId="0" fontId="67" fillId="23" borderId="41" applyNumberFormat="0" applyAlignment="0" applyProtection="0">
      <alignment vertical="center"/>
    </xf>
    <xf numFmtId="0" fontId="67" fillId="23" borderId="41" applyNumberFormat="0" applyAlignment="0" applyProtection="0">
      <alignment vertical="center"/>
    </xf>
    <xf numFmtId="0" fontId="67" fillId="23" borderId="41" applyNumberFormat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9" fontId="70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0" fontId="72" fillId="0" borderId="0"/>
    <xf numFmtId="0" fontId="73" fillId="0" borderId="0"/>
    <xf numFmtId="0" fontId="73" fillId="0" borderId="0"/>
    <xf numFmtId="0" fontId="73" fillId="0" borderId="0"/>
    <xf numFmtId="0" fontId="72" fillId="0" borderId="0"/>
    <xf numFmtId="0" fontId="74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56" fillId="0" borderId="0">
      <alignment vertical="center"/>
    </xf>
    <xf numFmtId="0" fontId="73" fillId="0" borderId="0"/>
    <xf numFmtId="0" fontId="73" fillId="0" borderId="0"/>
    <xf numFmtId="0" fontId="72" fillId="0" borderId="0"/>
    <xf numFmtId="0" fontId="73" fillId="0" borderId="0"/>
    <xf numFmtId="0" fontId="73" fillId="0" borderId="0"/>
    <xf numFmtId="0" fontId="72" fillId="0" borderId="0"/>
    <xf numFmtId="0" fontId="73" fillId="0" borderId="0"/>
    <xf numFmtId="0" fontId="73" fillId="0" borderId="0"/>
    <xf numFmtId="0" fontId="72" fillId="0" borderId="0"/>
    <xf numFmtId="0" fontId="73" fillId="0" borderId="0"/>
    <xf numFmtId="0" fontId="72" fillId="0" borderId="0"/>
    <xf numFmtId="0" fontId="73" fillId="0" borderId="0"/>
    <xf numFmtId="0" fontId="7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3" fillId="0" borderId="0"/>
    <xf numFmtId="0" fontId="74" fillId="0" borderId="0">
      <alignment vertical="center"/>
    </xf>
    <xf numFmtId="0" fontId="7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2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3" fillId="0" borderId="0"/>
    <xf numFmtId="0" fontId="74" fillId="0" borderId="0">
      <alignment vertical="center"/>
    </xf>
    <xf numFmtId="0" fontId="7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3" fillId="0" borderId="0"/>
    <xf numFmtId="0" fontId="74" fillId="0" borderId="0">
      <alignment vertical="center"/>
    </xf>
    <xf numFmtId="0" fontId="7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3" fillId="0" borderId="0"/>
    <xf numFmtId="0" fontId="74" fillId="0" borderId="0">
      <alignment vertical="center"/>
    </xf>
    <xf numFmtId="0" fontId="7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3" fillId="0" borderId="0"/>
    <xf numFmtId="0" fontId="74" fillId="0" borderId="0">
      <alignment vertical="center"/>
    </xf>
    <xf numFmtId="0" fontId="7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3" fillId="0" borderId="0"/>
    <xf numFmtId="0" fontId="74" fillId="0" borderId="0">
      <alignment vertical="center"/>
    </xf>
    <xf numFmtId="0" fontId="7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3" fillId="0" borderId="0"/>
    <xf numFmtId="0" fontId="72" fillId="0" borderId="0"/>
    <xf numFmtId="0" fontId="73" fillId="0" borderId="0"/>
    <xf numFmtId="0" fontId="73" fillId="0" borderId="0"/>
    <xf numFmtId="0" fontId="7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3" fillId="0" borderId="0"/>
    <xf numFmtId="0" fontId="73" fillId="0" borderId="0"/>
    <xf numFmtId="0" fontId="72" fillId="0" borderId="0"/>
    <xf numFmtId="0" fontId="73" fillId="0" borderId="0"/>
    <xf numFmtId="0" fontId="73" fillId="0" borderId="0"/>
    <xf numFmtId="0" fontId="72" fillId="0" borderId="0"/>
    <xf numFmtId="0" fontId="73" fillId="0" borderId="0"/>
    <xf numFmtId="0" fontId="73" fillId="0" borderId="0"/>
    <xf numFmtId="0" fontId="72" fillId="0" borderId="0"/>
    <xf numFmtId="0" fontId="73" fillId="0" borderId="0"/>
    <xf numFmtId="0" fontId="73" fillId="0" borderId="0"/>
    <xf numFmtId="0" fontId="72" fillId="0" borderId="0"/>
    <xf numFmtId="0" fontId="73" fillId="0" borderId="0"/>
    <xf numFmtId="0" fontId="73" fillId="0" borderId="0"/>
    <xf numFmtId="0" fontId="72" fillId="0" borderId="0"/>
    <xf numFmtId="0" fontId="73" fillId="0" borderId="0"/>
    <xf numFmtId="0" fontId="73" fillId="0" borderId="0"/>
    <xf numFmtId="0" fontId="72" fillId="0" borderId="0"/>
    <xf numFmtId="0" fontId="72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2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3" fillId="0" borderId="0"/>
    <xf numFmtId="0" fontId="73" fillId="0" borderId="0"/>
    <xf numFmtId="0" fontId="72" fillId="0" borderId="0"/>
    <xf numFmtId="0" fontId="73" fillId="0" borderId="0"/>
    <xf numFmtId="0" fontId="73" fillId="0" borderId="0"/>
    <xf numFmtId="0" fontId="72" fillId="0" borderId="0"/>
    <xf numFmtId="0" fontId="73" fillId="0" borderId="0"/>
    <xf numFmtId="0" fontId="73" fillId="0" borderId="0"/>
    <xf numFmtId="0" fontId="72" fillId="0" borderId="0"/>
    <xf numFmtId="0" fontId="73" fillId="0" borderId="0"/>
    <xf numFmtId="0" fontId="73" fillId="0" borderId="0"/>
    <xf numFmtId="0" fontId="72" fillId="0" borderId="0"/>
    <xf numFmtId="0" fontId="73" fillId="0" borderId="0"/>
    <xf numFmtId="0" fontId="73" fillId="0" borderId="0"/>
    <xf numFmtId="0" fontId="72" fillId="0" borderId="0"/>
    <xf numFmtId="0" fontId="73" fillId="0" borderId="0"/>
    <xf numFmtId="0" fontId="73" fillId="0" borderId="0"/>
    <xf numFmtId="0" fontId="72" fillId="0" borderId="0"/>
    <xf numFmtId="0" fontId="72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3" fillId="0" borderId="0"/>
    <xf numFmtId="0" fontId="73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3" fillId="0" borderId="0"/>
    <xf numFmtId="0" fontId="73" fillId="0" borderId="0"/>
    <xf numFmtId="0" fontId="56" fillId="0" borderId="0">
      <alignment vertical="center"/>
    </xf>
    <xf numFmtId="0" fontId="71" fillId="0" borderId="0">
      <alignment vertical="center"/>
    </xf>
    <xf numFmtId="0" fontId="72" fillId="0" borderId="0"/>
    <xf numFmtId="0" fontId="72" fillId="0" borderId="0"/>
    <xf numFmtId="0" fontId="72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3" fillId="0" borderId="0"/>
    <xf numFmtId="0" fontId="7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2" fillId="0" borderId="0"/>
    <xf numFmtId="0" fontId="74" fillId="0" borderId="0">
      <alignment vertical="center"/>
    </xf>
    <xf numFmtId="0" fontId="72" fillId="0" borderId="0"/>
    <xf numFmtId="0" fontId="72" fillId="0" borderId="0"/>
    <xf numFmtId="0" fontId="72" fillId="0" borderId="0"/>
    <xf numFmtId="0" fontId="72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4" fillId="0" borderId="0">
      <alignment vertical="center"/>
    </xf>
    <xf numFmtId="0" fontId="72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3" fillId="0" borderId="0"/>
    <xf numFmtId="0" fontId="73" fillId="0" borderId="0"/>
    <xf numFmtId="0" fontId="72" fillId="0" borderId="0"/>
    <xf numFmtId="0" fontId="72" fillId="0" borderId="0"/>
    <xf numFmtId="0" fontId="72" fillId="0" borderId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/>
    <xf numFmtId="41" fontId="56" fillId="0" borderId="0" applyFont="0" applyFill="0" applyBorder="0" applyAlignment="0" applyProtection="0">
      <alignment vertical="center"/>
    </xf>
    <xf numFmtId="184" fontId="75" fillId="0" borderId="0" applyFont="0" applyFill="0" applyBorder="0" applyAlignment="0" applyProtection="0"/>
    <xf numFmtId="185" fontId="75" fillId="0" borderId="0" applyFont="0" applyFill="0" applyBorder="0" applyAlignment="0" applyProtection="0"/>
    <xf numFmtId="185" fontId="75" fillId="0" borderId="0" applyFont="0" applyFill="0" applyBorder="0" applyAlignment="0" applyProtection="0"/>
    <xf numFmtId="184" fontId="75" fillId="0" borderId="0" applyFont="0" applyFill="0" applyBorder="0" applyAlignment="0" applyProtection="0"/>
    <xf numFmtId="184" fontId="75" fillId="0" borderId="0" applyFont="0" applyFill="0" applyBorder="0" applyAlignment="0" applyProtection="0"/>
    <xf numFmtId="185" fontId="75" fillId="0" borderId="0" applyFont="0" applyFill="0" applyBorder="0" applyAlignment="0" applyProtection="0"/>
    <xf numFmtId="184" fontId="75" fillId="0" borderId="0" applyFont="0" applyFill="0" applyBorder="0" applyAlignment="0" applyProtection="0"/>
    <xf numFmtId="185" fontId="75" fillId="0" borderId="0" applyFont="0" applyFill="0" applyBorder="0" applyAlignment="0" applyProtection="0"/>
    <xf numFmtId="184" fontId="75" fillId="0" borderId="0" applyFont="0" applyFill="0" applyBorder="0" applyAlignment="0" applyProtection="0"/>
    <xf numFmtId="184" fontId="75" fillId="0" borderId="0" applyFont="0" applyFill="0" applyBorder="0" applyAlignment="0" applyProtection="0"/>
    <xf numFmtId="184" fontId="75" fillId="0" borderId="0" applyFont="0" applyFill="0" applyBorder="0" applyAlignment="0" applyProtection="0"/>
    <xf numFmtId="184" fontId="75" fillId="0" borderId="0" applyFont="0" applyFill="0" applyBorder="0" applyAlignment="0" applyProtection="0"/>
    <xf numFmtId="184" fontId="75" fillId="0" borderId="0" applyFont="0" applyFill="0" applyBorder="0" applyAlignment="0" applyProtection="0"/>
    <xf numFmtId="184" fontId="75" fillId="0" borderId="0" applyFont="0" applyFill="0" applyBorder="0" applyAlignment="0" applyProtection="0"/>
    <xf numFmtId="184" fontId="75" fillId="0" borderId="0" applyFont="0" applyFill="0" applyBorder="0" applyAlignment="0" applyProtection="0"/>
    <xf numFmtId="184" fontId="75" fillId="0" borderId="0" applyFont="0" applyFill="0" applyBorder="0" applyAlignment="0" applyProtection="0"/>
    <xf numFmtId="185" fontId="75" fillId="0" borderId="0" applyFont="0" applyFill="0" applyBorder="0" applyAlignment="0" applyProtection="0"/>
    <xf numFmtId="185" fontId="75" fillId="0" borderId="0" applyFont="0" applyFill="0" applyBorder="0" applyAlignment="0" applyProtection="0"/>
    <xf numFmtId="185" fontId="75" fillId="0" borderId="0" applyFont="0" applyFill="0" applyBorder="0" applyAlignment="0" applyProtection="0"/>
    <xf numFmtId="185" fontId="75" fillId="0" borderId="0" applyFont="0" applyFill="0" applyBorder="0" applyAlignment="0" applyProtection="0"/>
    <xf numFmtId="184" fontId="75" fillId="0" borderId="0" applyFont="0" applyFill="0" applyBorder="0" applyAlignment="0" applyProtection="0"/>
    <xf numFmtId="185" fontId="75" fillId="0" borderId="0" applyFont="0" applyFill="0" applyBorder="0" applyAlignment="0" applyProtection="0"/>
    <xf numFmtId="184" fontId="75" fillId="0" borderId="0" applyFont="0" applyFill="0" applyBorder="0" applyAlignment="0" applyProtection="0"/>
    <xf numFmtId="185" fontId="75" fillId="0" borderId="0" applyFont="0" applyFill="0" applyBorder="0" applyAlignment="0" applyProtection="0"/>
    <xf numFmtId="185" fontId="75" fillId="0" borderId="0" applyFont="0" applyFill="0" applyBorder="0" applyAlignment="0" applyProtection="0"/>
    <xf numFmtId="185" fontId="75" fillId="0" borderId="0" applyFont="0" applyFill="0" applyBorder="0" applyAlignment="0" applyProtection="0"/>
    <xf numFmtId="185" fontId="75" fillId="0" borderId="0" applyFont="0" applyFill="0" applyBorder="0" applyAlignment="0" applyProtection="0"/>
    <xf numFmtId="185" fontId="75" fillId="0" borderId="0" applyFont="0" applyFill="0" applyBorder="0" applyAlignment="0" applyProtection="0"/>
    <xf numFmtId="185" fontId="75" fillId="0" borderId="0" applyFont="0" applyFill="0" applyBorder="0" applyAlignment="0" applyProtection="0"/>
    <xf numFmtId="185" fontId="75" fillId="0" borderId="0" applyFont="0" applyFill="0" applyBorder="0" applyAlignment="0" applyProtection="0"/>
    <xf numFmtId="184" fontId="75" fillId="0" borderId="0" applyFont="0" applyFill="0" applyBorder="0" applyAlignment="0" applyProtection="0"/>
    <xf numFmtId="184" fontId="75" fillId="0" borderId="0" applyFont="0" applyFill="0" applyBorder="0" applyAlignment="0" applyProtection="0"/>
    <xf numFmtId="184" fontId="75" fillId="0" borderId="0" applyFont="0" applyFill="0" applyBorder="0" applyAlignment="0" applyProtection="0"/>
    <xf numFmtId="184" fontId="75" fillId="0" borderId="0" applyFont="0" applyFill="0" applyBorder="0" applyAlignment="0" applyProtection="0"/>
    <xf numFmtId="185" fontId="75" fillId="0" borderId="0" applyFont="0" applyFill="0" applyBorder="0" applyAlignment="0" applyProtection="0"/>
    <xf numFmtId="184" fontId="75" fillId="0" borderId="0" applyFont="0" applyFill="0" applyBorder="0" applyAlignment="0" applyProtection="0"/>
    <xf numFmtId="185" fontId="75" fillId="0" borderId="0" applyFont="0" applyFill="0" applyBorder="0" applyAlignment="0" applyProtection="0"/>
    <xf numFmtId="185" fontId="75" fillId="0" borderId="0" applyFont="0" applyFill="0" applyBorder="0" applyAlignment="0" applyProtection="0"/>
    <xf numFmtId="184" fontId="75" fillId="0" borderId="0" applyFont="0" applyFill="0" applyBorder="0" applyAlignment="0" applyProtection="0"/>
    <xf numFmtId="184" fontId="75" fillId="0" borderId="0" applyFont="0" applyFill="0" applyBorder="0" applyAlignment="0" applyProtection="0"/>
    <xf numFmtId="184" fontId="75" fillId="0" borderId="0" applyFont="0" applyFill="0" applyBorder="0" applyAlignment="0" applyProtection="0"/>
    <xf numFmtId="185" fontId="75" fillId="0" borderId="0" applyFont="0" applyFill="0" applyBorder="0" applyAlignment="0" applyProtection="0"/>
    <xf numFmtId="185" fontId="75" fillId="0" borderId="0" applyFont="0" applyFill="0" applyBorder="0" applyAlignment="0" applyProtection="0"/>
    <xf numFmtId="185" fontId="75" fillId="0" borderId="0" applyFont="0" applyFill="0" applyBorder="0" applyAlignment="0" applyProtection="0"/>
    <xf numFmtId="184" fontId="75" fillId="0" borderId="0" applyFont="0" applyFill="0" applyBorder="0" applyAlignment="0" applyProtection="0"/>
    <xf numFmtId="176" fontId="75" fillId="0" borderId="0" applyFont="0" applyFill="0" applyBorder="0" applyAlignment="0" applyProtection="0"/>
    <xf numFmtId="184" fontId="75" fillId="0" borderId="0" applyFont="0" applyFill="0" applyBorder="0" applyAlignment="0" applyProtection="0"/>
    <xf numFmtId="176" fontId="75" fillId="0" borderId="0" applyFont="0" applyFill="0" applyBorder="0" applyAlignment="0" applyProtection="0"/>
    <xf numFmtId="184" fontId="75" fillId="0" borderId="0" applyFont="0" applyFill="0" applyBorder="0" applyAlignment="0" applyProtection="0"/>
    <xf numFmtId="184" fontId="75" fillId="0" borderId="0" applyFont="0" applyFill="0" applyBorder="0" applyAlignment="0" applyProtection="0"/>
    <xf numFmtId="184" fontId="75" fillId="0" borderId="0" applyFont="0" applyFill="0" applyBorder="0" applyAlignment="0" applyProtection="0"/>
    <xf numFmtId="184" fontId="75" fillId="0" borderId="0" applyFont="0" applyFill="0" applyBorder="0" applyAlignment="0" applyProtection="0"/>
    <xf numFmtId="184" fontId="75" fillId="0" borderId="0" applyFont="0" applyFill="0" applyBorder="0" applyAlignment="0" applyProtection="0"/>
    <xf numFmtId="184" fontId="75" fillId="0" borderId="0" applyFont="0" applyFill="0" applyBorder="0" applyAlignment="0" applyProtection="0"/>
    <xf numFmtId="184" fontId="75" fillId="0" borderId="0" applyFont="0" applyFill="0" applyBorder="0" applyAlignment="0" applyProtection="0"/>
    <xf numFmtId="184" fontId="75" fillId="0" borderId="0" applyFont="0" applyFill="0" applyBorder="0" applyAlignment="0" applyProtection="0"/>
    <xf numFmtId="176" fontId="75" fillId="0" borderId="0" applyFont="0" applyFill="0" applyBorder="0" applyAlignment="0" applyProtection="0"/>
    <xf numFmtId="176" fontId="75" fillId="0" borderId="0" applyFont="0" applyFill="0" applyBorder="0" applyAlignment="0" applyProtection="0"/>
    <xf numFmtId="176" fontId="75" fillId="0" borderId="0" applyFont="0" applyFill="0" applyBorder="0" applyAlignment="0" applyProtection="0"/>
    <xf numFmtId="176" fontId="75" fillId="0" borderId="0" applyFont="0" applyFill="0" applyBorder="0" applyAlignment="0" applyProtection="0"/>
    <xf numFmtId="184" fontId="75" fillId="0" borderId="0" applyFont="0" applyFill="0" applyBorder="0" applyAlignment="0" applyProtection="0"/>
    <xf numFmtId="184" fontId="75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/>
    <xf numFmtId="176" fontId="75" fillId="0" borderId="0" applyFont="0" applyFill="0" applyBorder="0" applyAlignment="0" applyProtection="0"/>
    <xf numFmtId="176" fontId="75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84" fontId="7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76" fillId="22" borderId="41" applyNumberFormat="0" applyAlignment="0" applyProtection="0">
      <alignment vertical="center"/>
    </xf>
    <xf numFmtId="0" fontId="76" fillId="22" borderId="41" applyNumberFormat="0" applyAlignment="0" applyProtection="0">
      <alignment vertical="center"/>
    </xf>
    <xf numFmtId="0" fontId="76" fillId="22" borderId="41" applyNumberFormat="0" applyAlignment="0" applyProtection="0">
      <alignment vertical="center"/>
    </xf>
    <xf numFmtId="0" fontId="76" fillId="22" borderId="41" applyNumberFormat="0" applyAlignment="0" applyProtection="0">
      <alignment vertical="center"/>
    </xf>
    <xf numFmtId="0" fontId="76" fillId="22" borderId="41" applyNumberFormat="0" applyAlignment="0" applyProtection="0">
      <alignment vertical="center"/>
    </xf>
    <xf numFmtId="0" fontId="76" fillId="22" borderId="41" applyNumberFormat="0" applyAlignment="0" applyProtection="0">
      <alignment vertical="center"/>
    </xf>
    <xf numFmtId="0" fontId="76" fillId="22" borderId="41" applyNumberFormat="0" applyAlignment="0" applyProtection="0">
      <alignment vertical="center"/>
    </xf>
    <xf numFmtId="0" fontId="76" fillId="22" borderId="41" applyNumberFormat="0" applyAlignment="0" applyProtection="0">
      <alignment vertical="center"/>
    </xf>
    <xf numFmtId="0" fontId="76" fillId="22" borderId="41" applyNumberFormat="0" applyAlignment="0" applyProtection="0">
      <alignment vertical="center"/>
    </xf>
    <xf numFmtId="0" fontId="76" fillId="22" borderId="41" applyNumberFormat="0" applyAlignment="0" applyProtection="0">
      <alignment vertical="center"/>
    </xf>
    <xf numFmtId="0" fontId="76" fillId="22" borderId="41" applyNumberFormat="0" applyAlignment="0" applyProtection="0">
      <alignment vertical="center"/>
    </xf>
    <xf numFmtId="0" fontId="74" fillId="24" borderId="42" applyNumberFormat="0" applyFont="0" applyAlignment="0" applyProtection="0">
      <alignment vertical="center"/>
    </xf>
    <xf numFmtId="0" fontId="74" fillId="24" borderId="42" applyNumberFormat="0" applyFont="0" applyAlignment="0" applyProtection="0">
      <alignment vertical="center"/>
    </xf>
    <xf numFmtId="0" fontId="74" fillId="24" borderId="42" applyNumberFormat="0" applyFont="0" applyAlignment="0" applyProtection="0">
      <alignment vertical="center"/>
    </xf>
    <xf numFmtId="0" fontId="74" fillId="24" borderId="42" applyNumberFormat="0" applyFont="0" applyAlignment="0" applyProtection="0">
      <alignment vertical="center"/>
    </xf>
    <xf numFmtId="0" fontId="77" fillId="0" borderId="43" applyNumberFormat="0" applyFill="0" applyAlignment="0" applyProtection="0">
      <alignment vertical="center"/>
    </xf>
    <xf numFmtId="0" fontId="77" fillId="0" borderId="43" applyNumberFormat="0" applyFill="0" applyAlignment="0" applyProtection="0">
      <alignment vertical="center"/>
    </xf>
    <xf numFmtId="0" fontId="77" fillId="0" borderId="43" applyNumberFormat="0" applyFill="0" applyAlignment="0" applyProtection="0">
      <alignment vertical="center"/>
    </xf>
    <xf numFmtId="0" fontId="77" fillId="0" borderId="43" applyNumberFormat="0" applyFill="0" applyAlignment="0" applyProtection="0">
      <alignment vertical="center"/>
    </xf>
    <xf numFmtId="0" fontId="77" fillId="0" borderId="43" applyNumberFormat="0" applyFill="0" applyAlignment="0" applyProtection="0">
      <alignment vertical="center"/>
    </xf>
    <xf numFmtId="0" fontId="77" fillId="0" borderId="43" applyNumberFormat="0" applyFill="0" applyAlignment="0" applyProtection="0">
      <alignment vertical="center"/>
    </xf>
    <xf numFmtId="0" fontId="77" fillId="0" borderId="43" applyNumberFormat="0" applyFill="0" applyAlignment="0" applyProtection="0">
      <alignment vertical="center"/>
    </xf>
    <xf numFmtId="0" fontId="77" fillId="0" borderId="43" applyNumberFormat="0" applyFill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186" fontId="74" fillId="0" borderId="0" applyFont="0" applyFill="0" applyBorder="0" applyAlignment="0" applyProtection="0">
      <alignment vertical="center"/>
    </xf>
    <xf numFmtId="186" fontId="74" fillId="0" borderId="0" applyFont="0" applyFill="0" applyBorder="0" applyAlignment="0" applyProtection="0">
      <alignment vertical="center"/>
    </xf>
    <xf numFmtId="186" fontId="74" fillId="0" borderId="0" applyFont="0" applyFill="0" applyBorder="0" applyAlignment="0" applyProtection="0">
      <alignment vertical="center"/>
    </xf>
    <xf numFmtId="186" fontId="74" fillId="0" borderId="0" applyFont="0" applyFill="0" applyBorder="0" applyAlignment="0" applyProtection="0">
      <alignment vertical="center"/>
    </xf>
    <xf numFmtId="186" fontId="74" fillId="0" borderId="0" applyFont="0" applyFill="0" applyBorder="0" applyAlignment="0" applyProtection="0">
      <alignment vertical="center"/>
    </xf>
    <xf numFmtId="0" fontId="79" fillId="23" borderId="44" applyNumberFormat="0" applyAlignment="0" applyProtection="0">
      <alignment vertical="center"/>
    </xf>
    <xf numFmtId="0" fontId="79" fillId="23" borderId="44" applyNumberFormat="0" applyAlignment="0" applyProtection="0">
      <alignment vertical="center"/>
    </xf>
    <xf numFmtId="0" fontId="79" fillId="23" borderId="44" applyNumberFormat="0" applyAlignment="0" applyProtection="0">
      <alignment vertical="center"/>
    </xf>
    <xf numFmtId="0" fontId="79" fillId="23" borderId="44" applyNumberFormat="0" applyAlignment="0" applyProtection="0">
      <alignment vertical="center"/>
    </xf>
    <xf numFmtId="0" fontId="79" fillId="23" borderId="44" applyNumberFormat="0" applyAlignment="0" applyProtection="0">
      <alignment vertical="center"/>
    </xf>
    <xf numFmtId="0" fontId="79" fillId="23" borderId="44" applyNumberFormat="0" applyAlignment="0" applyProtection="0">
      <alignment vertical="center"/>
    </xf>
    <xf numFmtId="0" fontId="79" fillId="23" borderId="44" applyNumberFormat="0" applyAlignment="0" applyProtection="0">
      <alignment vertical="center"/>
    </xf>
    <xf numFmtId="0" fontId="79" fillId="23" borderId="44" applyNumberFormat="0" applyAlignment="0" applyProtection="0">
      <alignment vertical="center"/>
    </xf>
    <xf numFmtId="0" fontId="79" fillId="23" borderId="44" applyNumberFormat="0" applyAlignment="0" applyProtection="0">
      <alignment vertical="center"/>
    </xf>
    <xf numFmtId="0" fontId="79" fillId="23" borderId="44" applyNumberFormat="0" applyAlignment="0" applyProtection="0">
      <alignment vertical="center"/>
    </xf>
    <xf numFmtId="0" fontId="79" fillId="23" borderId="44" applyNumberFormat="0" applyAlignment="0" applyProtection="0">
      <alignment vertical="center"/>
    </xf>
    <xf numFmtId="186" fontId="80" fillId="0" borderId="0" applyFont="0" applyFill="0" applyBorder="0" applyAlignment="0" applyProtection="0"/>
    <xf numFmtId="187" fontId="80" fillId="0" borderId="0" applyFont="0" applyFill="0" applyBorder="0" applyAlignment="0" applyProtection="0"/>
    <xf numFmtId="42" fontId="4" fillId="0" borderId="0" applyFont="0" applyFill="0" applyBorder="0" applyAlignment="0" applyProtection="0">
      <alignment vertical="center"/>
    </xf>
    <xf numFmtId="42" fontId="70" fillId="0" borderId="0" applyFont="0" applyFill="0" applyBorder="0" applyAlignment="0" applyProtection="0"/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70" fillId="0" borderId="0" applyFont="0" applyFill="0" applyBorder="0" applyAlignment="0" applyProtection="0"/>
    <xf numFmtId="42" fontId="4" fillId="0" borderId="0" applyFont="0" applyFill="0" applyBorder="0" applyAlignment="0" applyProtection="0">
      <alignment vertical="center"/>
    </xf>
    <xf numFmtId="42" fontId="70" fillId="0" borderId="0" applyFont="0" applyFill="0" applyBorder="0" applyAlignment="0" applyProtection="0"/>
    <xf numFmtId="42" fontId="4" fillId="0" borderId="0" applyFont="0" applyFill="0" applyBorder="0" applyAlignment="0" applyProtection="0">
      <alignment vertical="center"/>
    </xf>
    <xf numFmtId="42" fontId="70" fillId="0" borderId="0" applyFont="0" applyFill="0" applyBorder="0" applyAlignment="0" applyProtection="0"/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70" fillId="0" borderId="0" applyFont="0" applyFill="0" applyBorder="0" applyAlignment="0" applyProtection="0"/>
    <xf numFmtId="42" fontId="70" fillId="0" borderId="0" applyFont="0" applyFill="0" applyBorder="0" applyAlignment="0" applyProtection="0"/>
    <xf numFmtId="42" fontId="70" fillId="0" borderId="0" applyFont="0" applyFill="0" applyBorder="0" applyAlignment="0" applyProtection="0"/>
    <xf numFmtId="42" fontId="70" fillId="0" borderId="0" applyFont="0" applyFill="0" applyBorder="0" applyAlignment="0" applyProtection="0"/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70" fillId="0" borderId="0" applyFont="0" applyFill="0" applyBorder="0" applyAlignment="0" applyProtection="0"/>
    <xf numFmtId="42" fontId="70" fillId="0" borderId="0" applyFont="0" applyFill="0" applyBorder="0" applyAlignment="0" applyProtection="0"/>
    <xf numFmtId="42" fontId="70" fillId="0" borderId="0" applyFont="0" applyFill="0" applyBorder="0" applyAlignment="0" applyProtection="0"/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188" fontId="73" fillId="0" borderId="0" applyFont="0" applyFill="0" applyBorder="0" applyAlignment="0" applyProtection="0"/>
    <xf numFmtId="0" fontId="81" fillId="0" borderId="0" applyFont="0" applyFill="0" applyBorder="0" applyAlignment="0" applyProtection="0"/>
    <xf numFmtId="188" fontId="73" fillId="0" borderId="0" applyFont="0" applyFill="0" applyBorder="0" applyAlignment="0" applyProtection="0"/>
    <xf numFmtId="0" fontId="4" fillId="0" borderId="0">
      <alignment vertical="center"/>
    </xf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1" fillId="0" borderId="0"/>
    <xf numFmtId="0" fontId="81" fillId="0" borderId="0"/>
    <xf numFmtId="0" fontId="4" fillId="0" borderId="0">
      <alignment vertical="center"/>
    </xf>
    <xf numFmtId="0" fontId="81" fillId="0" borderId="0"/>
    <xf numFmtId="0" fontId="4" fillId="0" borderId="0">
      <alignment vertical="center"/>
    </xf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1" fillId="0" borderId="0"/>
    <xf numFmtId="0" fontId="4" fillId="0" borderId="0">
      <alignment vertical="center"/>
    </xf>
    <xf numFmtId="0" fontId="4" fillId="0" borderId="0">
      <alignment vertical="center"/>
    </xf>
    <xf numFmtId="0" fontId="8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4" fillId="0" borderId="0">
      <alignment vertical="center"/>
    </xf>
    <xf numFmtId="0" fontId="81" fillId="0" borderId="0"/>
    <xf numFmtId="0" fontId="81" fillId="0" borderId="0"/>
    <xf numFmtId="0" fontId="81" fillId="0" borderId="0"/>
    <xf numFmtId="0" fontId="8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3" fillId="0" borderId="0"/>
    <xf numFmtId="0" fontId="56" fillId="0" borderId="0">
      <alignment vertical="center"/>
    </xf>
    <xf numFmtId="0" fontId="4" fillId="0" borderId="0">
      <alignment vertical="center"/>
    </xf>
    <xf numFmtId="0" fontId="81" fillId="0" borderId="0"/>
    <xf numFmtId="0" fontId="4" fillId="0" borderId="0">
      <alignment vertical="center"/>
    </xf>
    <xf numFmtId="0" fontId="81" fillId="0" borderId="0"/>
    <xf numFmtId="0" fontId="4" fillId="0" borderId="0">
      <alignment vertical="center"/>
    </xf>
    <xf numFmtId="0" fontId="81" fillId="0" borderId="0"/>
    <xf numFmtId="0" fontId="4" fillId="0" borderId="0">
      <alignment vertical="center"/>
    </xf>
    <xf numFmtId="0" fontId="81" fillId="0" borderId="0"/>
    <xf numFmtId="0" fontId="4" fillId="0" borderId="0">
      <alignment vertical="center"/>
    </xf>
    <xf numFmtId="0" fontId="81" fillId="0" borderId="0"/>
    <xf numFmtId="0" fontId="4" fillId="0" borderId="0">
      <alignment vertical="center"/>
    </xf>
    <xf numFmtId="0" fontId="81" fillId="0" borderId="0"/>
    <xf numFmtId="0" fontId="4" fillId="0" borderId="0">
      <alignment vertical="center"/>
    </xf>
    <xf numFmtId="0" fontId="81" fillId="0" borderId="0"/>
    <xf numFmtId="0" fontId="58" fillId="0" borderId="0" applyAlignment="0">
      <alignment vertical="top" wrapText="1"/>
      <protection locked="0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1" fillId="0" borderId="0"/>
    <xf numFmtId="0" fontId="81" fillId="0" borderId="0"/>
    <xf numFmtId="0" fontId="81" fillId="0" borderId="0"/>
    <xf numFmtId="0" fontId="81" fillId="0" borderId="0"/>
    <xf numFmtId="0" fontId="4" fillId="0" borderId="0">
      <alignment vertical="center"/>
    </xf>
    <xf numFmtId="0" fontId="73" fillId="0" borderId="0"/>
    <xf numFmtId="0" fontId="73" fillId="0" borderId="0"/>
    <xf numFmtId="0" fontId="4" fillId="0" borderId="0">
      <alignment vertical="center"/>
    </xf>
    <xf numFmtId="0" fontId="5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3" fillId="0" borderId="0"/>
    <xf numFmtId="0" fontId="4" fillId="0" borderId="0">
      <alignment vertical="center"/>
    </xf>
    <xf numFmtId="0" fontId="75" fillId="0" borderId="0"/>
    <xf numFmtId="0" fontId="4" fillId="0" borderId="0">
      <alignment vertical="center"/>
    </xf>
    <xf numFmtId="0" fontId="8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2" fillId="0" borderId="0"/>
    <xf numFmtId="0" fontId="4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5" fillId="0" borderId="0"/>
    <xf numFmtId="0" fontId="4" fillId="0" borderId="0">
      <alignment vertical="center"/>
    </xf>
    <xf numFmtId="0" fontId="75" fillId="0" borderId="0"/>
    <xf numFmtId="0" fontId="4" fillId="0" borderId="0">
      <alignment vertical="center"/>
    </xf>
    <xf numFmtId="0" fontId="7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4" fillId="0" borderId="0">
      <alignment vertical="center"/>
    </xf>
    <xf numFmtId="0" fontId="4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1" fillId="0" borderId="0"/>
    <xf numFmtId="0" fontId="81" fillId="0" borderId="0"/>
    <xf numFmtId="0" fontId="4" fillId="0" borderId="0">
      <alignment vertical="center"/>
    </xf>
    <xf numFmtId="0" fontId="8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0" fillId="0" borderId="0"/>
    <xf numFmtId="0" fontId="4" fillId="0" borderId="0">
      <alignment vertical="center"/>
    </xf>
    <xf numFmtId="0" fontId="82" fillId="18" borderId="0" applyNumberFormat="0" applyBorder="0" applyAlignment="0" applyProtection="0">
      <alignment vertical="center"/>
    </xf>
    <xf numFmtId="0" fontId="82" fillId="18" borderId="0" applyNumberFormat="0" applyBorder="0" applyAlignment="0" applyProtection="0">
      <alignment vertical="center"/>
    </xf>
    <xf numFmtId="0" fontId="82" fillId="18" borderId="0" applyNumberFormat="0" applyBorder="0" applyAlignment="0" applyProtection="0">
      <alignment vertical="center"/>
    </xf>
    <xf numFmtId="0" fontId="82" fillId="18" borderId="0" applyNumberFormat="0" applyBorder="0" applyAlignment="0" applyProtection="0">
      <alignment vertical="center"/>
    </xf>
    <xf numFmtId="0" fontId="82" fillId="18" borderId="0" applyNumberFormat="0" applyBorder="0" applyAlignment="0" applyProtection="0">
      <alignment vertical="center"/>
    </xf>
    <xf numFmtId="0" fontId="82" fillId="18" borderId="0" applyNumberFormat="0" applyBorder="0" applyAlignment="0" applyProtection="0">
      <alignment vertical="center"/>
    </xf>
    <xf numFmtId="0" fontId="82" fillId="18" borderId="0" applyNumberFormat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60" fillId="35" borderId="0" applyNumberFormat="0" applyBorder="0" applyAlignment="0" applyProtection="0"/>
    <xf numFmtId="0" fontId="60" fillId="36" borderId="0" applyNumberFormat="0" applyBorder="0" applyAlignment="0" applyProtection="0"/>
    <xf numFmtId="0" fontId="60" fillId="37" borderId="0" applyNumberFormat="0" applyBorder="0" applyAlignment="0" applyProtection="0"/>
    <xf numFmtId="0" fontId="60" fillId="32" borderId="0" applyNumberFormat="0" applyBorder="0" applyAlignment="0" applyProtection="0"/>
    <xf numFmtId="0" fontId="60" fillId="33" borderId="0" applyNumberFormat="0" applyBorder="0" applyAlignment="0" applyProtection="0"/>
    <xf numFmtId="0" fontId="60" fillId="38" borderId="0" applyNumberFormat="0" applyBorder="0" applyAlignment="0" applyProtection="0"/>
    <xf numFmtId="0" fontId="84" fillId="18" borderId="0" applyNumberFormat="0" applyBorder="0" applyAlignment="0" applyProtection="0"/>
    <xf numFmtId="0" fontId="85" fillId="29" borderId="41" applyNumberFormat="0" applyAlignment="0" applyProtection="0"/>
    <xf numFmtId="0" fontId="86" fillId="39" borderId="45" applyNumberFormat="0" applyAlignment="0" applyProtection="0"/>
    <xf numFmtId="0" fontId="87" fillId="0" borderId="0" applyNumberFormat="0" applyFill="0" applyBorder="0" applyAlignment="0" applyProtection="0"/>
    <xf numFmtId="0" fontId="88" fillId="19" borderId="0" applyNumberFormat="0" applyBorder="0" applyAlignment="0" applyProtection="0"/>
    <xf numFmtId="0" fontId="89" fillId="0" borderId="46" applyNumberFormat="0" applyFill="0" applyAlignment="0" applyProtection="0"/>
    <xf numFmtId="0" fontId="90" fillId="0" borderId="39" applyNumberFormat="0" applyFill="0" applyAlignment="0" applyProtection="0"/>
    <xf numFmtId="0" fontId="91" fillId="0" borderId="47" applyNumberFormat="0" applyFill="0" applyAlignment="0" applyProtection="0"/>
    <xf numFmtId="0" fontId="91" fillId="0" borderId="0" applyNumberFormat="0" applyFill="0" applyBorder="0" applyAlignment="0" applyProtection="0"/>
    <xf numFmtId="0" fontId="92" fillId="22" borderId="41" applyNumberFormat="0" applyAlignment="0" applyProtection="0"/>
    <xf numFmtId="0" fontId="93" fillId="0" borderId="48"/>
    <xf numFmtId="0" fontId="94" fillId="0" borderId="49" applyNumberFormat="0" applyFill="0" applyAlignment="0" applyProtection="0"/>
    <xf numFmtId="0" fontId="95" fillId="30" borderId="0" applyNumberFormat="0" applyBorder="0" applyAlignment="0" applyProtection="0"/>
    <xf numFmtId="0" fontId="73" fillId="0" borderId="0"/>
    <xf numFmtId="0" fontId="73" fillId="0" borderId="0"/>
    <xf numFmtId="0" fontId="73" fillId="0" borderId="0"/>
    <xf numFmtId="0" fontId="57" fillId="24" borderId="42" applyNumberFormat="0" applyFont="0" applyAlignment="0" applyProtection="0"/>
    <xf numFmtId="0" fontId="96" fillId="29" borderId="44" applyNumberFormat="0" applyAlignment="0" applyProtection="0"/>
    <xf numFmtId="9" fontId="7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8" fillId="0" borderId="50" applyNumberFormat="0" applyFill="0" applyAlignment="0" applyProtection="0"/>
    <xf numFmtId="0" fontId="99" fillId="0" borderId="0" applyNumberFormat="0" applyFill="0" applyBorder="0" applyAlignment="0" applyProtection="0"/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40" borderId="0" applyNumberFormat="0" applyBorder="0" applyAlignment="0" applyProtection="0">
      <alignment vertical="center"/>
    </xf>
    <xf numFmtId="0" fontId="61" fillId="40" borderId="0" applyNumberFormat="0" applyBorder="0" applyAlignment="0" applyProtection="0">
      <alignment vertical="center"/>
    </xf>
    <xf numFmtId="0" fontId="61" fillId="40" borderId="0" applyNumberFormat="0" applyBorder="0" applyAlignment="0" applyProtection="0">
      <alignment vertical="center"/>
    </xf>
    <xf numFmtId="0" fontId="61" fillId="40" borderId="0" applyNumberFormat="0" applyBorder="0" applyAlignment="0" applyProtection="0">
      <alignment vertical="center"/>
    </xf>
    <xf numFmtId="0" fontId="61" fillId="40" borderId="0" applyNumberFormat="0" applyBorder="0" applyAlignment="0" applyProtection="0">
      <alignment vertical="center"/>
    </xf>
    <xf numFmtId="0" fontId="61" fillId="40" borderId="0" applyNumberFormat="0" applyBorder="0" applyAlignment="0" applyProtection="0">
      <alignment vertical="center"/>
    </xf>
    <xf numFmtId="0" fontId="61" fillId="40" borderId="0" applyNumberFormat="0" applyBorder="0" applyAlignment="0" applyProtection="0">
      <alignment vertical="center"/>
    </xf>
    <xf numFmtId="0" fontId="61" fillId="40" borderId="0" applyNumberFormat="0" applyBorder="0" applyAlignment="0" applyProtection="0">
      <alignment vertical="center"/>
    </xf>
    <xf numFmtId="0" fontId="61" fillId="40" borderId="0" applyNumberFormat="0" applyBorder="0" applyAlignment="0" applyProtection="0">
      <alignment vertical="center"/>
    </xf>
    <xf numFmtId="0" fontId="61" fillId="40" borderId="0" applyNumberFormat="0" applyBorder="0" applyAlignment="0" applyProtection="0">
      <alignment vertical="center"/>
    </xf>
    <xf numFmtId="0" fontId="61" fillId="40" borderId="0" applyNumberFormat="0" applyBorder="0" applyAlignment="0" applyProtection="0">
      <alignment vertical="center"/>
    </xf>
    <xf numFmtId="0" fontId="61" fillId="40" borderId="0" applyNumberFormat="0" applyBorder="0" applyAlignment="0" applyProtection="0">
      <alignment vertical="center"/>
    </xf>
    <xf numFmtId="0" fontId="61" fillId="40" borderId="0" applyNumberFormat="0" applyBorder="0" applyAlignment="0" applyProtection="0">
      <alignment vertical="center"/>
    </xf>
    <xf numFmtId="0" fontId="61" fillId="40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1" fillId="39" borderId="45" applyNumberFormat="0" applyAlignment="0" applyProtection="0">
      <alignment vertical="center"/>
    </xf>
    <xf numFmtId="0" fontId="101" fillId="39" borderId="45" applyNumberFormat="0" applyAlignment="0" applyProtection="0">
      <alignment vertical="center"/>
    </xf>
    <xf numFmtId="0" fontId="101" fillId="39" borderId="45" applyNumberFormat="0" applyAlignment="0" applyProtection="0">
      <alignment vertical="center"/>
    </xf>
    <xf numFmtId="0" fontId="101" fillId="39" borderId="45" applyNumberFormat="0" applyAlignment="0" applyProtection="0">
      <alignment vertical="center"/>
    </xf>
    <xf numFmtId="0" fontId="101" fillId="39" borderId="45" applyNumberFormat="0" applyAlignment="0" applyProtection="0">
      <alignment vertical="center"/>
    </xf>
    <xf numFmtId="0" fontId="101" fillId="39" borderId="45" applyNumberFormat="0" applyAlignment="0" applyProtection="0">
      <alignment vertical="center"/>
    </xf>
    <xf numFmtId="0" fontId="101" fillId="39" borderId="45" applyNumberFormat="0" applyAlignment="0" applyProtection="0">
      <alignment vertical="center"/>
    </xf>
    <xf numFmtId="0" fontId="101" fillId="39" borderId="45" applyNumberFormat="0" applyAlignment="0" applyProtection="0">
      <alignment vertical="center"/>
    </xf>
    <xf numFmtId="0" fontId="101" fillId="39" borderId="45" applyNumberFormat="0" applyAlignment="0" applyProtection="0">
      <alignment vertical="center"/>
    </xf>
    <xf numFmtId="0" fontId="101" fillId="39" borderId="45" applyNumberFormat="0" applyAlignment="0" applyProtection="0">
      <alignment vertical="center"/>
    </xf>
    <xf numFmtId="0" fontId="102" fillId="30" borderId="0" applyNumberFormat="0" applyBorder="0" applyAlignment="0" applyProtection="0">
      <alignment vertical="center"/>
    </xf>
    <xf numFmtId="0" fontId="102" fillId="30" borderId="0" applyNumberFormat="0" applyBorder="0" applyAlignment="0" applyProtection="0">
      <alignment vertical="center"/>
    </xf>
    <xf numFmtId="0" fontId="102" fillId="30" borderId="0" applyNumberFormat="0" applyBorder="0" applyAlignment="0" applyProtection="0">
      <alignment vertical="center"/>
    </xf>
    <xf numFmtId="0" fontId="102" fillId="30" borderId="0" applyNumberFormat="0" applyBorder="0" applyAlignment="0" applyProtection="0">
      <alignment vertical="center"/>
    </xf>
    <xf numFmtId="0" fontId="102" fillId="30" borderId="0" applyNumberFormat="0" applyBorder="0" applyAlignment="0" applyProtection="0">
      <alignment vertical="center"/>
    </xf>
    <xf numFmtId="0" fontId="102" fillId="30" borderId="0" applyNumberFormat="0" applyBorder="0" applyAlignment="0" applyProtection="0">
      <alignment vertical="center"/>
    </xf>
    <xf numFmtId="0" fontId="102" fillId="30" borderId="0" applyNumberFormat="0" applyBorder="0" applyAlignment="0" applyProtection="0">
      <alignment vertical="center"/>
    </xf>
    <xf numFmtId="0" fontId="103" fillId="24" borderId="42" applyNumberFormat="0" applyFont="0" applyAlignment="0" applyProtection="0">
      <alignment vertical="center"/>
    </xf>
    <xf numFmtId="0" fontId="103" fillId="24" borderId="42" applyNumberFormat="0" applyFont="0" applyAlignment="0" applyProtection="0">
      <alignment vertical="center"/>
    </xf>
    <xf numFmtId="0" fontId="103" fillId="24" borderId="42" applyNumberFormat="0" applyFont="0" applyAlignment="0" applyProtection="0">
      <alignment vertical="center"/>
    </xf>
    <xf numFmtId="0" fontId="103" fillId="24" borderId="42" applyNumberFormat="0" applyFont="0" applyAlignment="0" applyProtection="0">
      <alignment vertical="center"/>
    </xf>
    <xf numFmtId="0" fontId="103" fillId="24" borderId="42" applyNumberFormat="0" applyFont="0" applyAlignment="0" applyProtection="0">
      <alignment vertical="center"/>
    </xf>
    <xf numFmtId="0" fontId="103" fillId="24" borderId="42" applyNumberFormat="0" applyFont="0" applyAlignment="0" applyProtection="0">
      <alignment vertical="center"/>
    </xf>
    <xf numFmtId="0" fontId="103" fillId="24" borderId="42" applyNumberFormat="0" applyFont="0" applyAlignment="0" applyProtection="0">
      <alignment vertical="center"/>
    </xf>
    <xf numFmtId="0" fontId="103" fillId="24" borderId="42" applyNumberFormat="0" applyFont="0" applyAlignment="0" applyProtection="0">
      <alignment vertical="center"/>
    </xf>
    <xf numFmtId="0" fontId="103" fillId="24" borderId="42" applyNumberFormat="0" applyFont="0" applyAlignment="0" applyProtection="0">
      <alignment vertical="center"/>
    </xf>
    <xf numFmtId="0" fontId="103" fillId="24" borderId="42" applyNumberFormat="0" applyFont="0" applyAlignment="0" applyProtection="0">
      <alignment vertical="center"/>
    </xf>
    <xf numFmtId="0" fontId="104" fillId="0" borderId="49" applyNumberFormat="0" applyFill="0" applyAlignment="0" applyProtection="0">
      <alignment vertical="center"/>
    </xf>
    <xf numFmtId="0" fontId="104" fillId="0" borderId="49" applyNumberFormat="0" applyFill="0" applyAlignment="0" applyProtection="0">
      <alignment vertical="center"/>
    </xf>
    <xf numFmtId="0" fontId="104" fillId="0" borderId="49" applyNumberFormat="0" applyFill="0" applyAlignment="0" applyProtection="0">
      <alignment vertical="center"/>
    </xf>
    <xf numFmtId="0" fontId="104" fillId="0" borderId="49" applyNumberFormat="0" applyFill="0" applyAlignment="0" applyProtection="0">
      <alignment vertical="center"/>
    </xf>
    <xf numFmtId="0" fontId="104" fillId="0" borderId="49" applyNumberFormat="0" applyFill="0" applyAlignment="0" applyProtection="0">
      <alignment vertical="center"/>
    </xf>
    <xf numFmtId="0" fontId="104" fillId="0" borderId="49" applyNumberFormat="0" applyFill="0" applyAlignment="0" applyProtection="0">
      <alignment vertical="center"/>
    </xf>
    <xf numFmtId="0" fontId="104" fillId="0" borderId="49" applyNumberFormat="0" applyFill="0" applyAlignment="0" applyProtection="0">
      <alignment vertical="center"/>
    </xf>
    <xf numFmtId="0" fontId="104" fillId="0" borderId="49" applyNumberFormat="0" applyFill="0" applyAlignment="0" applyProtection="0">
      <alignment vertical="center"/>
    </xf>
    <xf numFmtId="0" fontId="104" fillId="0" borderId="49" applyNumberFormat="0" applyFill="0" applyAlignment="0" applyProtection="0">
      <alignment vertical="center"/>
    </xf>
    <xf numFmtId="0" fontId="104" fillId="0" borderId="49" applyNumberFormat="0" applyFill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67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5" fillId="0" borderId="0" xfId="0" applyFont="1" applyAlignment="1">
      <alignment horizontal="left" vertical="center"/>
    </xf>
    <xf numFmtId="176" fontId="0" fillId="0" borderId="0" xfId="0" applyNumberFormat="1">
      <alignment vertical="center"/>
    </xf>
    <xf numFmtId="0" fontId="24" fillId="2" borderId="1" xfId="0" applyFont="1" applyFill="1" applyBorder="1" applyAlignment="1">
      <alignment horizontal="center" vertical="center"/>
    </xf>
    <xf numFmtId="176" fontId="24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178" fontId="27" fillId="0" borderId="0" xfId="0" applyNumberFormat="1" applyFont="1" applyAlignment="1">
      <alignment horizontal="right" vertical="center"/>
    </xf>
    <xf numFmtId="176" fontId="26" fillId="0" borderId="1" xfId="5" applyNumberFormat="1" applyFont="1" applyBorder="1" applyAlignment="1">
      <alignment vertical="center" wrapText="1"/>
    </xf>
    <xf numFmtId="0" fontId="28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8" fillId="0" borderId="2" xfId="0" applyFont="1" applyBorder="1" applyAlignment="1">
      <alignment vertical="center"/>
    </xf>
    <xf numFmtId="176" fontId="0" fillId="0" borderId="0" xfId="0" applyNumberFormat="1" applyAlignment="1">
      <alignment horizontal="center" vertical="center"/>
    </xf>
    <xf numFmtId="176" fontId="23" fillId="0" borderId="1" xfId="5" applyNumberFormat="1" applyFont="1" applyBorder="1" applyAlignment="1">
      <alignment horizontal="center" vertical="center" wrapText="1"/>
    </xf>
    <xf numFmtId="176" fontId="23" fillId="0" borderId="1" xfId="5" applyNumberFormat="1" applyFont="1" applyBorder="1" applyAlignment="1">
      <alignment horizontal="center" vertical="center"/>
    </xf>
    <xf numFmtId="179" fontId="23" fillId="0" borderId="1" xfId="5" applyNumberFormat="1" applyFont="1" applyBorder="1" applyAlignment="1">
      <alignment horizontal="center" vertical="center" wrapText="1"/>
    </xf>
    <xf numFmtId="176" fontId="0" fillId="3" borderId="1" xfId="0" applyNumberForma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76" fontId="29" fillId="0" borderId="1" xfId="0" applyNumberFormat="1" applyFont="1" applyFill="1" applyBorder="1" applyAlignment="1">
      <alignment horizontal="center" vertical="center"/>
    </xf>
    <xf numFmtId="176" fontId="29" fillId="0" borderId="1" xfId="0" applyNumberFormat="1" applyFont="1" applyBorder="1" applyAlignment="1">
      <alignment horizontal="center" vertical="center"/>
    </xf>
    <xf numFmtId="176" fontId="29" fillId="3" borderId="1" xfId="0" applyNumberFormat="1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center" vertical="center"/>
    </xf>
    <xf numFmtId="176" fontId="30" fillId="2" borderId="3" xfId="0" applyNumberFormat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9" fillId="0" borderId="1" xfId="0" applyFont="1" applyBorder="1">
      <alignment vertical="center"/>
    </xf>
    <xf numFmtId="0" fontId="29" fillId="0" borderId="1" xfId="0" applyFont="1" applyBorder="1" applyAlignment="1">
      <alignment horizontal="center" vertical="center"/>
    </xf>
    <xf numFmtId="176" fontId="29" fillId="0" borderId="1" xfId="0" applyNumberFormat="1" applyFont="1" applyBorder="1" applyAlignment="1">
      <alignment horizontal="center" vertical="center" wrapText="1"/>
    </xf>
    <xf numFmtId="176" fontId="29" fillId="0" borderId="1" xfId="0" applyNumberFormat="1" applyFont="1" applyBorder="1">
      <alignment vertical="center"/>
    </xf>
    <xf numFmtId="0" fontId="29" fillId="0" borderId="0" xfId="0" applyFont="1" applyAlignment="1">
      <alignment horizontal="center" vertical="center"/>
    </xf>
    <xf numFmtId="0" fontId="29" fillId="0" borderId="0" xfId="0" applyFont="1">
      <alignment vertical="center"/>
    </xf>
    <xf numFmtId="176" fontId="29" fillId="0" borderId="0" xfId="0" applyNumberFormat="1" applyFont="1">
      <alignment vertical="center"/>
    </xf>
    <xf numFmtId="176" fontId="29" fillId="0" borderId="0" xfId="0" applyNumberFormat="1" applyFont="1" applyAlignment="1">
      <alignment horizontal="center" vertical="center"/>
    </xf>
    <xf numFmtId="176" fontId="29" fillId="0" borderId="3" xfId="0" applyNumberFormat="1" applyFont="1" applyBorder="1" applyAlignment="1">
      <alignment horizontal="center" vertical="center"/>
    </xf>
    <xf numFmtId="176" fontId="23" fillId="0" borderId="4" xfId="5" applyNumberFormat="1" applyFont="1" applyBorder="1" applyAlignment="1">
      <alignment horizontal="center" vertical="center"/>
    </xf>
    <xf numFmtId="0" fontId="0" fillId="0" borderId="3" xfId="0" applyBorder="1">
      <alignment vertical="center"/>
    </xf>
    <xf numFmtId="176" fontId="0" fillId="0" borderId="3" xfId="0" applyNumberFormat="1" applyBorder="1" applyAlignment="1">
      <alignment horizontal="center" vertical="center" wrapText="1"/>
    </xf>
    <xf numFmtId="176" fontId="0" fillId="3" borderId="3" xfId="0" applyNumberFormat="1" applyFill="1" applyBorder="1" applyAlignment="1">
      <alignment horizontal="center" vertical="center" wrapText="1"/>
    </xf>
    <xf numFmtId="176" fontId="0" fillId="0" borderId="3" xfId="0" applyNumberFormat="1" applyFont="1" applyBorder="1">
      <alignment vertical="center"/>
    </xf>
    <xf numFmtId="176" fontId="23" fillId="0" borderId="5" xfId="5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6" xfId="0" applyBorder="1" applyAlignment="1">
      <alignment horizontal="center" vertical="center" wrapText="1"/>
    </xf>
    <xf numFmtId="176" fontId="0" fillId="0" borderId="6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 wrapText="1"/>
    </xf>
    <xf numFmtId="176" fontId="0" fillId="3" borderId="6" xfId="0" applyNumberFormat="1" applyFill="1" applyBorder="1" applyAlignment="1">
      <alignment horizontal="center" vertical="center" wrapText="1"/>
    </xf>
    <xf numFmtId="176" fontId="29" fillId="0" borderId="6" xfId="0" applyNumberFormat="1" applyFont="1" applyBorder="1" applyAlignment="1">
      <alignment horizontal="center" vertical="center"/>
    </xf>
    <xf numFmtId="176" fontId="0" fillId="0" borderId="6" xfId="0" applyNumberFormat="1" applyBorder="1">
      <alignment vertical="center"/>
    </xf>
    <xf numFmtId="176" fontId="0" fillId="0" borderId="6" xfId="0" applyNumberFormat="1" applyFont="1" applyBorder="1">
      <alignment vertical="center"/>
    </xf>
    <xf numFmtId="0" fontId="0" fillId="0" borderId="0" xfId="0" applyBorder="1">
      <alignment vertical="center"/>
    </xf>
    <xf numFmtId="180" fontId="0" fillId="0" borderId="1" xfId="0" applyNumberFormat="1" applyBorder="1" applyAlignment="1">
      <alignment horizontal="center" vertical="center" wrapText="1"/>
    </xf>
    <xf numFmtId="49" fontId="23" fillId="0" borderId="1" xfId="5" applyNumberFormat="1" applyFont="1" applyBorder="1" applyAlignment="1">
      <alignment horizontal="center" vertical="center"/>
    </xf>
    <xf numFmtId="49" fontId="23" fillId="0" borderId="4" xfId="5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7" xfId="0" applyBorder="1" applyAlignment="1">
      <alignment horizontal="center" vertical="center" wrapText="1"/>
    </xf>
    <xf numFmtId="176" fontId="0" fillId="0" borderId="7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 wrapText="1"/>
    </xf>
    <xf numFmtId="176" fontId="0" fillId="3" borderId="7" xfId="0" applyNumberFormat="1" applyFill="1" applyBorder="1" applyAlignment="1">
      <alignment horizontal="center" vertical="center" wrapText="1"/>
    </xf>
    <xf numFmtId="176" fontId="29" fillId="0" borderId="7" xfId="0" applyNumberFormat="1" applyFont="1" applyBorder="1" applyAlignment="1">
      <alignment horizontal="center" vertical="center"/>
    </xf>
    <xf numFmtId="176" fontId="0" fillId="0" borderId="7" xfId="0" applyNumberFormat="1" applyBorder="1">
      <alignment vertical="center"/>
    </xf>
    <xf numFmtId="176" fontId="0" fillId="0" borderId="7" xfId="0" applyNumberFormat="1" applyFont="1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5" xfId="0" applyBorder="1" applyAlignment="1">
      <alignment horizontal="center" vertical="center" wrapText="1"/>
    </xf>
    <xf numFmtId="176" fontId="0" fillId="0" borderId="5" xfId="0" applyNumberFormat="1" applyBorder="1" applyAlignment="1">
      <alignment horizontal="center" vertical="center"/>
    </xf>
    <xf numFmtId="176" fontId="29" fillId="0" borderId="5" xfId="0" applyNumberFormat="1" applyFont="1" applyBorder="1" applyAlignment="1">
      <alignment horizontal="center" vertical="center"/>
    </xf>
    <xf numFmtId="176" fontId="29" fillId="0" borderId="5" xfId="0" applyNumberFormat="1" applyFont="1" applyBorder="1" applyAlignment="1">
      <alignment horizontal="center" vertical="center" wrapText="1"/>
    </xf>
    <xf numFmtId="176" fontId="23" fillId="0" borderId="5" xfId="5" applyNumberFormat="1" applyFont="1" applyBorder="1" applyAlignment="1">
      <alignment horizontal="center" vertical="center" wrapText="1"/>
    </xf>
    <xf numFmtId="49" fontId="23" fillId="0" borderId="5" xfId="5" applyNumberFormat="1" applyFont="1" applyBorder="1" applyAlignment="1">
      <alignment horizontal="center" vertical="center"/>
    </xf>
    <xf numFmtId="176" fontId="26" fillId="0" borderId="5" xfId="5" applyNumberFormat="1" applyFont="1" applyBorder="1" applyAlignment="1">
      <alignment vertical="center" wrapText="1"/>
    </xf>
    <xf numFmtId="179" fontId="23" fillId="0" borderId="5" xfId="5" applyNumberFormat="1" applyFont="1" applyBorder="1" applyAlignment="1">
      <alignment horizontal="center" vertical="center" wrapText="1"/>
    </xf>
    <xf numFmtId="176" fontId="26" fillId="0" borderId="5" xfId="5" applyNumberFormat="1" applyFont="1" applyBorder="1" applyAlignment="1">
      <alignment horizontal="center" vertical="center" wrapText="1"/>
    </xf>
    <xf numFmtId="0" fontId="0" fillId="0" borderId="8" xfId="0" applyBorder="1">
      <alignment vertical="center"/>
    </xf>
    <xf numFmtId="0" fontId="29" fillId="0" borderId="0" xfId="0" applyFont="1" applyBorder="1">
      <alignment vertical="center"/>
    </xf>
    <xf numFmtId="0" fontId="29" fillId="0" borderId="2" xfId="0" applyFont="1" applyBorder="1">
      <alignment vertical="center"/>
    </xf>
    <xf numFmtId="0" fontId="30" fillId="2" borderId="1" xfId="0" applyFont="1" applyFill="1" applyBorder="1" applyAlignment="1">
      <alignment horizontal="center" vertical="center" wrapText="1"/>
    </xf>
    <xf numFmtId="176" fontId="29" fillId="0" borderId="1" xfId="0" applyNumberFormat="1" applyFont="1" applyFill="1" applyBorder="1" applyAlignment="1">
      <alignment horizontal="center" vertical="center" wrapText="1"/>
    </xf>
    <xf numFmtId="176" fontId="30" fillId="2" borderId="1" xfId="0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176" fontId="32" fillId="0" borderId="1" xfId="0" applyNumberFormat="1" applyFont="1" applyBorder="1" applyAlignment="1">
      <alignment horizontal="center" vertical="center"/>
    </xf>
    <xf numFmtId="176" fontId="32" fillId="3" borderId="1" xfId="0" applyNumberFormat="1" applyFont="1" applyFill="1" applyBorder="1" applyAlignment="1">
      <alignment horizontal="center" vertical="center"/>
    </xf>
    <xf numFmtId="176" fontId="29" fillId="3" borderId="1" xfId="0" applyNumberFormat="1" applyFont="1" applyFill="1" applyBorder="1">
      <alignment vertical="center"/>
    </xf>
    <xf numFmtId="176" fontId="24" fillId="4" borderId="5" xfId="5" applyNumberFormat="1" applyFont="1" applyFill="1" applyBorder="1" applyAlignment="1">
      <alignment horizontal="center" vertical="center" wrapText="1"/>
    </xf>
    <xf numFmtId="176" fontId="33" fillId="4" borderId="5" xfId="5" applyNumberFormat="1" applyFont="1" applyFill="1" applyBorder="1" applyAlignment="1">
      <alignment horizontal="center" vertical="center"/>
    </xf>
    <xf numFmtId="176" fontId="24" fillId="4" borderId="5" xfId="5" applyNumberFormat="1" applyFont="1" applyFill="1" applyBorder="1" applyAlignment="1">
      <alignment horizontal="center" vertical="center"/>
    </xf>
    <xf numFmtId="176" fontId="34" fillId="4" borderId="5" xfId="5" applyNumberFormat="1" applyFont="1" applyFill="1" applyBorder="1" applyAlignment="1">
      <alignment horizontal="center" vertical="center" wrapText="1"/>
    </xf>
    <xf numFmtId="176" fontId="35" fillId="0" borderId="1" xfId="0" applyNumberFormat="1" applyFont="1" applyFill="1" applyBorder="1" applyAlignment="1">
      <alignment horizontal="center" vertical="center"/>
    </xf>
    <xf numFmtId="176" fontId="35" fillId="0" borderId="1" xfId="0" applyNumberFormat="1" applyFont="1" applyBorder="1" applyAlignment="1">
      <alignment horizontal="center" vertical="center"/>
    </xf>
    <xf numFmtId="176" fontId="35" fillId="3" borderId="1" xfId="0" applyNumberFormat="1" applyFont="1" applyFill="1" applyBorder="1" applyAlignment="1">
      <alignment horizontal="center" vertical="center" wrapText="1"/>
    </xf>
    <xf numFmtId="0" fontId="36" fillId="0" borderId="0" xfId="0" applyFont="1" applyFill="1" applyAlignment="1">
      <alignment horizontal="left" vertical="center"/>
    </xf>
    <xf numFmtId="181" fontId="36" fillId="0" borderId="0" xfId="0" applyNumberFormat="1" applyFont="1" applyFill="1" applyAlignment="1">
      <alignment horizontal="center" vertical="center"/>
    </xf>
    <xf numFmtId="181" fontId="37" fillId="0" borderId="0" xfId="0" applyNumberFormat="1" applyFont="1" applyFill="1" applyAlignment="1">
      <alignment horizontal="center" vertical="center" wrapText="1"/>
    </xf>
    <xf numFmtId="0" fontId="34" fillId="0" borderId="0" xfId="0" applyFont="1" applyAlignment="1">
      <alignment vertical="center"/>
    </xf>
    <xf numFmtId="0" fontId="39" fillId="0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36" fillId="0" borderId="0" xfId="0" applyFont="1" applyFill="1" applyAlignment="1">
      <alignment horizontal="center" vertical="center"/>
    </xf>
    <xf numFmtId="177" fontId="37" fillId="0" borderId="0" xfId="0" applyNumberFormat="1" applyFont="1" applyFill="1" applyAlignment="1">
      <alignment horizontal="center" vertical="center" wrapText="1"/>
    </xf>
    <xf numFmtId="42" fontId="37" fillId="0" borderId="0" xfId="0" applyNumberFormat="1" applyFont="1" applyFill="1" applyAlignment="1">
      <alignment horizontal="center" vertical="center" wrapText="1"/>
    </xf>
    <xf numFmtId="0" fontId="0" fillId="0" borderId="0" xfId="0" applyFont="1">
      <alignment vertical="center"/>
    </xf>
    <xf numFmtId="0" fontId="46" fillId="10" borderId="0" xfId="0" applyFont="1" applyFill="1" applyBorder="1" applyAlignment="1">
      <alignment horizontal="center" vertical="center" wrapText="1"/>
    </xf>
    <xf numFmtId="177" fontId="46" fillId="10" borderId="0" xfId="0" applyNumberFormat="1" applyFont="1" applyFill="1" applyBorder="1" applyAlignment="1">
      <alignment horizontal="center" vertical="center" wrapText="1"/>
    </xf>
    <xf numFmtId="42" fontId="46" fillId="10" borderId="0" xfId="0" applyNumberFormat="1" applyFont="1" applyFill="1" applyBorder="1" applyAlignment="1">
      <alignment horizontal="center" vertical="center" wrapText="1"/>
    </xf>
    <xf numFmtId="183" fontId="47" fillId="0" borderId="0" xfId="1" applyNumberFormat="1" applyFont="1">
      <alignment vertical="center"/>
    </xf>
    <xf numFmtId="0" fontId="47" fillId="0" borderId="0" xfId="0" applyFont="1">
      <alignment vertical="center"/>
    </xf>
    <xf numFmtId="0" fontId="49" fillId="0" borderId="0" xfId="7" applyFont="1" applyAlignment="1">
      <alignment horizontal="center" vertical="center"/>
    </xf>
    <xf numFmtId="0" fontId="51" fillId="0" borderId="0" xfId="7" applyFont="1" applyAlignment="1">
      <alignment horizontal="center" vertical="center"/>
    </xf>
    <xf numFmtId="0" fontId="49" fillId="0" borderId="0" xfId="7" applyFont="1" applyAlignment="1">
      <alignment horizontal="left" vertical="center"/>
    </xf>
    <xf numFmtId="0" fontId="49" fillId="8" borderId="0" xfId="7" applyFont="1" applyFill="1" applyAlignment="1">
      <alignment horizontal="center" vertical="center"/>
    </xf>
    <xf numFmtId="0" fontId="51" fillId="8" borderId="35" xfId="7" applyFont="1" applyFill="1" applyBorder="1" applyAlignment="1">
      <alignment horizontal="center" vertical="center"/>
    </xf>
    <xf numFmtId="0" fontId="49" fillId="8" borderId="0" xfId="7" applyNumberFormat="1" applyFont="1" applyFill="1" applyAlignment="1">
      <alignment horizontal="center" vertical="center"/>
    </xf>
    <xf numFmtId="0" fontId="52" fillId="8" borderId="0" xfId="7" applyNumberFormat="1" applyFont="1" applyFill="1" applyAlignment="1">
      <alignment horizontal="center" vertical="center"/>
    </xf>
    <xf numFmtId="0" fontId="49" fillId="8" borderId="35" xfId="7" applyFont="1" applyFill="1" applyBorder="1" applyAlignment="1">
      <alignment horizontal="center" vertical="center"/>
    </xf>
    <xf numFmtId="49" fontId="49" fillId="12" borderId="0" xfId="7" applyNumberFormat="1" applyFont="1" applyFill="1" applyAlignment="1">
      <alignment horizontal="center" vertical="center"/>
    </xf>
    <xf numFmtId="49" fontId="51" fillId="12" borderId="36" xfId="7" applyNumberFormat="1" applyFont="1" applyFill="1" applyBorder="1" applyAlignment="1">
      <alignment horizontal="center" vertical="center"/>
    </xf>
    <xf numFmtId="49" fontId="49" fillId="12" borderId="0" xfId="7" applyNumberFormat="1" applyFont="1" applyFill="1" applyAlignment="1">
      <alignment horizontal="left" vertical="center"/>
    </xf>
    <xf numFmtId="0" fontId="49" fillId="12" borderId="0" xfId="7" applyNumberFormat="1" applyFont="1" applyFill="1" applyAlignment="1">
      <alignment horizontal="center" vertical="center"/>
    </xf>
    <xf numFmtId="0" fontId="52" fillId="12" borderId="0" xfId="7" applyNumberFormat="1" applyFont="1" applyFill="1" applyAlignment="1">
      <alignment horizontal="center" vertical="center"/>
    </xf>
    <xf numFmtId="49" fontId="49" fillId="0" borderId="0" xfId="7" applyNumberFormat="1" applyFont="1" applyAlignment="1">
      <alignment horizontal="center" vertical="center"/>
    </xf>
    <xf numFmtId="49" fontId="49" fillId="0" borderId="0" xfId="7" applyNumberFormat="1" applyFont="1" applyAlignment="1">
      <alignment horizontal="left" vertical="center"/>
    </xf>
    <xf numFmtId="49" fontId="49" fillId="0" borderId="36" xfId="7" applyNumberFormat="1" applyFont="1" applyBorder="1" applyAlignment="1">
      <alignment horizontal="center" vertical="center"/>
    </xf>
    <xf numFmtId="49" fontId="49" fillId="0" borderId="36" xfId="7" quotePrefix="1" applyNumberFormat="1" applyFont="1" applyBorder="1" applyAlignment="1">
      <alignment horizontal="center" vertical="center"/>
    </xf>
    <xf numFmtId="49" fontId="49" fillId="0" borderId="37" xfId="7" applyNumberFormat="1" applyFont="1" applyBorder="1" applyAlignment="1">
      <alignment horizontal="center" vertical="center"/>
    </xf>
    <xf numFmtId="49" fontId="49" fillId="2" borderId="0" xfId="7" applyNumberFormat="1" applyFont="1" applyFill="1" applyAlignment="1">
      <alignment horizontal="center" vertical="center"/>
    </xf>
    <xf numFmtId="49" fontId="51" fillId="2" borderId="36" xfId="7" applyNumberFormat="1" applyFont="1" applyFill="1" applyBorder="1" applyAlignment="1">
      <alignment horizontal="center" vertical="center"/>
    </xf>
    <xf numFmtId="49" fontId="49" fillId="2" borderId="0" xfId="7" applyNumberFormat="1" applyFont="1" applyFill="1" applyAlignment="1">
      <alignment horizontal="left" vertical="center"/>
    </xf>
    <xf numFmtId="0" fontId="49" fillId="2" borderId="0" xfId="7" applyNumberFormat="1" applyFont="1" applyFill="1" applyAlignment="1">
      <alignment horizontal="center" vertical="center"/>
    </xf>
    <xf numFmtId="0" fontId="52" fillId="2" borderId="0" xfId="7" applyNumberFormat="1" applyFont="1" applyFill="1" applyAlignment="1">
      <alignment horizontal="center" vertical="center"/>
    </xf>
    <xf numFmtId="49" fontId="53" fillId="0" borderId="36" xfId="7" applyNumberFormat="1" applyFont="1" applyBorder="1" applyAlignment="1">
      <alignment horizontal="center" vertical="center"/>
    </xf>
    <xf numFmtId="49" fontId="53" fillId="0" borderId="0" xfId="7" applyNumberFormat="1" applyFont="1" applyAlignment="1">
      <alignment horizontal="left" vertical="center"/>
    </xf>
    <xf numFmtId="49" fontId="53" fillId="0" borderId="0" xfId="7" applyNumberFormat="1" applyFont="1" applyAlignment="1">
      <alignment horizontal="center" vertical="center"/>
    </xf>
    <xf numFmtId="49" fontId="53" fillId="0" borderId="0" xfId="7" applyNumberFormat="1" applyFont="1" applyFill="1" applyAlignment="1">
      <alignment horizontal="center" vertical="center"/>
    </xf>
    <xf numFmtId="49" fontId="52" fillId="12" borderId="0" xfId="7" applyNumberFormat="1" applyFont="1" applyFill="1" applyAlignment="1">
      <alignment horizontal="center" vertical="center"/>
    </xf>
    <xf numFmtId="49" fontId="53" fillId="12" borderId="0" xfId="7" applyNumberFormat="1" applyFont="1" applyFill="1" applyAlignment="1">
      <alignment horizontal="center" vertical="center"/>
    </xf>
    <xf numFmtId="49" fontId="54" fillId="12" borderId="36" xfId="7" applyNumberFormat="1" applyFont="1" applyFill="1" applyBorder="1" applyAlignment="1">
      <alignment horizontal="center" vertical="center"/>
    </xf>
    <xf numFmtId="49" fontId="53" fillId="12" borderId="0" xfId="7" applyNumberFormat="1" applyFont="1" applyFill="1" applyAlignment="1">
      <alignment horizontal="left" vertical="center"/>
    </xf>
    <xf numFmtId="0" fontId="53" fillId="12" borderId="0" xfId="7" applyNumberFormat="1" applyFont="1" applyFill="1" applyAlignment="1">
      <alignment horizontal="center" vertical="center"/>
    </xf>
    <xf numFmtId="0" fontId="55" fillId="12" borderId="0" xfId="7" applyNumberFormat="1" applyFont="1" applyFill="1" applyAlignment="1">
      <alignment horizontal="center" vertical="center"/>
    </xf>
    <xf numFmtId="49" fontId="49" fillId="3" borderId="0" xfId="7" applyNumberFormat="1" applyFont="1" applyFill="1" applyAlignment="1">
      <alignment horizontal="center" vertical="center"/>
    </xf>
    <xf numFmtId="49" fontId="51" fillId="3" borderId="36" xfId="7" applyNumberFormat="1" applyFont="1" applyFill="1" applyBorder="1" applyAlignment="1">
      <alignment horizontal="center" vertical="center"/>
    </xf>
    <xf numFmtId="49" fontId="49" fillId="3" borderId="0" xfId="7" applyNumberFormat="1" applyFont="1" applyFill="1" applyAlignment="1">
      <alignment horizontal="left" vertical="center"/>
    </xf>
    <xf numFmtId="0" fontId="49" fillId="3" borderId="0" xfId="7" applyNumberFormat="1" applyFont="1" applyFill="1" applyAlignment="1">
      <alignment horizontal="center" vertical="center"/>
    </xf>
    <xf numFmtId="0" fontId="52" fillId="3" borderId="0" xfId="7" applyNumberFormat="1" applyFont="1" applyFill="1" applyAlignment="1">
      <alignment horizontal="center" vertical="center"/>
    </xf>
    <xf numFmtId="49" fontId="49" fillId="13" borderId="0" xfId="7" applyNumberFormat="1" applyFont="1" applyFill="1" applyAlignment="1">
      <alignment horizontal="center" vertical="center"/>
    </xf>
    <xf numFmtId="49" fontId="51" fillId="13" borderId="36" xfId="7" applyNumberFormat="1" applyFont="1" applyFill="1" applyBorder="1" applyAlignment="1">
      <alignment horizontal="center" vertical="center"/>
    </xf>
    <xf numFmtId="49" fontId="49" fillId="13" borderId="0" xfId="7" applyNumberFormat="1" applyFont="1" applyFill="1" applyAlignment="1">
      <alignment horizontal="left" vertical="center"/>
    </xf>
    <xf numFmtId="0" fontId="49" fillId="13" borderId="0" xfId="7" applyNumberFormat="1" applyFont="1" applyFill="1" applyAlignment="1">
      <alignment horizontal="center" vertical="center"/>
    </xf>
    <xf numFmtId="0" fontId="52" fillId="13" borderId="0" xfId="7" applyNumberFormat="1" applyFont="1" applyFill="1" applyAlignment="1">
      <alignment horizontal="center" vertical="center"/>
    </xf>
    <xf numFmtId="49" fontId="49" fillId="14" borderId="0" xfId="7" applyNumberFormat="1" applyFont="1" applyFill="1" applyAlignment="1">
      <alignment horizontal="center" vertical="center"/>
    </xf>
    <xf numFmtId="49" fontId="51" fillId="14" borderId="36" xfId="7" applyNumberFormat="1" applyFont="1" applyFill="1" applyBorder="1" applyAlignment="1">
      <alignment horizontal="center" vertical="center"/>
    </xf>
    <xf numFmtId="49" fontId="49" fillId="14" borderId="0" xfId="7" applyNumberFormat="1" applyFont="1" applyFill="1" applyAlignment="1">
      <alignment horizontal="left" vertical="center"/>
    </xf>
    <xf numFmtId="0" fontId="49" fillId="14" borderId="0" xfId="7" applyNumberFormat="1" applyFont="1" applyFill="1" applyAlignment="1">
      <alignment horizontal="center" vertical="center"/>
    </xf>
    <xf numFmtId="0" fontId="52" fillId="14" borderId="0" xfId="7" applyNumberFormat="1" applyFont="1" applyFill="1" applyAlignment="1">
      <alignment horizontal="center" vertical="center"/>
    </xf>
    <xf numFmtId="49" fontId="49" fillId="13" borderId="0" xfId="7" applyNumberFormat="1" applyFont="1" applyFill="1" applyBorder="1" applyAlignment="1">
      <alignment horizontal="center" vertical="center"/>
    </xf>
    <xf numFmtId="49" fontId="49" fillId="13" borderId="0" xfId="7" applyNumberFormat="1" applyFont="1" applyFill="1" applyBorder="1" applyAlignment="1">
      <alignment horizontal="left" vertical="center"/>
    </xf>
    <xf numFmtId="49" fontId="53" fillId="3" borderId="0" xfId="7" applyNumberFormat="1" applyFont="1" applyFill="1" applyAlignment="1">
      <alignment horizontal="center" vertical="center"/>
    </xf>
    <xf numFmtId="49" fontId="54" fillId="3" borderId="36" xfId="7" applyNumberFormat="1" applyFont="1" applyFill="1" applyBorder="1" applyAlignment="1">
      <alignment horizontal="center" vertical="center"/>
    </xf>
    <xf numFmtId="49" fontId="53" fillId="3" borderId="0" xfId="7" applyNumberFormat="1" applyFont="1" applyFill="1" applyAlignment="1">
      <alignment horizontal="left" vertical="center"/>
    </xf>
    <xf numFmtId="0" fontId="53" fillId="3" borderId="0" xfId="7" applyNumberFormat="1" applyFont="1" applyFill="1" applyAlignment="1">
      <alignment horizontal="center" vertical="center"/>
    </xf>
    <xf numFmtId="0" fontId="55" fillId="3" borderId="0" xfId="7" applyNumberFormat="1" applyFont="1" applyFill="1" applyAlignment="1">
      <alignment horizontal="center" vertical="center"/>
    </xf>
    <xf numFmtId="49" fontId="53" fillId="2" borderId="0" xfId="7" applyNumberFormat="1" applyFont="1" applyFill="1" applyAlignment="1">
      <alignment horizontal="center" vertical="center"/>
    </xf>
    <xf numFmtId="49" fontId="54" fillId="2" borderId="36" xfId="7" applyNumberFormat="1" applyFont="1" applyFill="1" applyBorder="1" applyAlignment="1">
      <alignment horizontal="center" vertical="center"/>
    </xf>
    <xf numFmtId="49" fontId="53" fillId="2" borderId="0" xfId="7" applyNumberFormat="1" applyFont="1" applyFill="1" applyAlignment="1">
      <alignment horizontal="left" vertical="center"/>
    </xf>
    <xf numFmtId="0" fontId="53" fillId="2" borderId="0" xfId="7" applyNumberFormat="1" applyFont="1" applyFill="1" applyAlignment="1">
      <alignment horizontal="center" vertical="center"/>
    </xf>
    <xf numFmtId="0" fontId="55" fillId="2" borderId="0" xfId="7" applyNumberFormat="1" applyFont="1" applyFill="1" applyAlignment="1">
      <alignment horizontal="center" vertical="center"/>
    </xf>
    <xf numFmtId="49" fontId="49" fillId="15" borderId="0" xfId="7" applyNumberFormat="1" applyFont="1" applyFill="1" applyAlignment="1">
      <alignment horizontal="center" vertical="center"/>
    </xf>
    <xf numFmtId="49" fontId="51" fillId="15" borderId="36" xfId="7" applyNumberFormat="1" applyFont="1" applyFill="1" applyBorder="1" applyAlignment="1">
      <alignment horizontal="center" vertical="center"/>
    </xf>
    <xf numFmtId="49" fontId="49" fillId="15" borderId="0" xfId="7" applyNumberFormat="1" applyFont="1" applyFill="1" applyAlignment="1">
      <alignment horizontal="left" vertical="center"/>
    </xf>
    <xf numFmtId="0" fontId="49" fillId="15" borderId="0" xfId="7" applyNumberFormat="1" applyFont="1" applyFill="1" applyAlignment="1">
      <alignment horizontal="center" vertical="center"/>
    </xf>
    <xf numFmtId="0" fontId="52" fillId="15" borderId="0" xfId="7" applyNumberFormat="1" applyFont="1" applyFill="1" applyAlignment="1">
      <alignment horizontal="center" vertical="center"/>
    </xf>
    <xf numFmtId="49" fontId="53" fillId="15" borderId="0" xfId="7" applyNumberFormat="1" applyFont="1" applyFill="1" applyAlignment="1">
      <alignment horizontal="center" vertical="center"/>
    </xf>
    <xf numFmtId="49" fontId="54" fillId="15" borderId="36" xfId="7" applyNumberFormat="1" applyFont="1" applyFill="1" applyBorder="1" applyAlignment="1">
      <alignment horizontal="center" vertical="center"/>
    </xf>
    <xf numFmtId="49" fontId="53" fillId="15" borderId="0" xfId="7" applyNumberFormat="1" applyFont="1" applyFill="1" applyAlignment="1">
      <alignment horizontal="left" vertical="center"/>
    </xf>
    <xf numFmtId="0" fontId="53" fillId="15" borderId="0" xfId="7" applyNumberFormat="1" applyFont="1" applyFill="1" applyAlignment="1">
      <alignment horizontal="center" vertical="center"/>
    </xf>
    <xf numFmtId="0" fontId="55" fillId="15" borderId="0" xfId="7" applyNumberFormat="1" applyFont="1" applyFill="1" applyAlignment="1">
      <alignment horizontal="center" vertical="center"/>
    </xf>
    <xf numFmtId="49" fontId="49" fillId="16" borderId="0" xfId="7" applyNumberFormat="1" applyFont="1" applyFill="1" applyAlignment="1">
      <alignment horizontal="center" vertical="center"/>
    </xf>
    <xf numFmtId="49" fontId="51" fillId="16" borderId="36" xfId="7" applyNumberFormat="1" applyFont="1" applyFill="1" applyBorder="1" applyAlignment="1">
      <alignment horizontal="center" vertical="center"/>
    </xf>
    <xf numFmtId="49" fontId="49" fillId="16" borderId="0" xfId="7" applyNumberFormat="1" applyFont="1" applyFill="1" applyAlignment="1">
      <alignment horizontal="left" vertical="center"/>
    </xf>
    <xf numFmtId="0" fontId="49" fillId="16" borderId="0" xfId="7" applyNumberFormat="1" applyFont="1" applyFill="1" applyAlignment="1">
      <alignment horizontal="center" vertical="center"/>
    </xf>
    <xf numFmtId="0" fontId="52" fillId="16" borderId="0" xfId="7" applyNumberFormat="1" applyFont="1" applyFill="1" applyAlignment="1">
      <alignment horizontal="center" vertical="center"/>
    </xf>
    <xf numFmtId="49" fontId="51" fillId="16" borderId="37" xfId="7" applyNumberFormat="1" applyFont="1" applyFill="1" applyBorder="1" applyAlignment="1">
      <alignment horizontal="center" vertical="center"/>
    </xf>
    <xf numFmtId="49" fontId="51" fillId="0" borderId="0" xfId="7" applyNumberFormat="1" applyFont="1" applyAlignment="1">
      <alignment horizontal="center" vertical="center"/>
    </xf>
    <xf numFmtId="0" fontId="49" fillId="0" borderId="0" xfId="7" applyNumberFormat="1" applyFont="1" applyAlignment="1">
      <alignment horizontal="center" vertical="center"/>
    </xf>
    <xf numFmtId="0" fontId="52" fillId="0" borderId="0" xfId="7" applyNumberFormat="1" applyFont="1" applyAlignment="1">
      <alignment horizontal="center" vertical="center"/>
    </xf>
    <xf numFmtId="0" fontId="36" fillId="0" borderId="0" xfId="0" applyNumberFormat="1" applyFont="1" applyFill="1" applyAlignment="1">
      <alignment horizontal="left" vertical="center"/>
    </xf>
    <xf numFmtId="189" fontId="36" fillId="0" borderId="0" xfId="0" applyNumberFormat="1" applyFont="1" applyFill="1" applyAlignment="1">
      <alignment horizontal="center" vertical="center"/>
    </xf>
    <xf numFmtId="189" fontId="46" fillId="10" borderId="0" xfId="0" applyNumberFormat="1" applyFont="1" applyFill="1" applyBorder="1" applyAlignment="1">
      <alignment horizontal="center" vertical="center" wrapText="1"/>
    </xf>
    <xf numFmtId="189" fontId="47" fillId="0" borderId="0" xfId="0" applyNumberFormat="1" applyFont="1">
      <alignment vertical="center"/>
    </xf>
    <xf numFmtId="183" fontId="47" fillId="0" borderId="0" xfId="1" applyNumberFormat="1" applyFont="1" applyFill="1">
      <alignment vertical="center"/>
    </xf>
    <xf numFmtId="183" fontId="47" fillId="10" borderId="0" xfId="2" applyNumberFormat="1" applyFont="1" applyFill="1">
      <alignment vertical="center"/>
    </xf>
    <xf numFmtId="181" fontId="46" fillId="10" borderId="0" xfId="0" applyNumberFormat="1" applyFont="1" applyFill="1" applyBorder="1" applyAlignment="1">
      <alignment horizontal="center" vertical="center" wrapText="1"/>
    </xf>
    <xf numFmtId="181" fontId="47" fillId="0" borderId="0" xfId="0" applyNumberFormat="1" applyFont="1">
      <alignment vertical="center"/>
    </xf>
    <xf numFmtId="0" fontId="106" fillId="0" borderId="0" xfId="0" applyFont="1">
      <alignment vertical="center"/>
    </xf>
    <xf numFmtId="0" fontId="47" fillId="0" borderId="0" xfId="0" applyFont="1" applyFill="1">
      <alignment vertical="center"/>
    </xf>
    <xf numFmtId="0" fontId="47" fillId="0" borderId="14" xfId="0" applyFont="1" applyBorder="1">
      <alignment vertical="center"/>
    </xf>
    <xf numFmtId="183" fontId="47" fillId="10" borderId="0" xfId="2" applyNumberFormat="1" applyFont="1" applyFill="1" applyAlignment="1">
      <alignment horizontal="center" vertical="center"/>
    </xf>
    <xf numFmtId="181" fontId="47" fillId="10" borderId="0" xfId="2" applyNumberFormat="1" applyFont="1" applyFill="1">
      <alignment vertical="center"/>
    </xf>
    <xf numFmtId="0" fontId="106" fillId="0" borderId="0" xfId="0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7" fillId="0" borderId="0" xfId="0" applyFont="1" applyFill="1" applyAlignment="1">
      <alignment horizontal="center" vertical="center"/>
    </xf>
    <xf numFmtId="183" fontId="105" fillId="10" borderId="0" xfId="1" applyNumberFormat="1" applyFont="1" applyFill="1" applyBorder="1" applyAlignment="1">
      <alignment vertical="center" wrapText="1"/>
    </xf>
    <xf numFmtId="0" fontId="105" fillId="0" borderId="0" xfId="0" applyFont="1" applyFill="1" applyBorder="1" applyAlignment="1">
      <alignment vertical="center" wrapText="1"/>
    </xf>
    <xf numFmtId="3" fontId="107" fillId="0" borderId="0" xfId="2423" applyNumberFormat="1" applyFont="1" applyAlignment="1">
      <alignment horizontal="center" vertical="center"/>
    </xf>
    <xf numFmtId="0" fontId="107" fillId="47" borderId="61" xfId="2423" applyFont="1" applyFill="1" applyBorder="1" applyAlignment="1">
      <alignment horizontal="center" vertical="center" wrapText="1"/>
    </xf>
    <xf numFmtId="0" fontId="107" fillId="8" borderId="0" xfId="2423" applyFont="1" applyFill="1" applyBorder="1" applyAlignment="1">
      <alignment horizontal="center" vertical="center" wrapText="1"/>
    </xf>
    <xf numFmtId="190" fontId="107" fillId="48" borderId="61" xfId="2423" applyNumberFormat="1" applyFont="1" applyFill="1" applyBorder="1" applyAlignment="1">
      <alignment horizontal="center" vertical="center" wrapText="1"/>
    </xf>
    <xf numFmtId="0" fontId="107" fillId="49" borderId="53" xfId="2423" applyFont="1" applyFill="1" applyBorder="1" applyAlignment="1">
      <alignment horizontal="left" vertical="center"/>
    </xf>
    <xf numFmtId="0" fontId="107" fillId="49" borderId="56" xfId="2423" applyFont="1" applyFill="1" applyBorder="1" applyAlignment="1">
      <alignment horizontal="center" vertical="center"/>
    </xf>
    <xf numFmtId="190" fontId="107" fillId="49" borderId="53" xfId="2423" applyNumberFormat="1" applyFont="1" applyFill="1" applyBorder="1" applyAlignment="1">
      <alignment horizontal="center" vertical="center"/>
    </xf>
    <xf numFmtId="0" fontId="107" fillId="49" borderId="61" xfId="2423" applyFont="1" applyFill="1" applyBorder="1" applyAlignment="1">
      <alignment horizontal="left" vertical="center"/>
    </xf>
    <xf numFmtId="0" fontId="107" fillId="49" borderId="0" xfId="2423" applyFont="1" applyFill="1" applyBorder="1" applyAlignment="1">
      <alignment horizontal="center" vertical="center"/>
    </xf>
    <xf numFmtId="190" fontId="107" fillId="49" borderId="61" xfId="2423" applyNumberFormat="1" applyFont="1" applyFill="1" applyBorder="1" applyAlignment="1">
      <alignment horizontal="center" vertical="center"/>
    </xf>
    <xf numFmtId="0" fontId="107" fillId="0" borderId="61" xfId="2423" applyFont="1" applyFill="1" applyBorder="1" applyAlignment="1">
      <alignment horizontal="left" vertical="center"/>
    </xf>
    <xf numFmtId="0" fontId="107" fillId="0" borderId="0" xfId="2423" applyFont="1" applyFill="1" applyBorder="1" applyAlignment="1">
      <alignment horizontal="center" vertical="center"/>
    </xf>
    <xf numFmtId="190" fontId="107" fillId="0" borderId="61" xfId="2423" applyNumberFormat="1" applyFont="1" applyBorder="1" applyAlignment="1">
      <alignment horizontal="center" vertical="center"/>
    </xf>
    <xf numFmtId="0" fontId="107" fillId="0" borderId="54" xfId="2423" applyFont="1" applyFill="1" applyBorder="1" applyAlignment="1">
      <alignment horizontal="left" vertical="center"/>
    </xf>
    <xf numFmtId="0" fontId="107" fillId="0" borderId="57" xfId="2423" applyFont="1" applyFill="1" applyBorder="1" applyAlignment="1">
      <alignment horizontal="center" vertical="center"/>
    </xf>
    <xf numFmtId="190" fontId="107" fillId="0" borderId="54" xfId="2423" applyNumberFormat="1" applyFont="1" applyBorder="1" applyAlignment="1">
      <alignment horizontal="center" vertical="center"/>
    </xf>
    <xf numFmtId="0" fontId="107" fillId="0" borderId="53" xfId="2423" applyFont="1" applyFill="1" applyBorder="1" applyAlignment="1">
      <alignment horizontal="left" vertical="center"/>
    </xf>
    <xf numFmtId="0" fontId="107" fillId="0" borderId="56" xfId="2423" applyFont="1" applyFill="1" applyBorder="1" applyAlignment="1">
      <alignment horizontal="center" vertical="center"/>
    </xf>
    <xf numFmtId="190" fontId="107" fillId="0" borderId="53" xfId="2423" applyNumberFormat="1" applyFont="1" applyBorder="1" applyAlignment="1">
      <alignment horizontal="center" vertical="center"/>
    </xf>
    <xf numFmtId="0" fontId="107" fillId="48" borderId="61" xfId="2423" applyFont="1" applyFill="1" applyBorder="1" applyAlignment="1">
      <alignment horizontal="left" vertical="center"/>
    </xf>
    <xf numFmtId="0" fontId="107" fillId="48" borderId="0" xfId="2423" applyFont="1" applyFill="1" applyBorder="1" applyAlignment="1">
      <alignment horizontal="center" vertical="center"/>
    </xf>
    <xf numFmtId="190" fontId="107" fillId="48" borderId="61" xfId="2423" applyNumberFormat="1" applyFont="1" applyFill="1" applyBorder="1" applyAlignment="1">
      <alignment horizontal="center" vertical="center"/>
    </xf>
    <xf numFmtId="0" fontId="107" fillId="50" borderId="61" xfId="2423" applyFont="1" applyFill="1" applyBorder="1" applyAlignment="1">
      <alignment horizontal="left" vertical="center" wrapText="1"/>
    </xf>
    <xf numFmtId="0" fontId="107" fillId="50" borderId="0" xfId="2423" applyFont="1" applyFill="1" applyBorder="1" applyAlignment="1">
      <alignment horizontal="center" vertical="center"/>
    </xf>
    <xf numFmtId="190" fontId="107" fillId="50" borderId="61" xfId="2423" applyNumberFormat="1" applyFont="1" applyFill="1" applyBorder="1" applyAlignment="1">
      <alignment horizontal="center" vertical="center"/>
    </xf>
    <xf numFmtId="0" fontId="107" fillId="50" borderId="61" xfId="2423" applyFont="1" applyFill="1" applyBorder="1" applyAlignment="1">
      <alignment horizontal="left" vertical="center"/>
    </xf>
    <xf numFmtId="0" fontId="107" fillId="49" borderId="61" xfId="2423" applyFont="1" applyFill="1" applyBorder="1" applyAlignment="1">
      <alignment horizontal="left" vertical="center" wrapText="1"/>
    </xf>
    <xf numFmtId="0" fontId="107" fillId="50" borderId="54" xfId="2423" applyFont="1" applyFill="1" applyBorder="1" applyAlignment="1">
      <alignment horizontal="left" vertical="center"/>
    </xf>
    <xf numFmtId="0" fontId="107" fillId="50" borderId="57" xfId="2423" applyFont="1" applyFill="1" applyBorder="1" applyAlignment="1">
      <alignment horizontal="center" vertical="center"/>
    </xf>
    <xf numFmtId="190" fontId="107" fillId="50" borderId="54" xfId="2423" applyNumberFormat="1" applyFont="1" applyFill="1" applyBorder="1" applyAlignment="1">
      <alignment horizontal="center" vertical="center"/>
    </xf>
    <xf numFmtId="0" fontId="107" fillId="0" borderId="61" xfId="2423" applyFont="1" applyFill="1" applyBorder="1">
      <alignment vertical="center"/>
    </xf>
    <xf numFmtId="0" fontId="108" fillId="50" borderId="61" xfId="0" applyFont="1" applyFill="1" applyBorder="1" applyAlignment="1">
      <alignment horizontal="left" vertical="center"/>
    </xf>
    <xf numFmtId="0" fontId="108" fillId="50" borderId="0" xfId="0" applyFont="1" applyFill="1" applyBorder="1" applyAlignment="1">
      <alignment horizontal="center" vertical="center"/>
    </xf>
    <xf numFmtId="190" fontId="108" fillId="50" borderId="61" xfId="0" applyNumberFormat="1" applyFont="1" applyFill="1" applyBorder="1" applyAlignment="1">
      <alignment horizontal="center" vertical="center"/>
    </xf>
    <xf numFmtId="0" fontId="107" fillId="50" borderId="61" xfId="0" applyFont="1" applyFill="1" applyBorder="1" applyAlignment="1">
      <alignment horizontal="left" vertical="center"/>
    </xf>
    <xf numFmtId="0" fontId="107" fillId="50" borderId="0" xfId="0" applyFont="1" applyFill="1" applyBorder="1" applyAlignment="1">
      <alignment horizontal="center" vertical="center"/>
    </xf>
    <xf numFmtId="190" fontId="107" fillId="50" borderId="61" xfId="0" applyNumberFormat="1" applyFont="1" applyFill="1" applyBorder="1" applyAlignment="1">
      <alignment horizontal="center" vertical="center"/>
    </xf>
    <xf numFmtId="190" fontId="108" fillId="50" borderId="61" xfId="2423" applyNumberFormat="1" applyFont="1" applyFill="1" applyBorder="1" applyAlignment="1">
      <alignment horizontal="center" vertical="center"/>
    </xf>
    <xf numFmtId="0" fontId="108" fillId="0" borderId="61" xfId="2423" applyFont="1" applyFill="1" applyBorder="1" applyAlignment="1">
      <alignment horizontal="left" vertical="center"/>
    </xf>
    <xf numFmtId="0" fontId="108" fillId="0" borderId="0" xfId="2423" applyFont="1" applyFill="1" applyBorder="1" applyAlignment="1">
      <alignment horizontal="center" vertical="center"/>
    </xf>
    <xf numFmtId="190" fontId="108" fillId="0" borderId="61" xfId="2423" applyNumberFormat="1" applyFont="1" applyBorder="1" applyAlignment="1">
      <alignment horizontal="center" vertical="center"/>
    </xf>
    <xf numFmtId="0" fontId="107" fillId="49" borderId="54" xfId="2423" applyFont="1" applyFill="1" applyBorder="1" applyAlignment="1">
      <alignment horizontal="left" vertical="center"/>
    </xf>
    <xf numFmtId="0" fontId="107" fillId="49" borderId="57" xfId="2423" applyFont="1" applyFill="1" applyBorder="1" applyAlignment="1">
      <alignment horizontal="center" vertical="center"/>
    </xf>
    <xf numFmtId="190" fontId="107" fillId="49" borderId="54" xfId="2423" applyNumberFormat="1" applyFont="1" applyFill="1" applyBorder="1" applyAlignment="1">
      <alignment horizontal="center" vertical="center"/>
    </xf>
    <xf numFmtId="190" fontId="107" fillId="0" borderId="61" xfId="2423" applyNumberFormat="1" applyFont="1" applyFill="1" applyBorder="1" applyAlignment="1">
      <alignment horizontal="center" vertical="center"/>
    </xf>
    <xf numFmtId="0" fontId="109" fillId="48" borderId="61" xfId="0" applyFont="1" applyFill="1" applyBorder="1" applyAlignment="1">
      <alignment horizontal="left" vertical="center"/>
    </xf>
    <xf numFmtId="0" fontId="109" fillId="48" borderId="0" xfId="0" applyFont="1" applyFill="1" applyBorder="1" applyAlignment="1">
      <alignment horizontal="center" vertical="center"/>
    </xf>
    <xf numFmtId="190" fontId="109" fillId="48" borderId="61" xfId="0" applyNumberFormat="1" applyFont="1" applyFill="1" applyBorder="1" applyAlignment="1">
      <alignment horizontal="center" vertical="center"/>
    </xf>
    <xf numFmtId="0" fontId="109" fillId="50" borderId="61" xfId="0" applyFont="1" applyFill="1" applyBorder="1" applyAlignment="1">
      <alignment horizontal="left" vertical="center"/>
    </xf>
    <xf numFmtId="0" fontId="107" fillId="0" borderId="55" xfId="2423" applyFont="1" applyFill="1" applyBorder="1" applyAlignment="1">
      <alignment horizontal="left" vertical="center"/>
    </xf>
    <xf numFmtId="0" fontId="107" fillId="0" borderId="58" xfId="2423" applyFont="1" applyFill="1" applyBorder="1" applyAlignment="1">
      <alignment horizontal="center" vertical="center"/>
    </xf>
    <xf numFmtId="190" fontId="107" fillId="0" borderId="55" xfId="2423" applyNumberFormat="1" applyFont="1" applyBorder="1" applyAlignment="1">
      <alignment horizontal="center" vertical="center"/>
    </xf>
    <xf numFmtId="0" fontId="107" fillId="0" borderId="0" xfId="2423" applyFont="1" applyAlignment="1">
      <alignment horizontal="left" vertical="center"/>
    </xf>
    <xf numFmtId="0" fontId="107" fillId="0" borderId="0" xfId="2423" applyFont="1" applyAlignment="1">
      <alignment horizontal="center" vertical="center"/>
    </xf>
    <xf numFmtId="190" fontId="107" fillId="0" borderId="0" xfId="2423" applyNumberFormat="1" applyFont="1" applyAlignment="1">
      <alignment horizontal="center" vertical="center"/>
    </xf>
    <xf numFmtId="14" fontId="47" fillId="0" borderId="0" xfId="0" applyNumberFormat="1" applyFont="1">
      <alignment vertical="center"/>
    </xf>
    <xf numFmtId="181" fontId="3" fillId="0" borderId="9" xfId="0" applyNumberFormat="1" applyFont="1" applyBorder="1" applyAlignment="1">
      <alignment horizontal="center" vertical="center" wrapText="1"/>
    </xf>
    <xf numFmtId="189" fontId="47" fillId="0" borderId="0" xfId="0" applyNumberFormat="1" applyFont="1" applyFill="1">
      <alignment vertical="center"/>
    </xf>
    <xf numFmtId="181" fontId="47" fillId="0" borderId="0" xfId="0" applyNumberFormat="1" applyFont="1" applyFill="1">
      <alignment vertical="center"/>
    </xf>
    <xf numFmtId="42" fontId="3" fillId="0" borderId="10" xfId="0" applyNumberFormat="1" applyFont="1" applyBorder="1" applyAlignment="1">
      <alignment vertical="center" wrapText="1"/>
    </xf>
    <xf numFmtId="42" fontId="37" fillId="0" borderId="0" xfId="3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 wrapText="1"/>
    </xf>
    <xf numFmtId="189" fontId="3" fillId="0" borderId="0" xfId="0" applyNumberFormat="1" applyFont="1" applyAlignment="1">
      <alignment horizontal="center" vertical="center" wrapText="1"/>
    </xf>
    <xf numFmtId="181" fontId="3" fillId="0" borderId="0" xfId="0" applyNumberFormat="1" applyFont="1" applyAlignment="1">
      <alignment horizontal="center" vertical="center" wrapText="1"/>
    </xf>
    <xf numFmtId="181" fontId="34" fillId="7" borderId="59" xfId="0" applyNumberFormat="1" applyFont="1" applyFill="1" applyBorder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42" fontId="3" fillId="0" borderId="0" xfId="0" applyNumberFormat="1" applyFont="1" applyAlignment="1">
      <alignment horizontal="center" vertical="center" wrapText="1"/>
    </xf>
    <xf numFmtId="42" fontId="3" fillId="0" borderId="0" xfId="3" applyFont="1" applyAlignment="1">
      <alignment horizontal="center" vertical="center" wrapText="1"/>
    </xf>
    <xf numFmtId="0" fontId="3" fillId="43" borderId="0" xfId="0" applyFont="1" applyFill="1" applyAlignment="1">
      <alignment horizontal="center" vertical="center" wrapText="1"/>
    </xf>
    <xf numFmtId="181" fontId="3" fillId="6" borderId="59" xfId="0" applyNumberFormat="1" applyFont="1" applyFill="1" applyBorder="1" applyAlignment="1">
      <alignment horizontal="center" vertical="center" wrapText="1"/>
    </xf>
    <xf numFmtId="182" fontId="3" fillId="0" borderId="59" xfId="0" applyNumberFormat="1" applyFont="1" applyBorder="1" applyAlignment="1">
      <alignment horizontal="center" vertical="center" wrapText="1"/>
    </xf>
    <xf numFmtId="3" fontId="3" fillId="45" borderId="0" xfId="1" applyNumberFormat="1" applyFont="1" applyFill="1" applyAlignment="1">
      <alignment horizontal="center" vertical="center" wrapText="1"/>
    </xf>
    <xf numFmtId="181" fontId="34" fillId="5" borderId="9" xfId="0" applyNumberFormat="1" applyFont="1" applyFill="1" applyBorder="1" applyAlignment="1">
      <alignment horizontal="center" vertical="center" wrapText="1"/>
    </xf>
    <xf numFmtId="181" fontId="34" fillId="5" borderId="59" xfId="0" applyNumberFormat="1" applyFont="1" applyFill="1" applyBorder="1" applyAlignment="1">
      <alignment horizontal="center" vertical="center" wrapText="1"/>
    </xf>
    <xf numFmtId="181" fontId="34" fillId="42" borderId="62" xfId="0" applyNumberFormat="1" applyFont="1" applyFill="1" applyBorder="1" applyAlignment="1">
      <alignment horizontal="center" vertical="center" wrapText="1"/>
    </xf>
    <xf numFmtId="181" fontId="34" fillId="42" borderId="10" xfId="0" applyNumberFormat="1" applyFont="1" applyFill="1" applyBorder="1" applyAlignment="1">
      <alignment horizontal="center" vertical="center" wrapText="1"/>
    </xf>
    <xf numFmtId="177" fontId="34" fillId="5" borderId="71" xfId="0" applyNumberFormat="1" applyFont="1" applyFill="1" applyBorder="1" applyAlignment="1">
      <alignment horizontal="center" vertical="center" wrapText="1"/>
    </xf>
    <xf numFmtId="42" fontId="34" fillId="5" borderId="10" xfId="0" applyNumberFormat="1" applyFont="1" applyFill="1" applyBorder="1" applyAlignment="1">
      <alignment horizontal="center" vertical="center" wrapText="1"/>
    </xf>
    <xf numFmtId="0" fontId="34" fillId="5" borderId="52" xfId="0" applyNumberFormat="1" applyFont="1" applyFill="1" applyBorder="1" applyAlignment="1">
      <alignment horizontal="center" vertical="center" wrapText="1"/>
    </xf>
    <xf numFmtId="0" fontId="34" fillId="5" borderId="51" xfId="0" applyNumberFormat="1" applyFont="1" applyFill="1" applyBorder="1" applyAlignment="1">
      <alignment horizontal="center" vertical="center" wrapText="1"/>
    </xf>
    <xf numFmtId="0" fontId="112" fillId="0" borderId="2" xfId="0" applyFont="1" applyFill="1" applyBorder="1" applyAlignment="1">
      <alignment horizontal="center" vertical="center"/>
    </xf>
    <xf numFmtId="0" fontId="112" fillId="0" borderId="2" xfId="0" applyFont="1" applyFill="1" applyBorder="1" applyAlignment="1">
      <alignment horizontal="center" vertical="center" wrapText="1"/>
    </xf>
    <xf numFmtId="0" fontId="112" fillId="0" borderId="2" xfId="0" applyNumberFormat="1" applyFont="1" applyFill="1" applyBorder="1" applyAlignment="1">
      <alignment horizontal="center" vertical="center" wrapText="1"/>
    </xf>
    <xf numFmtId="189" fontId="112" fillId="0" borderId="2" xfId="0" applyNumberFormat="1" applyFont="1" applyFill="1" applyBorder="1" applyAlignment="1">
      <alignment horizontal="center" vertical="center" wrapText="1"/>
    </xf>
    <xf numFmtId="181" fontId="112" fillId="0" borderId="68" xfId="0" applyNumberFormat="1" applyFont="1" applyFill="1" applyBorder="1" applyAlignment="1">
      <alignment horizontal="center" vertical="center" wrapText="1"/>
    </xf>
    <xf numFmtId="177" fontId="112" fillId="0" borderId="68" xfId="0" applyNumberFormat="1" applyFont="1" applyFill="1" applyBorder="1" applyAlignment="1">
      <alignment horizontal="center" vertical="center" wrapText="1"/>
    </xf>
    <xf numFmtId="42" fontId="112" fillId="0" borderId="68" xfId="0" applyNumberFormat="1" applyFont="1" applyFill="1" applyBorder="1" applyAlignment="1">
      <alignment horizontal="center" vertical="center" wrapText="1"/>
    </xf>
    <xf numFmtId="42" fontId="112" fillId="0" borderId="2" xfId="3" applyFont="1" applyFill="1" applyBorder="1" applyAlignment="1">
      <alignment horizontal="center" vertical="center" wrapText="1"/>
    </xf>
    <xf numFmtId="0" fontId="3" fillId="0" borderId="69" xfId="0" applyFont="1" applyBorder="1">
      <alignment vertical="center"/>
    </xf>
    <xf numFmtId="0" fontId="3" fillId="0" borderId="71" xfId="0" applyFont="1" applyBorder="1" applyAlignment="1">
      <alignment horizontal="center" vertical="center" wrapText="1"/>
    </xf>
    <xf numFmtId="0" fontId="3" fillId="0" borderId="59" xfId="0" applyNumberFormat="1" applyFont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 wrapText="1"/>
    </xf>
    <xf numFmtId="189" fontId="3" fillId="42" borderId="68" xfId="0" applyNumberFormat="1" applyFont="1" applyFill="1" applyBorder="1" applyAlignment="1">
      <alignment horizontal="center" vertical="center" wrapText="1"/>
    </xf>
    <xf numFmtId="0" fontId="3" fillId="0" borderId="60" xfId="0" applyFont="1" applyBorder="1" applyAlignment="1">
      <alignment horizontal="center" vertical="center" wrapText="1"/>
    </xf>
    <xf numFmtId="181" fontId="3" fillId="5" borderId="59" xfId="0" applyNumberFormat="1" applyFont="1" applyFill="1" applyBorder="1" applyAlignment="1">
      <alignment horizontal="center" vertical="center" wrapText="1"/>
    </xf>
    <xf numFmtId="181" fontId="3" fillId="0" borderId="59" xfId="0" applyNumberFormat="1" applyFont="1" applyFill="1" applyBorder="1" applyAlignment="1">
      <alignment horizontal="center" vertical="center" wrapText="1"/>
    </xf>
    <xf numFmtId="181" fontId="3" fillId="0" borderId="10" xfId="0" applyNumberFormat="1" applyFont="1" applyFill="1" applyBorder="1" applyAlignment="1">
      <alignment horizontal="center" vertical="center" wrapText="1"/>
    </xf>
    <xf numFmtId="177" fontId="3" fillId="0" borderId="71" xfId="0" applyNumberFormat="1" applyFont="1" applyBorder="1" applyAlignment="1">
      <alignment horizontal="center" vertical="center" wrapText="1"/>
    </xf>
    <xf numFmtId="0" fontId="3" fillId="0" borderId="9" xfId="0" applyNumberFormat="1" applyFont="1" applyBorder="1" applyAlignment="1">
      <alignment vertical="center" wrapText="1"/>
    </xf>
    <xf numFmtId="0" fontId="3" fillId="0" borderId="10" xfId="0" applyNumberFormat="1" applyFont="1" applyBorder="1" applyAlignment="1">
      <alignment vertical="center" wrapText="1"/>
    </xf>
    <xf numFmtId="42" fontId="3" fillId="0" borderId="11" xfId="3" applyFont="1" applyFill="1" applyBorder="1" applyAlignment="1">
      <alignment horizontal="center" vertical="center" wrapText="1"/>
    </xf>
    <xf numFmtId="0" fontId="3" fillId="0" borderId="72" xfId="0" applyFont="1" applyBorder="1">
      <alignment vertical="center"/>
    </xf>
    <xf numFmtId="0" fontId="3" fillId="0" borderId="73" xfId="0" applyFont="1" applyBorder="1" applyAlignment="1">
      <alignment horizontal="center" vertical="center" wrapText="1"/>
    </xf>
    <xf numFmtId="0" fontId="3" fillId="0" borderId="66" xfId="0" applyNumberFormat="1" applyFont="1" applyBorder="1" applyAlignment="1">
      <alignment horizontal="center" vertical="center" wrapText="1"/>
    </xf>
    <xf numFmtId="0" fontId="3" fillId="0" borderId="66" xfId="0" applyFont="1" applyBorder="1" applyAlignment="1">
      <alignment horizontal="center" vertical="center" wrapText="1"/>
    </xf>
    <xf numFmtId="0" fontId="3" fillId="0" borderId="64" xfId="0" applyFont="1" applyBorder="1" applyAlignment="1">
      <alignment horizontal="center" vertical="center" wrapText="1"/>
    </xf>
    <xf numFmtId="181" fontId="3" fillId="0" borderId="65" xfId="0" applyNumberFormat="1" applyFont="1" applyBorder="1" applyAlignment="1">
      <alignment horizontal="center" vertical="center" wrapText="1"/>
    </xf>
    <xf numFmtId="181" fontId="3" fillId="0" borderId="66" xfId="0" applyNumberFormat="1" applyFont="1" applyFill="1" applyBorder="1" applyAlignment="1">
      <alignment horizontal="center" vertical="center" wrapText="1"/>
    </xf>
    <xf numFmtId="181" fontId="3" fillId="0" borderId="67" xfId="0" applyNumberFormat="1" applyFont="1" applyFill="1" applyBorder="1" applyAlignment="1">
      <alignment horizontal="center" vertical="center" wrapText="1"/>
    </xf>
    <xf numFmtId="177" fontId="3" fillId="0" borderId="73" xfId="0" applyNumberFormat="1" applyFont="1" applyBorder="1" applyAlignment="1">
      <alignment horizontal="center" vertical="center" wrapText="1"/>
    </xf>
    <xf numFmtId="42" fontId="3" fillId="0" borderId="67" xfId="0" applyNumberFormat="1" applyFont="1" applyBorder="1" applyAlignment="1">
      <alignment vertical="center" wrapText="1"/>
    </xf>
    <xf numFmtId="0" fontId="3" fillId="0" borderId="65" xfId="0" applyNumberFormat="1" applyFont="1" applyBorder="1" applyAlignment="1">
      <alignment vertical="center" wrapText="1"/>
    </xf>
    <xf numFmtId="0" fontId="3" fillId="0" borderId="67" xfId="0" applyNumberFormat="1" applyFont="1" applyBorder="1" applyAlignment="1">
      <alignment vertical="center" wrapText="1"/>
    </xf>
    <xf numFmtId="42" fontId="3" fillId="0" borderId="63" xfId="3" applyFont="1" applyFill="1" applyBorder="1" applyAlignment="1">
      <alignment horizontal="center" vertical="center" wrapText="1"/>
    </xf>
    <xf numFmtId="0" fontId="3" fillId="0" borderId="0" xfId="0" applyFont="1" applyBorder="1">
      <alignment vertic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center" vertical="center" wrapText="1"/>
    </xf>
    <xf numFmtId="181" fontId="3" fillId="0" borderId="0" xfId="0" applyNumberFormat="1" applyFont="1" applyBorder="1" applyAlignment="1">
      <alignment horizontal="center" vertical="center" wrapText="1"/>
    </xf>
    <xf numFmtId="181" fontId="3" fillId="0" borderId="0" xfId="0" applyNumberFormat="1" applyFont="1" applyFill="1" applyBorder="1" applyAlignment="1">
      <alignment horizontal="center" vertical="center" wrapText="1"/>
    </xf>
    <xf numFmtId="177" fontId="3" fillId="0" borderId="0" xfId="0" applyNumberFormat="1" applyFont="1" applyBorder="1" applyAlignment="1">
      <alignment horizontal="center" vertical="center" wrapText="1"/>
    </xf>
    <xf numFmtId="42" fontId="3" fillId="0" borderId="0" xfId="0" applyNumberFormat="1" applyFont="1" applyBorder="1" applyAlignment="1">
      <alignment vertical="center" wrapText="1"/>
    </xf>
    <xf numFmtId="0" fontId="3" fillId="0" borderId="0" xfId="0" applyNumberFormat="1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 wrapText="1"/>
    </xf>
    <xf numFmtId="189" fontId="3" fillId="0" borderId="0" xfId="0" applyNumberFormat="1" applyFont="1" applyBorder="1" applyAlignment="1">
      <alignment horizontal="center" vertical="center" wrapText="1"/>
    </xf>
    <xf numFmtId="42" fontId="3" fillId="0" borderId="0" xfId="3" applyFont="1" applyBorder="1" applyAlignment="1">
      <alignment horizontal="center" vertical="center" wrapText="1"/>
    </xf>
    <xf numFmtId="0" fontId="3" fillId="53" borderId="69" xfId="0" applyFont="1" applyFill="1" applyBorder="1">
      <alignment vertical="center"/>
    </xf>
    <xf numFmtId="0" fontId="3" fillId="53" borderId="71" xfId="0" applyFont="1" applyFill="1" applyBorder="1" applyAlignment="1">
      <alignment horizontal="center" vertical="center" wrapText="1"/>
    </xf>
    <xf numFmtId="0" fontId="3" fillId="53" borderId="59" xfId="0" applyNumberFormat="1" applyFont="1" applyFill="1" applyBorder="1" applyAlignment="1">
      <alignment horizontal="center" vertical="center" wrapText="1"/>
    </xf>
    <xf numFmtId="0" fontId="3" fillId="53" borderId="59" xfId="0" applyFont="1" applyFill="1" applyBorder="1" applyAlignment="1">
      <alignment horizontal="center" vertical="center" wrapText="1"/>
    </xf>
    <xf numFmtId="0" fontId="3" fillId="53" borderId="60" xfId="0" applyFont="1" applyFill="1" applyBorder="1" applyAlignment="1">
      <alignment horizontal="center" vertical="center" wrapText="1"/>
    </xf>
    <xf numFmtId="181" fontId="3" fillId="53" borderId="9" xfId="0" applyNumberFormat="1" applyFont="1" applyFill="1" applyBorder="1" applyAlignment="1">
      <alignment horizontal="center" vertical="center" wrapText="1"/>
    </xf>
    <xf numFmtId="181" fontId="3" fillId="53" borderId="59" xfId="0" applyNumberFormat="1" applyFont="1" applyFill="1" applyBorder="1" applyAlignment="1">
      <alignment horizontal="center" vertical="center" wrapText="1"/>
    </xf>
    <xf numFmtId="181" fontId="3" fillId="53" borderId="10" xfId="0" applyNumberFormat="1" applyFont="1" applyFill="1" applyBorder="1" applyAlignment="1">
      <alignment horizontal="center" vertical="center" wrapText="1"/>
    </xf>
    <xf numFmtId="177" fontId="3" fillId="53" borderId="71" xfId="0" applyNumberFormat="1" applyFont="1" applyFill="1" applyBorder="1" applyAlignment="1">
      <alignment horizontal="center" vertical="center" wrapText="1"/>
    </xf>
    <xf numFmtId="42" fontId="3" fillId="53" borderId="10" xfId="0" applyNumberFormat="1" applyFont="1" applyFill="1" applyBorder="1" applyAlignment="1">
      <alignment vertical="center" wrapText="1"/>
    </xf>
    <xf numFmtId="0" fontId="3" fillId="53" borderId="9" xfId="0" applyNumberFormat="1" applyFont="1" applyFill="1" applyBorder="1" applyAlignment="1">
      <alignment vertical="center" wrapText="1"/>
    </xf>
    <xf numFmtId="0" fontId="3" fillId="53" borderId="10" xfId="0" applyNumberFormat="1" applyFont="1" applyFill="1" applyBorder="1" applyAlignment="1">
      <alignment vertical="center" wrapText="1"/>
    </xf>
    <xf numFmtId="42" fontId="3" fillId="53" borderId="11" xfId="3" applyFont="1" applyFill="1" applyBorder="1" applyAlignment="1">
      <alignment horizontal="center" vertical="center" wrapText="1"/>
    </xf>
    <xf numFmtId="0" fontId="3" fillId="54" borderId="69" xfId="0" applyFont="1" applyFill="1" applyBorder="1">
      <alignment vertical="center"/>
    </xf>
    <xf numFmtId="0" fontId="3" fillId="54" borderId="71" xfId="0" applyFont="1" applyFill="1" applyBorder="1" applyAlignment="1">
      <alignment horizontal="center" vertical="center" wrapText="1"/>
    </xf>
    <xf numFmtId="0" fontId="3" fillId="54" borderId="59" xfId="0" applyNumberFormat="1" applyFont="1" applyFill="1" applyBorder="1" applyAlignment="1">
      <alignment horizontal="center" vertical="center" wrapText="1"/>
    </xf>
    <xf numFmtId="0" fontId="3" fillId="54" borderId="59" xfId="0" applyFont="1" applyFill="1" applyBorder="1" applyAlignment="1">
      <alignment horizontal="center" vertical="center" wrapText="1"/>
    </xf>
    <xf numFmtId="0" fontId="3" fillId="54" borderId="60" xfId="0" applyFont="1" applyFill="1" applyBorder="1" applyAlignment="1">
      <alignment horizontal="center" vertical="center" wrapText="1"/>
    </xf>
    <xf numFmtId="181" fontId="3" fillId="54" borderId="9" xfId="0" applyNumberFormat="1" applyFont="1" applyFill="1" applyBorder="1" applyAlignment="1">
      <alignment horizontal="center" vertical="center" wrapText="1"/>
    </xf>
    <xf numFmtId="181" fontId="3" fillId="54" borderId="59" xfId="0" applyNumberFormat="1" applyFont="1" applyFill="1" applyBorder="1" applyAlignment="1">
      <alignment horizontal="center" vertical="center" wrapText="1"/>
    </xf>
    <xf numFmtId="181" fontId="3" fillId="54" borderId="10" xfId="0" applyNumberFormat="1" applyFont="1" applyFill="1" applyBorder="1" applyAlignment="1">
      <alignment horizontal="center" vertical="center" wrapText="1"/>
    </xf>
    <xf numFmtId="177" fontId="3" fillId="54" borderId="71" xfId="0" applyNumberFormat="1" applyFont="1" applyFill="1" applyBorder="1" applyAlignment="1">
      <alignment horizontal="center" vertical="center" wrapText="1"/>
    </xf>
    <xf numFmtId="42" fontId="3" fillId="54" borderId="10" xfId="0" applyNumberFormat="1" applyFont="1" applyFill="1" applyBorder="1" applyAlignment="1">
      <alignment vertical="center" wrapText="1"/>
    </xf>
    <xf numFmtId="0" fontId="3" fillId="54" borderId="9" xfId="0" applyNumberFormat="1" applyFont="1" applyFill="1" applyBorder="1" applyAlignment="1">
      <alignment vertical="center" wrapText="1"/>
    </xf>
    <xf numFmtId="0" fontId="3" fillId="54" borderId="10" xfId="0" applyNumberFormat="1" applyFont="1" applyFill="1" applyBorder="1" applyAlignment="1">
      <alignment vertical="center" wrapText="1"/>
    </xf>
    <xf numFmtId="0" fontId="3" fillId="0" borderId="11" xfId="0" applyNumberFormat="1" applyFont="1" applyBorder="1" applyAlignment="1">
      <alignment horizontal="center" vertical="center" wrapText="1"/>
    </xf>
    <xf numFmtId="0" fontId="3" fillId="53" borderId="11" xfId="0" applyNumberFormat="1" applyFont="1" applyFill="1" applyBorder="1" applyAlignment="1">
      <alignment horizontal="center" vertical="center" wrapText="1"/>
    </xf>
    <xf numFmtId="0" fontId="3" fillId="54" borderId="11" xfId="0" applyNumberFormat="1" applyFont="1" applyFill="1" applyBorder="1" applyAlignment="1">
      <alignment horizontal="center" vertical="center" wrapText="1"/>
    </xf>
    <xf numFmtId="0" fontId="3" fillId="0" borderId="63" xfId="0" applyNumberFormat="1" applyFont="1" applyBorder="1" applyAlignment="1">
      <alignment horizontal="center" vertical="center" wrapText="1"/>
    </xf>
    <xf numFmtId="0" fontId="36" fillId="0" borderId="0" xfId="0" applyNumberFormat="1" applyFont="1" applyFill="1" applyAlignment="1">
      <alignment horizontal="center" vertical="center" wrapText="1"/>
    </xf>
    <xf numFmtId="0" fontId="113" fillId="0" borderId="0" xfId="0" applyFont="1">
      <alignment vertical="center"/>
    </xf>
    <xf numFmtId="0" fontId="114" fillId="42" borderId="11" xfId="0" applyFont="1" applyFill="1" applyBorder="1" applyAlignment="1">
      <alignment horizontal="center" vertical="center"/>
    </xf>
    <xf numFmtId="0" fontId="114" fillId="0" borderId="69" xfId="0" applyFont="1" applyBorder="1">
      <alignment vertical="center"/>
    </xf>
    <xf numFmtId="0" fontId="114" fillId="0" borderId="71" xfId="0" applyFont="1" applyBorder="1" applyAlignment="1">
      <alignment horizontal="center" vertical="center" wrapText="1"/>
    </xf>
    <xf numFmtId="0" fontId="114" fillId="0" borderId="59" xfId="0" applyNumberFormat="1" applyFont="1" applyBorder="1" applyAlignment="1">
      <alignment horizontal="center" vertical="center" wrapText="1"/>
    </xf>
    <xf numFmtId="0" fontId="114" fillId="0" borderId="59" xfId="0" applyFont="1" applyBorder="1" applyAlignment="1">
      <alignment horizontal="center" vertical="center" wrapText="1"/>
    </xf>
    <xf numFmtId="189" fontId="114" fillId="42" borderId="68" xfId="0" applyNumberFormat="1" applyFont="1" applyFill="1" applyBorder="1" applyAlignment="1">
      <alignment horizontal="center" vertical="center" wrapText="1"/>
    </xf>
    <xf numFmtId="0" fontId="114" fillId="0" borderId="60" xfId="0" applyFont="1" applyBorder="1" applyAlignment="1">
      <alignment horizontal="center" vertical="center" wrapText="1"/>
    </xf>
    <xf numFmtId="181" fontId="114" fillId="0" borderId="9" xfId="0" applyNumberFormat="1" applyFont="1" applyBorder="1" applyAlignment="1">
      <alignment horizontal="center" vertical="center" wrapText="1"/>
    </xf>
    <xf numFmtId="181" fontId="114" fillId="5" borderId="59" xfId="0" applyNumberFormat="1" applyFont="1" applyFill="1" applyBorder="1" applyAlignment="1">
      <alignment horizontal="center" vertical="center" wrapText="1"/>
    </xf>
    <xf numFmtId="181" fontId="114" fillId="0" borderId="59" xfId="0" applyNumberFormat="1" applyFont="1" applyFill="1" applyBorder="1" applyAlignment="1">
      <alignment horizontal="center" vertical="center" wrapText="1"/>
    </xf>
    <xf numFmtId="181" fontId="114" fillId="0" borderId="10" xfId="0" applyNumberFormat="1" applyFont="1" applyFill="1" applyBorder="1" applyAlignment="1">
      <alignment horizontal="center" vertical="center" wrapText="1"/>
    </xf>
    <xf numFmtId="177" fontId="114" fillId="0" borderId="71" xfId="0" applyNumberFormat="1" applyFont="1" applyBorder="1" applyAlignment="1">
      <alignment horizontal="center" vertical="center" wrapText="1"/>
    </xf>
    <xf numFmtId="42" fontId="114" fillId="0" borderId="10" xfId="0" applyNumberFormat="1" applyFont="1" applyBorder="1" applyAlignment="1">
      <alignment vertical="center" wrapText="1"/>
    </xf>
    <xf numFmtId="0" fontId="114" fillId="0" borderId="11" xfId="0" applyNumberFormat="1" applyFont="1" applyBorder="1" applyAlignment="1">
      <alignment horizontal="center" vertical="center" wrapText="1"/>
    </xf>
    <xf numFmtId="0" fontId="114" fillId="0" borderId="9" xfId="0" applyNumberFormat="1" applyFont="1" applyBorder="1" applyAlignment="1">
      <alignment vertical="center" wrapText="1"/>
    </xf>
    <xf numFmtId="0" fontId="114" fillId="0" borderId="10" xfId="0" applyNumberFormat="1" applyFont="1" applyBorder="1" applyAlignment="1">
      <alignment vertical="center" wrapText="1"/>
    </xf>
    <xf numFmtId="42" fontId="114" fillId="0" borderId="11" xfId="3" applyFont="1" applyFill="1" applyBorder="1" applyAlignment="1">
      <alignment horizontal="center" vertical="center" wrapText="1"/>
    </xf>
    <xf numFmtId="0" fontId="114" fillId="0" borderId="11" xfId="0" applyNumberFormat="1" applyFont="1" applyFill="1" applyBorder="1" applyAlignment="1">
      <alignment horizontal="center" vertical="center" wrapText="1"/>
    </xf>
    <xf numFmtId="0" fontId="114" fillId="10" borderId="69" xfId="0" applyFont="1" applyFill="1" applyBorder="1">
      <alignment vertical="center"/>
    </xf>
    <xf numFmtId="0" fontId="114" fillId="10" borderId="71" xfId="0" applyFont="1" applyFill="1" applyBorder="1" applyAlignment="1">
      <alignment horizontal="center" vertical="center" wrapText="1"/>
    </xf>
    <xf numFmtId="0" fontId="114" fillId="10" borderId="59" xfId="0" applyNumberFormat="1" applyFont="1" applyFill="1" applyBorder="1" applyAlignment="1">
      <alignment horizontal="center" vertical="center" wrapText="1"/>
    </xf>
    <xf numFmtId="0" fontId="114" fillId="10" borderId="59" xfId="0" applyFont="1" applyFill="1" applyBorder="1" applyAlignment="1">
      <alignment horizontal="center" vertical="center" wrapText="1"/>
    </xf>
    <xf numFmtId="0" fontId="114" fillId="10" borderId="60" xfId="0" applyFont="1" applyFill="1" applyBorder="1" applyAlignment="1">
      <alignment horizontal="center" vertical="center" wrapText="1"/>
    </xf>
    <xf numFmtId="181" fontId="114" fillId="10" borderId="9" xfId="0" applyNumberFormat="1" applyFont="1" applyFill="1" applyBorder="1" applyAlignment="1">
      <alignment horizontal="center" vertical="center" wrapText="1"/>
    </xf>
    <xf numFmtId="181" fontId="114" fillId="10" borderId="59" xfId="0" applyNumberFormat="1" applyFont="1" applyFill="1" applyBorder="1" applyAlignment="1">
      <alignment horizontal="center" vertical="center" wrapText="1"/>
    </xf>
    <xf numFmtId="181" fontId="114" fillId="10" borderId="10" xfId="0" applyNumberFormat="1" applyFont="1" applyFill="1" applyBorder="1" applyAlignment="1">
      <alignment horizontal="center" vertical="center" wrapText="1"/>
    </xf>
    <xf numFmtId="177" fontId="114" fillId="10" borderId="71" xfId="0" applyNumberFormat="1" applyFont="1" applyFill="1" applyBorder="1" applyAlignment="1">
      <alignment horizontal="center" vertical="center" wrapText="1"/>
    </xf>
    <xf numFmtId="42" fontId="114" fillId="10" borderId="10" xfId="0" applyNumberFormat="1" applyFont="1" applyFill="1" applyBorder="1" applyAlignment="1">
      <alignment vertical="center" wrapText="1"/>
    </xf>
    <xf numFmtId="0" fontId="114" fillId="10" borderId="11" xfId="0" applyNumberFormat="1" applyFont="1" applyFill="1" applyBorder="1" applyAlignment="1">
      <alignment horizontal="center" vertical="center" wrapText="1"/>
    </xf>
    <xf numFmtId="0" fontId="114" fillId="10" borderId="9" xfId="0" applyNumberFormat="1" applyFont="1" applyFill="1" applyBorder="1" applyAlignment="1">
      <alignment vertical="center" wrapText="1"/>
    </xf>
    <xf numFmtId="0" fontId="114" fillId="10" borderId="10" xfId="0" applyNumberFormat="1" applyFont="1" applyFill="1" applyBorder="1" applyAlignment="1">
      <alignment vertical="center" wrapText="1"/>
    </xf>
    <xf numFmtId="42" fontId="114" fillId="10" borderId="11" xfId="3" applyFont="1" applyFill="1" applyBorder="1" applyAlignment="1">
      <alignment horizontal="center" vertical="center" wrapText="1"/>
    </xf>
    <xf numFmtId="0" fontId="105" fillId="10" borderId="0" xfId="0" applyFont="1" applyFill="1" applyBorder="1" applyAlignment="1">
      <alignment vertical="center" wrapText="1"/>
    </xf>
    <xf numFmtId="183" fontId="47" fillId="10" borderId="0" xfId="2" applyNumberFormat="1" applyFont="1" applyFill="1" applyBorder="1" applyAlignment="1">
      <alignment horizontal="center" vertical="center"/>
    </xf>
    <xf numFmtId="183" fontId="47" fillId="46" borderId="0" xfId="2" applyNumberFormat="1" applyFont="1" applyFill="1" applyBorder="1" applyAlignment="1">
      <alignment horizontal="center" vertical="center"/>
    </xf>
    <xf numFmtId="182" fontId="47" fillId="10" borderId="0" xfId="2" applyNumberFormat="1" applyFont="1" applyFill="1" applyBorder="1" applyAlignment="1">
      <alignment horizontal="center" vertical="center"/>
    </xf>
    <xf numFmtId="181" fontId="47" fillId="44" borderId="0" xfId="2" applyNumberFormat="1" applyFont="1" applyFill="1" applyBorder="1" applyAlignment="1">
      <alignment horizontal="center" vertical="center"/>
    </xf>
    <xf numFmtId="41" fontId="47" fillId="44" borderId="0" xfId="2" applyFont="1" applyFill="1" applyBorder="1" applyAlignment="1">
      <alignment horizontal="center" vertical="center"/>
    </xf>
    <xf numFmtId="182" fontId="47" fillId="44" borderId="0" xfId="2" applyNumberFormat="1" applyFont="1" applyFill="1" applyBorder="1" applyAlignment="1">
      <alignment horizontal="center" vertical="center"/>
    </xf>
    <xf numFmtId="182" fontId="47" fillId="10" borderId="0" xfId="2" applyNumberFormat="1" applyFont="1" applyFill="1" applyAlignment="1">
      <alignment horizontal="center" vertical="center"/>
    </xf>
    <xf numFmtId="181" fontId="47" fillId="0" borderId="0" xfId="0" applyNumberFormat="1" applyFont="1" applyAlignment="1">
      <alignment horizontal="center" vertical="center"/>
    </xf>
    <xf numFmtId="0" fontId="109" fillId="0" borderId="0" xfId="0" applyFont="1" applyAlignment="1">
      <alignment horizontal="center" vertical="center"/>
    </xf>
    <xf numFmtId="0" fontId="47" fillId="0" borderId="74" xfId="0" applyFont="1" applyBorder="1">
      <alignment vertical="center"/>
    </xf>
    <xf numFmtId="0" fontId="47" fillId="0" borderId="75" xfId="0" applyFont="1" applyBorder="1">
      <alignment vertical="center"/>
    </xf>
    <xf numFmtId="0" fontId="47" fillId="0" borderId="74" xfId="0" pivotButton="1" applyFont="1" applyBorder="1">
      <alignment vertical="center"/>
    </xf>
    <xf numFmtId="0" fontId="47" fillId="0" borderId="76" xfId="0" applyFont="1" applyBorder="1">
      <alignment vertical="center"/>
    </xf>
    <xf numFmtId="0" fontId="47" fillId="0" borderId="74" xfId="0" applyNumberFormat="1" applyFont="1" applyBorder="1">
      <alignment vertical="center"/>
    </xf>
    <xf numFmtId="3" fontId="47" fillId="0" borderId="77" xfId="0" applyNumberFormat="1" applyFont="1" applyBorder="1">
      <alignment vertical="center"/>
    </xf>
    <xf numFmtId="3" fontId="47" fillId="0" borderId="78" xfId="0" applyNumberFormat="1" applyFont="1" applyBorder="1">
      <alignment vertical="center"/>
    </xf>
    <xf numFmtId="0" fontId="47" fillId="9" borderId="74" xfId="0" applyFont="1" applyFill="1" applyBorder="1">
      <alignment vertical="center"/>
    </xf>
    <xf numFmtId="0" fontId="47" fillId="9" borderId="75" xfId="0" applyFont="1" applyFill="1" applyBorder="1">
      <alignment vertical="center"/>
    </xf>
    <xf numFmtId="0" fontId="47" fillId="9" borderId="74" xfId="0" applyNumberFormat="1" applyFont="1" applyFill="1" applyBorder="1">
      <alignment vertical="center"/>
    </xf>
    <xf numFmtId="3" fontId="47" fillId="9" borderId="77" xfId="0" applyNumberFormat="1" applyFont="1" applyFill="1" applyBorder="1">
      <alignment vertical="center"/>
    </xf>
    <xf numFmtId="3" fontId="47" fillId="9" borderId="78" xfId="0" applyNumberFormat="1" applyFont="1" applyFill="1" applyBorder="1">
      <alignment vertical="center"/>
    </xf>
    <xf numFmtId="0" fontId="47" fillId="44" borderId="79" xfId="0" applyFont="1" applyFill="1" applyBorder="1">
      <alignment vertical="center"/>
    </xf>
    <xf numFmtId="0" fontId="47" fillId="44" borderId="80" xfId="0" applyFont="1" applyFill="1" applyBorder="1">
      <alignment vertical="center"/>
    </xf>
    <xf numFmtId="0" fontId="47" fillId="44" borderId="79" xfId="0" applyNumberFormat="1" applyFont="1" applyFill="1" applyBorder="1">
      <alignment vertical="center"/>
    </xf>
    <xf numFmtId="3" fontId="47" fillId="44" borderId="81" xfId="0" applyNumberFormat="1" applyFont="1" applyFill="1" applyBorder="1">
      <alignment vertical="center"/>
    </xf>
    <xf numFmtId="3" fontId="47" fillId="44" borderId="82" xfId="0" applyNumberFormat="1" applyFont="1" applyFill="1" applyBorder="1">
      <alignment vertical="center"/>
    </xf>
    <xf numFmtId="0" fontId="47" fillId="11" borderId="74" xfId="0" applyFont="1" applyFill="1" applyBorder="1">
      <alignment vertical="center"/>
    </xf>
    <xf numFmtId="0" fontId="47" fillId="11" borderId="77" xfId="0" applyFont="1" applyFill="1" applyBorder="1" applyAlignment="1">
      <alignment horizontal="center" vertical="center"/>
    </xf>
    <xf numFmtId="0" fontId="47" fillId="11" borderId="78" xfId="0" applyFont="1" applyFill="1" applyBorder="1">
      <alignment vertical="center"/>
    </xf>
    <xf numFmtId="0" fontId="47" fillId="10" borderId="74" xfId="0" applyFont="1" applyFill="1" applyBorder="1" applyAlignment="1">
      <alignment horizontal="center" vertical="center"/>
    </xf>
    <xf numFmtId="0" fontId="47" fillId="10" borderId="78" xfId="0" applyFont="1" applyFill="1" applyBorder="1" applyAlignment="1">
      <alignment horizontal="center" vertical="center"/>
    </xf>
    <xf numFmtId="14" fontId="47" fillId="0" borderId="74" xfId="0" applyNumberFormat="1" applyFont="1" applyBorder="1">
      <alignment vertical="center"/>
    </xf>
    <xf numFmtId="189" fontId="47" fillId="0" borderId="74" xfId="0" applyNumberFormat="1" applyFont="1" applyBorder="1">
      <alignment vertical="center"/>
    </xf>
    <xf numFmtId="189" fontId="47" fillId="0" borderId="78" xfId="0" applyNumberFormat="1" applyFont="1" applyBorder="1">
      <alignment vertical="center"/>
    </xf>
    <xf numFmtId="0" fontId="47" fillId="11" borderId="75" xfId="0" applyFont="1" applyFill="1" applyBorder="1">
      <alignment vertical="center"/>
    </xf>
    <xf numFmtId="189" fontId="47" fillId="44" borderId="79" xfId="0" applyNumberFormat="1" applyFont="1" applyFill="1" applyBorder="1">
      <alignment vertical="center"/>
    </xf>
    <xf numFmtId="189" fontId="47" fillId="44" borderId="82" xfId="0" applyNumberFormat="1" applyFont="1" applyFill="1" applyBorder="1">
      <alignment vertical="center"/>
    </xf>
    <xf numFmtId="3" fontId="47" fillId="0" borderId="74" xfId="0" applyNumberFormat="1" applyFont="1" applyBorder="1">
      <alignment vertical="center"/>
    </xf>
    <xf numFmtId="3" fontId="47" fillId="0" borderId="83" xfId="0" applyNumberFormat="1" applyFont="1" applyBorder="1">
      <alignment vertical="center"/>
    </xf>
    <xf numFmtId="3" fontId="47" fillId="9" borderId="74" xfId="0" applyNumberFormat="1" applyFont="1" applyFill="1" applyBorder="1">
      <alignment vertical="center"/>
    </xf>
    <xf numFmtId="3" fontId="47" fillId="9" borderId="83" xfId="0" applyNumberFormat="1" applyFont="1" applyFill="1" applyBorder="1">
      <alignment vertical="center"/>
    </xf>
    <xf numFmtId="3" fontId="47" fillId="11" borderId="74" xfId="0" applyNumberFormat="1" applyFont="1" applyFill="1" applyBorder="1">
      <alignment vertical="center"/>
    </xf>
    <xf numFmtId="3" fontId="47" fillId="11" borderId="83" xfId="0" applyNumberFormat="1" applyFont="1" applyFill="1" applyBorder="1">
      <alignment vertical="center"/>
    </xf>
    <xf numFmtId="3" fontId="47" fillId="44" borderId="79" xfId="0" applyNumberFormat="1" applyFont="1" applyFill="1" applyBorder="1">
      <alignment vertical="center"/>
    </xf>
    <xf numFmtId="3" fontId="47" fillId="44" borderId="84" xfId="0" applyNumberFormat="1" applyFont="1" applyFill="1" applyBorder="1">
      <alignment vertical="center"/>
    </xf>
    <xf numFmtId="0" fontId="47" fillId="11" borderId="74" xfId="0" applyFont="1" applyFill="1" applyBorder="1" applyAlignment="1">
      <alignment horizontal="center" vertical="center"/>
    </xf>
    <xf numFmtId="0" fontId="47" fillId="11" borderId="83" xfId="0" applyFont="1" applyFill="1" applyBorder="1" applyAlignment="1">
      <alignment horizontal="center" vertical="center"/>
    </xf>
    <xf numFmtId="0" fontId="47" fillId="44" borderId="79" xfId="0" applyFont="1" applyFill="1" applyBorder="1" applyAlignment="1">
      <alignment horizontal="center" vertical="center"/>
    </xf>
    <xf numFmtId="0" fontId="47" fillId="44" borderId="80" xfId="0" applyFont="1" applyFill="1" applyBorder="1" applyAlignment="1">
      <alignment horizontal="center" vertical="center"/>
    </xf>
    <xf numFmtId="0" fontId="47" fillId="12" borderId="74" xfId="0" applyFont="1" applyFill="1" applyBorder="1">
      <alignment vertical="center"/>
    </xf>
    <xf numFmtId="0" fontId="47" fillId="12" borderId="75" xfId="0" applyFont="1" applyFill="1" applyBorder="1">
      <alignment vertical="center"/>
    </xf>
    <xf numFmtId="189" fontId="47" fillId="12" borderId="74" xfId="0" applyNumberFormat="1" applyFont="1" applyFill="1" applyBorder="1">
      <alignment vertical="center"/>
    </xf>
    <xf numFmtId="189" fontId="47" fillId="12" borderId="78" xfId="0" applyNumberFormat="1" applyFont="1" applyFill="1" applyBorder="1">
      <alignment vertical="center"/>
    </xf>
    <xf numFmtId="0" fontId="47" fillId="0" borderId="84" xfId="0" applyFont="1" applyBorder="1">
      <alignment vertical="center"/>
    </xf>
    <xf numFmtId="0" fontId="47" fillId="44" borderId="74" xfId="0" applyFont="1" applyFill="1" applyBorder="1" applyAlignment="1">
      <alignment horizontal="center" vertical="center"/>
    </xf>
    <xf numFmtId="0" fontId="47" fillId="46" borderId="77" xfId="0" applyFont="1" applyFill="1" applyBorder="1" applyAlignment="1">
      <alignment horizontal="center" vertical="center"/>
    </xf>
    <xf numFmtId="0" fontId="47" fillId="44" borderId="77" xfId="0" applyFont="1" applyFill="1" applyBorder="1" applyAlignment="1">
      <alignment horizontal="center" vertical="center"/>
    </xf>
    <xf numFmtId="0" fontId="47" fillId="46" borderId="78" xfId="0" applyFont="1" applyFill="1" applyBorder="1" applyAlignment="1">
      <alignment horizontal="center" vertical="center"/>
    </xf>
    <xf numFmtId="3" fontId="47" fillId="46" borderId="77" xfId="0" applyNumberFormat="1" applyFont="1" applyFill="1" applyBorder="1">
      <alignment vertical="center"/>
    </xf>
    <xf numFmtId="0" fontId="47" fillId="46" borderId="77" xfId="0" applyNumberFormat="1" applyFont="1" applyFill="1" applyBorder="1">
      <alignment vertical="center"/>
    </xf>
    <xf numFmtId="0" fontId="47" fillId="46" borderId="78" xfId="0" applyNumberFormat="1" applyFont="1" applyFill="1" applyBorder="1">
      <alignment vertical="center"/>
    </xf>
    <xf numFmtId="0" fontId="47" fillId="44" borderId="81" xfId="0" applyNumberFormat="1" applyFont="1" applyFill="1" applyBorder="1">
      <alignment vertical="center"/>
    </xf>
    <xf numFmtId="0" fontId="47" fillId="44" borderId="82" xfId="0" applyNumberFormat="1" applyFont="1" applyFill="1" applyBorder="1">
      <alignment vertical="center"/>
    </xf>
    <xf numFmtId="0" fontId="47" fillId="0" borderId="84" xfId="0" pivotButton="1" applyFont="1" applyBorder="1">
      <alignment vertical="center"/>
    </xf>
    <xf numFmtId="0" fontId="3" fillId="10" borderId="69" xfId="0" applyFont="1" applyFill="1" applyBorder="1">
      <alignment vertical="center"/>
    </xf>
    <xf numFmtId="0" fontId="3" fillId="10" borderId="71" xfId="0" applyFont="1" applyFill="1" applyBorder="1" applyAlignment="1">
      <alignment horizontal="center" vertical="center" wrapText="1"/>
    </xf>
    <xf numFmtId="0" fontId="3" fillId="10" borderId="59" xfId="0" applyNumberFormat="1" applyFont="1" applyFill="1" applyBorder="1" applyAlignment="1">
      <alignment horizontal="center" vertical="center" wrapText="1"/>
    </xf>
    <xf numFmtId="0" fontId="3" fillId="10" borderId="59" xfId="0" applyFont="1" applyFill="1" applyBorder="1" applyAlignment="1">
      <alignment horizontal="center" vertical="center" wrapText="1"/>
    </xf>
    <xf numFmtId="189" fontId="3" fillId="10" borderId="68" xfId="0" applyNumberFormat="1" applyFont="1" applyFill="1" applyBorder="1" applyAlignment="1">
      <alignment horizontal="center" vertical="center" wrapText="1"/>
    </xf>
    <xf numFmtId="0" fontId="3" fillId="10" borderId="60" xfId="0" applyFont="1" applyFill="1" applyBorder="1" applyAlignment="1">
      <alignment horizontal="center" vertical="center" wrapText="1"/>
    </xf>
    <xf numFmtId="181" fontId="3" fillId="10" borderId="9" xfId="0" applyNumberFormat="1" applyFont="1" applyFill="1" applyBorder="1" applyAlignment="1">
      <alignment horizontal="center" vertical="center" wrapText="1"/>
    </xf>
    <xf numFmtId="181" fontId="3" fillId="10" borderId="59" xfId="0" applyNumberFormat="1" applyFont="1" applyFill="1" applyBorder="1" applyAlignment="1">
      <alignment horizontal="center" vertical="center" wrapText="1"/>
    </xf>
    <xf numFmtId="181" fontId="3" fillId="10" borderId="10" xfId="0" applyNumberFormat="1" applyFont="1" applyFill="1" applyBorder="1" applyAlignment="1">
      <alignment horizontal="center" vertical="center" wrapText="1"/>
    </xf>
    <xf numFmtId="177" fontId="3" fillId="10" borderId="71" xfId="0" applyNumberFormat="1" applyFont="1" applyFill="1" applyBorder="1" applyAlignment="1">
      <alignment horizontal="center" vertical="center" wrapText="1"/>
    </xf>
    <xf numFmtId="42" fontId="3" fillId="10" borderId="10" xfId="0" applyNumberFormat="1" applyFont="1" applyFill="1" applyBorder="1" applyAlignment="1">
      <alignment vertical="center" wrapText="1"/>
    </xf>
    <xf numFmtId="0" fontId="3" fillId="10" borderId="11" xfId="0" applyNumberFormat="1" applyFont="1" applyFill="1" applyBorder="1" applyAlignment="1">
      <alignment horizontal="center" vertical="center" wrapText="1"/>
    </xf>
    <xf numFmtId="0" fontId="3" fillId="10" borderId="9" xfId="0" applyNumberFormat="1" applyFont="1" applyFill="1" applyBorder="1" applyAlignment="1">
      <alignment vertical="center" wrapText="1"/>
    </xf>
    <xf numFmtId="0" fontId="3" fillId="10" borderId="10" xfId="0" applyNumberFormat="1" applyFont="1" applyFill="1" applyBorder="1" applyAlignment="1">
      <alignment vertical="center" wrapText="1"/>
    </xf>
    <xf numFmtId="42" fontId="3" fillId="10" borderId="11" xfId="3" applyFont="1" applyFill="1" applyBorder="1" applyAlignment="1">
      <alignment horizontal="center" vertical="center" wrapText="1"/>
    </xf>
    <xf numFmtId="0" fontId="0" fillId="10" borderId="0" xfId="0" applyFill="1">
      <alignment vertical="center"/>
    </xf>
    <xf numFmtId="0" fontId="114" fillId="10" borderId="11" xfId="0" applyFont="1" applyFill="1" applyBorder="1" applyAlignment="1">
      <alignment horizontal="center" vertical="center"/>
    </xf>
    <xf numFmtId="189" fontId="114" fillId="10" borderId="68" xfId="0" applyNumberFormat="1" applyFont="1" applyFill="1" applyBorder="1" applyAlignment="1">
      <alignment horizontal="center" vertical="center" wrapText="1"/>
    </xf>
    <xf numFmtId="0" fontId="114" fillId="53" borderId="59" xfId="0" applyNumberFormat="1" applyFont="1" applyFill="1" applyBorder="1" applyAlignment="1">
      <alignment horizontal="center" vertical="center" wrapText="1"/>
    </xf>
    <xf numFmtId="189" fontId="3" fillId="53" borderId="68" xfId="0" applyNumberFormat="1" applyFont="1" applyFill="1" applyBorder="1" applyAlignment="1">
      <alignment horizontal="center" vertical="center" wrapText="1"/>
    </xf>
    <xf numFmtId="0" fontId="114" fillId="54" borderId="11" xfId="0" applyFont="1" applyFill="1" applyBorder="1" applyAlignment="1">
      <alignment horizontal="center" vertical="center"/>
    </xf>
    <xf numFmtId="189" fontId="3" fillId="54" borderId="68" xfId="0" applyNumberFormat="1" applyFont="1" applyFill="1" applyBorder="1" applyAlignment="1">
      <alignment horizontal="center" vertical="center" wrapText="1"/>
    </xf>
    <xf numFmtId="0" fontId="47" fillId="0" borderId="77" xfId="0" applyFont="1" applyBorder="1">
      <alignment vertical="center"/>
    </xf>
    <xf numFmtId="0" fontId="47" fillId="0" borderId="85" xfId="0" applyFont="1" applyBorder="1">
      <alignment vertical="center"/>
    </xf>
    <xf numFmtId="3" fontId="47" fillId="0" borderId="85" xfId="0" applyNumberFormat="1" applyFont="1" applyBorder="1">
      <alignment vertical="center"/>
    </xf>
    <xf numFmtId="3" fontId="47" fillId="0" borderId="0" xfId="0" applyNumberFormat="1" applyFont="1">
      <alignment vertical="center"/>
    </xf>
    <xf numFmtId="3" fontId="47" fillId="0" borderId="86" xfId="0" applyNumberFormat="1" applyFont="1" applyBorder="1">
      <alignment vertical="center"/>
    </xf>
    <xf numFmtId="3" fontId="47" fillId="11" borderId="77" xfId="0" applyNumberFormat="1" applyFont="1" applyFill="1" applyBorder="1">
      <alignment vertical="center"/>
    </xf>
    <xf numFmtId="14" fontId="47" fillId="0" borderId="85" xfId="0" applyNumberFormat="1" applyFont="1" applyBorder="1">
      <alignment vertical="center"/>
    </xf>
    <xf numFmtId="189" fontId="47" fillId="0" borderId="85" xfId="0" applyNumberFormat="1" applyFont="1" applyBorder="1">
      <alignment vertical="center"/>
    </xf>
    <xf numFmtId="189" fontId="47" fillId="0" borderId="87" xfId="0" applyNumberFormat="1" applyFont="1" applyBorder="1">
      <alignment vertical="center"/>
    </xf>
    <xf numFmtId="0" fontId="114" fillId="55" borderId="11" xfId="0" applyFont="1" applyFill="1" applyBorder="1" applyAlignment="1">
      <alignment horizontal="center" vertical="center"/>
    </xf>
    <xf numFmtId="0" fontId="114" fillId="56" borderId="69" xfId="0" applyFont="1" applyFill="1" applyBorder="1">
      <alignment vertical="center"/>
    </xf>
    <xf numFmtId="0" fontId="114" fillId="56" borderId="71" xfId="0" applyFont="1" applyFill="1" applyBorder="1" applyAlignment="1">
      <alignment horizontal="center" vertical="center" wrapText="1"/>
    </xf>
    <xf numFmtId="0" fontId="114" fillId="56" borderId="59" xfId="0" applyNumberFormat="1" applyFont="1" applyFill="1" applyBorder="1" applyAlignment="1">
      <alignment horizontal="center" vertical="center" wrapText="1"/>
    </xf>
    <xf numFmtId="0" fontId="114" fillId="56" borderId="59" xfId="0" applyFont="1" applyFill="1" applyBorder="1" applyAlignment="1">
      <alignment horizontal="center" vertical="center" wrapText="1"/>
    </xf>
    <xf numFmtId="189" fontId="114" fillId="56" borderId="68" xfId="0" applyNumberFormat="1" applyFont="1" applyFill="1" applyBorder="1" applyAlignment="1">
      <alignment horizontal="center" vertical="center" wrapText="1"/>
    </xf>
    <xf numFmtId="0" fontId="114" fillId="56" borderId="60" xfId="0" applyFont="1" applyFill="1" applyBorder="1" applyAlignment="1">
      <alignment horizontal="center" vertical="center" wrapText="1"/>
    </xf>
    <xf numFmtId="181" fontId="114" fillId="56" borderId="9" xfId="0" applyNumberFormat="1" applyFont="1" applyFill="1" applyBorder="1" applyAlignment="1">
      <alignment horizontal="center" vertical="center" wrapText="1"/>
    </xf>
    <xf numFmtId="181" fontId="114" fillId="56" borderId="59" xfId="0" applyNumberFormat="1" applyFont="1" applyFill="1" applyBorder="1" applyAlignment="1">
      <alignment horizontal="center" vertical="center" wrapText="1"/>
    </xf>
    <xf numFmtId="181" fontId="114" fillId="56" borderId="10" xfId="0" applyNumberFormat="1" applyFont="1" applyFill="1" applyBorder="1" applyAlignment="1">
      <alignment horizontal="center" vertical="center" wrapText="1"/>
    </xf>
    <xf numFmtId="177" fontId="114" fillId="56" borderId="71" xfId="0" applyNumberFormat="1" applyFont="1" applyFill="1" applyBorder="1" applyAlignment="1">
      <alignment horizontal="center" vertical="center" wrapText="1"/>
    </xf>
    <xf numFmtId="42" fontId="114" fillId="56" borderId="10" xfId="0" applyNumberFormat="1" applyFont="1" applyFill="1" applyBorder="1" applyAlignment="1">
      <alignment vertical="center" wrapText="1"/>
    </xf>
    <xf numFmtId="0" fontId="114" fillId="56" borderId="11" xfId="0" applyNumberFormat="1" applyFont="1" applyFill="1" applyBorder="1" applyAlignment="1">
      <alignment horizontal="center" vertical="center" wrapText="1"/>
    </xf>
    <xf numFmtId="0" fontId="114" fillId="56" borderId="9" xfId="0" applyNumberFormat="1" applyFont="1" applyFill="1" applyBorder="1" applyAlignment="1">
      <alignment vertical="center" wrapText="1"/>
    </xf>
    <xf numFmtId="0" fontId="114" fillId="56" borderId="10" xfId="0" applyNumberFormat="1" applyFont="1" applyFill="1" applyBorder="1" applyAlignment="1">
      <alignment vertical="center" wrapText="1"/>
    </xf>
    <xf numFmtId="42" fontId="114" fillId="56" borderId="11" xfId="3" applyFont="1" applyFill="1" applyBorder="1" applyAlignment="1">
      <alignment horizontal="center" vertical="center" wrapText="1"/>
    </xf>
    <xf numFmtId="0" fontId="3" fillId="56" borderId="69" xfId="0" applyFont="1" applyFill="1" applyBorder="1">
      <alignment vertical="center"/>
    </xf>
    <xf numFmtId="0" fontId="3" fillId="56" borderId="59" xfId="0" applyNumberFormat="1" applyFont="1" applyFill="1" applyBorder="1" applyAlignment="1">
      <alignment horizontal="center" vertical="center" wrapText="1"/>
    </xf>
    <xf numFmtId="0" fontId="3" fillId="56" borderId="59" xfId="0" applyFont="1" applyFill="1" applyBorder="1" applyAlignment="1">
      <alignment horizontal="center" vertical="center" wrapText="1"/>
    </xf>
    <xf numFmtId="189" fontId="3" fillId="56" borderId="68" xfId="0" applyNumberFormat="1" applyFont="1" applyFill="1" applyBorder="1" applyAlignment="1">
      <alignment horizontal="center" vertical="center" wrapText="1"/>
    </xf>
    <xf numFmtId="0" fontId="3" fillId="56" borderId="60" xfId="0" applyFont="1" applyFill="1" applyBorder="1" applyAlignment="1">
      <alignment horizontal="center" vertical="center" wrapText="1"/>
    </xf>
    <xf numFmtId="181" fontId="3" fillId="56" borderId="9" xfId="0" applyNumberFormat="1" applyFont="1" applyFill="1" applyBorder="1" applyAlignment="1">
      <alignment horizontal="center" vertical="center" wrapText="1"/>
    </xf>
    <xf numFmtId="181" fontId="3" fillId="56" borderId="59" xfId="0" applyNumberFormat="1" applyFont="1" applyFill="1" applyBorder="1" applyAlignment="1">
      <alignment horizontal="center" vertical="center" wrapText="1"/>
    </xf>
    <xf numFmtId="181" fontId="3" fillId="56" borderId="10" xfId="0" applyNumberFormat="1" applyFont="1" applyFill="1" applyBorder="1" applyAlignment="1">
      <alignment horizontal="center" vertical="center" wrapText="1"/>
    </xf>
    <xf numFmtId="177" fontId="3" fillId="56" borderId="71" xfId="0" applyNumberFormat="1" applyFont="1" applyFill="1" applyBorder="1" applyAlignment="1">
      <alignment horizontal="center" vertical="center" wrapText="1"/>
    </xf>
    <xf numFmtId="42" fontId="3" fillId="56" borderId="10" xfId="0" applyNumberFormat="1" applyFont="1" applyFill="1" applyBorder="1" applyAlignment="1">
      <alignment vertical="center" wrapText="1"/>
    </xf>
    <xf numFmtId="0" fontId="3" fillId="56" borderId="11" xfId="0" applyNumberFormat="1" applyFont="1" applyFill="1" applyBorder="1" applyAlignment="1">
      <alignment horizontal="center" vertical="center" wrapText="1"/>
    </xf>
    <xf numFmtId="0" fontId="3" fillId="56" borderId="9" xfId="0" applyNumberFormat="1" applyFont="1" applyFill="1" applyBorder="1" applyAlignment="1">
      <alignment vertical="center" wrapText="1"/>
    </xf>
    <xf numFmtId="0" fontId="3" fillId="56" borderId="10" xfId="0" applyNumberFormat="1" applyFont="1" applyFill="1" applyBorder="1" applyAlignment="1">
      <alignment vertical="center" wrapText="1"/>
    </xf>
    <xf numFmtId="42" fontId="3" fillId="56" borderId="11" xfId="3" applyFont="1" applyFill="1" applyBorder="1" applyAlignment="1">
      <alignment horizontal="center" vertical="center" wrapText="1"/>
    </xf>
    <xf numFmtId="14" fontId="47" fillId="0" borderId="0" xfId="0" applyNumberFormat="1" applyFont="1" applyFill="1">
      <alignment vertical="center"/>
    </xf>
    <xf numFmtId="0" fontId="3" fillId="57" borderId="71" xfId="0" applyFont="1" applyFill="1" applyBorder="1" applyAlignment="1">
      <alignment horizontal="center" vertical="center" wrapText="1"/>
    </xf>
    <xf numFmtId="0" fontId="3" fillId="57" borderId="59" xfId="0" applyNumberFormat="1" applyFont="1" applyFill="1" applyBorder="1" applyAlignment="1">
      <alignment horizontal="center" vertical="center" wrapText="1"/>
    </xf>
    <xf numFmtId="0" fontId="105" fillId="0" borderId="0" xfId="0" applyFont="1">
      <alignment vertical="center"/>
    </xf>
    <xf numFmtId="0" fontId="105" fillId="0" borderId="74" xfId="0" pivotButton="1" applyFont="1" applyBorder="1">
      <alignment vertical="center"/>
    </xf>
    <xf numFmtId="0" fontId="105" fillId="44" borderId="74" xfId="0" applyFont="1" applyFill="1" applyBorder="1" applyAlignment="1">
      <alignment horizontal="center" vertical="center"/>
    </xf>
    <xf numFmtId="3" fontId="105" fillId="0" borderId="74" xfId="0" applyNumberFormat="1" applyFont="1" applyBorder="1">
      <alignment vertical="center"/>
    </xf>
    <xf numFmtId="3" fontId="105" fillId="44" borderId="79" xfId="0" applyNumberFormat="1" applyFont="1" applyFill="1" applyBorder="1">
      <alignment vertical="center"/>
    </xf>
    <xf numFmtId="0" fontId="115" fillId="0" borderId="0" xfId="0" applyFont="1">
      <alignment vertical="center"/>
    </xf>
    <xf numFmtId="0" fontId="47" fillId="0" borderId="77" xfId="0" applyNumberFormat="1" applyFont="1" applyBorder="1">
      <alignment vertical="center"/>
    </xf>
    <xf numFmtId="14" fontId="3" fillId="0" borderId="11" xfId="0" applyNumberFormat="1" applyFont="1" applyBorder="1" applyAlignment="1">
      <alignment horizontal="center" vertical="center" wrapText="1"/>
    </xf>
    <xf numFmtId="0" fontId="3" fillId="56" borderId="71" xfId="0" applyFont="1" applyFill="1" applyBorder="1" applyAlignment="1">
      <alignment horizontal="center" vertical="center" wrapText="1"/>
    </xf>
    <xf numFmtId="42" fontId="3" fillId="9" borderId="11" xfId="3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76" fontId="23" fillId="0" borderId="4" xfId="5" applyNumberFormat="1" applyFont="1" applyBorder="1" applyAlignment="1">
      <alignment horizontal="center" vertical="center"/>
    </xf>
    <xf numFmtId="176" fontId="23" fillId="0" borderId="21" xfId="5" applyNumberFormat="1" applyFont="1" applyBorder="1" applyAlignment="1">
      <alignment horizontal="center" vertical="center"/>
    </xf>
    <xf numFmtId="176" fontId="23" fillId="0" borderId="4" xfId="5" applyNumberFormat="1" applyFont="1" applyBorder="1" applyAlignment="1">
      <alignment horizontal="center" vertical="center" wrapText="1"/>
    </xf>
    <xf numFmtId="176" fontId="23" fillId="0" borderId="21" xfId="5" applyNumberFormat="1" applyFont="1" applyBorder="1" applyAlignment="1">
      <alignment horizontal="center" vertical="center" wrapText="1"/>
    </xf>
    <xf numFmtId="176" fontId="29" fillId="0" borderId="4" xfId="0" applyNumberFormat="1" applyFont="1" applyBorder="1" applyAlignment="1">
      <alignment horizontal="center" vertical="center" wrapText="1"/>
    </xf>
    <xf numFmtId="176" fontId="29" fillId="0" borderId="21" xfId="0" applyNumberFormat="1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79" fontId="23" fillId="0" borderId="4" xfId="5" applyNumberFormat="1" applyFont="1" applyBorder="1" applyAlignment="1">
      <alignment horizontal="center" vertical="center" wrapText="1"/>
    </xf>
    <xf numFmtId="179" fontId="23" fillId="0" borderId="21" xfId="5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176" fontId="29" fillId="0" borderId="21" xfId="0" applyNumberFormat="1" applyFont="1" applyBorder="1" applyAlignment="1">
      <alignment horizontal="center" vertical="center"/>
    </xf>
    <xf numFmtId="176" fontId="26" fillId="0" borderId="4" xfId="5" applyNumberFormat="1" applyFont="1" applyBorder="1" applyAlignment="1">
      <alignment horizontal="center" vertical="center" wrapText="1"/>
    </xf>
    <xf numFmtId="176" fontId="26" fillId="0" borderId="21" xfId="5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 wrapText="1"/>
    </xf>
    <xf numFmtId="176" fontId="0" fillId="0" borderId="4" xfId="0" applyNumberFormat="1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176" fontId="29" fillId="0" borderId="4" xfId="0" applyNumberFormat="1" applyFont="1" applyBorder="1" applyAlignment="1">
      <alignment horizontal="center" vertical="center"/>
    </xf>
    <xf numFmtId="176" fontId="0" fillId="0" borderId="21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4" fillId="2" borderId="25" xfId="0" applyFont="1" applyFill="1" applyBorder="1" applyAlignment="1">
      <alignment horizontal="center" vertical="center"/>
    </xf>
    <xf numFmtId="0" fontId="24" fillId="2" borderId="26" xfId="0" applyFont="1" applyFill="1" applyBorder="1" applyAlignment="1">
      <alignment horizontal="center" vertical="center"/>
    </xf>
    <xf numFmtId="0" fontId="24" fillId="2" borderId="27" xfId="0" applyFont="1" applyFill="1" applyBorder="1" applyAlignment="1">
      <alignment horizontal="center" vertical="center"/>
    </xf>
    <xf numFmtId="0" fontId="24" fillId="2" borderId="31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24" fillId="2" borderId="32" xfId="0" applyFont="1" applyFill="1" applyBorder="1" applyAlignment="1">
      <alignment horizontal="center" vertical="center"/>
    </xf>
    <xf numFmtId="176" fontId="24" fillId="2" borderId="25" xfId="0" applyNumberFormat="1" applyFont="1" applyFill="1" applyBorder="1" applyAlignment="1">
      <alignment horizontal="center" vertical="center" wrapText="1"/>
    </xf>
    <xf numFmtId="176" fontId="24" fillId="2" borderId="26" xfId="0" applyNumberFormat="1" applyFont="1" applyFill="1" applyBorder="1" applyAlignment="1">
      <alignment horizontal="center" vertical="center" wrapText="1"/>
    </xf>
    <xf numFmtId="176" fontId="24" fillId="2" borderId="27" xfId="0" applyNumberFormat="1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4" fillId="2" borderId="13" xfId="0" applyFont="1" applyFill="1" applyBorder="1" applyAlignment="1">
      <alignment horizontal="center" vertical="center"/>
    </xf>
    <xf numFmtId="0" fontId="24" fillId="2" borderId="33" xfId="0" applyFont="1" applyFill="1" applyBorder="1" applyAlignment="1">
      <alignment horizontal="center" vertical="center"/>
    </xf>
    <xf numFmtId="0" fontId="24" fillId="2" borderId="12" xfId="0" applyFont="1" applyFill="1" applyBorder="1" applyAlignment="1">
      <alignment horizontal="center" vertical="center"/>
    </xf>
    <xf numFmtId="176" fontId="29" fillId="0" borderId="20" xfId="0" applyNumberFormat="1" applyFont="1" applyBorder="1" applyAlignment="1">
      <alignment horizontal="center" vertical="center"/>
    </xf>
    <xf numFmtId="176" fontId="29" fillId="0" borderId="3" xfId="0" applyNumberFormat="1" applyFont="1" applyBorder="1" applyAlignment="1">
      <alignment horizontal="center" vertical="center"/>
    </xf>
    <xf numFmtId="176" fontId="0" fillId="3" borderId="20" xfId="0" applyNumberFormat="1" applyFill="1" applyBorder="1" applyAlignment="1">
      <alignment horizontal="center" vertical="center" wrapText="1"/>
    </xf>
    <xf numFmtId="176" fontId="0" fillId="3" borderId="3" xfId="0" applyNumberFormat="1" applyFill="1" applyBorder="1" applyAlignment="1">
      <alignment horizontal="center" vertical="center" wrapText="1"/>
    </xf>
    <xf numFmtId="176" fontId="0" fillId="0" borderId="20" xfId="0" applyNumberFormat="1" applyFont="1" applyBorder="1" applyAlignment="1">
      <alignment horizontal="center" vertical="center"/>
    </xf>
    <xf numFmtId="176" fontId="0" fillId="0" borderId="3" xfId="0" applyNumberFormat="1" applyFont="1" applyBorder="1" applyAlignment="1">
      <alignment horizontal="center" vertical="center"/>
    </xf>
    <xf numFmtId="176" fontId="0" fillId="0" borderId="20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176" fontId="23" fillId="0" borderId="15" xfId="5" applyNumberFormat="1" applyFont="1" applyBorder="1" applyAlignment="1">
      <alignment horizontal="center" vertical="center" wrapText="1"/>
    </xf>
    <xf numFmtId="176" fontId="23" fillId="0" borderId="15" xfId="5" applyNumberFormat="1" applyFont="1" applyBorder="1" applyAlignment="1">
      <alignment horizontal="center" vertical="center"/>
    </xf>
    <xf numFmtId="179" fontId="23" fillId="0" borderId="15" xfId="5" applyNumberFormat="1" applyFont="1" applyBorder="1" applyAlignment="1">
      <alignment horizontal="center" vertical="center" wrapText="1"/>
    </xf>
    <xf numFmtId="176" fontId="29" fillId="0" borderId="15" xfId="0" applyNumberFormat="1" applyFont="1" applyBorder="1" applyAlignment="1">
      <alignment horizontal="center" vertical="center" wrapText="1"/>
    </xf>
    <xf numFmtId="176" fontId="29" fillId="0" borderId="15" xfId="0" applyNumberFormat="1" applyFont="1" applyBorder="1" applyAlignment="1">
      <alignment horizontal="center" vertical="center"/>
    </xf>
    <xf numFmtId="176" fontId="26" fillId="0" borderId="15" xfId="5" applyNumberFormat="1" applyFont="1" applyBorder="1" applyAlignment="1">
      <alignment horizontal="center" vertical="center" wrapText="1"/>
    </xf>
    <xf numFmtId="176" fontId="38" fillId="0" borderId="4" xfId="0" applyNumberFormat="1" applyFont="1" applyBorder="1" applyAlignment="1">
      <alignment horizontal="center" vertical="center" wrapText="1"/>
    </xf>
    <xf numFmtId="176" fontId="38" fillId="0" borderId="21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76" fontId="0" fillId="0" borderId="20" xfId="0" applyNumberFormat="1" applyBorder="1" applyAlignment="1">
      <alignment horizontal="center" vertical="center" wrapText="1"/>
    </xf>
    <xf numFmtId="176" fontId="0" fillId="0" borderId="3" xfId="0" applyNumberForma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0" fontId="30" fillId="2" borderId="25" xfId="0" applyFont="1" applyFill="1" applyBorder="1" applyAlignment="1">
      <alignment horizontal="center" vertical="center"/>
    </xf>
    <xf numFmtId="0" fontId="30" fillId="2" borderId="26" xfId="0" applyFont="1" applyFill="1" applyBorder="1" applyAlignment="1">
      <alignment horizontal="center" vertical="center"/>
    </xf>
    <xf numFmtId="0" fontId="30" fillId="2" borderId="27" xfId="0" applyFont="1" applyFill="1" applyBorder="1" applyAlignment="1">
      <alignment horizontal="center" vertical="center"/>
    </xf>
    <xf numFmtId="0" fontId="30" fillId="2" borderId="31" xfId="0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horizontal="center" vertical="center"/>
    </xf>
    <xf numFmtId="0" fontId="30" fillId="2" borderId="32" xfId="0" applyFont="1" applyFill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0" fontId="29" fillId="0" borderId="33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30" fillId="2" borderId="25" xfId="0" applyFont="1" applyFill="1" applyBorder="1" applyAlignment="1">
      <alignment horizontal="center" vertical="center" wrapText="1"/>
    </xf>
    <xf numFmtId="0" fontId="30" fillId="2" borderId="27" xfId="0" applyFon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center" vertical="center"/>
    </xf>
    <xf numFmtId="0" fontId="30" fillId="2" borderId="4" xfId="0" applyFont="1" applyFill="1" applyBorder="1" applyAlignment="1">
      <alignment horizontal="center" vertical="center" wrapText="1"/>
    </xf>
    <xf numFmtId="176" fontId="30" fillId="0" borderId="4" xfId="0" applyNumberFormat="1" applyFont="1" applyBorder="1" applyAlignment="1">
      <alignment horizontal="center" vertical="center" wrapText="1"/>
    </xf>
    <xf numFmtId="0" fontId="30" fillId="2" borderId="13" xfId="0" applyFont="1" applyFill="1" applyBorder="1" applyAlignment="1">
      <alignment horizontal="center" vertical="center"/>
    </xf>
    <xf numFmtId="0" fontId="30" fillId="2" borderId="33" xfId="0" applyFont="1" applyFill="1" applyBorder="1" applyAlignment="1">
      <alignment horizontal="center" vertical="center"/>
    </xf>
    <xf numFmtId="0" fontId="30" fillId="2" borderId="12" xfId="0" applyFont="1" applyFill="1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8" fillId="0" borderId="2" xfId="0" applyFont="1" applyBorder="1" applyAlignment="1">
      <alignment horizontal="left" vertical="center"/>
    </xf>
    <xf numFmtId="0" fontId="28" fillId="0" borderId="0" xfId="0" applyFont="1" applyBorder="1" applyAlignment="1">
      <alignment horizontal="left" vertical="center"/>
    </xf>
    <xf numFmtId="176" fontId="30" fillId="2" borderId="25" xfId="0" applyNumberFormat="1" applyFont="1" applyFill="1" applyBorder="1" applyAlignment="1">
      <alignment horizontal="center" vertical="center" wrapText="1"/>
    </xf>
    <xf numFmtId="176" fontId="30" fillId="2" borderId="26" xfId="0" applyNumberFormat="1" applyFont="1" applyFill="1" applyBorder="1" applyAlignment="1">
      <alignment horizontal="center" vertical="center" wrapText="1"/>
    </xf>
    <xf numFmtId="176" fontId="30" fillId="2" borderId="27" xfId="0" applyNumberFormat="1" applyFont="1" applyFill="1" applyBorder="1" applyAlignment="1">
      <alignment horizontal="center" vertical="center" wrapText="1"/>
    </xf>
    <xf numFmtId="0" fontId="34" fillId="5" borderId="63" xfId="0" applyFont="1" applyFill="1" applyBorder="1" applyAlignment="1">
      <alignment horizontal="center" vertical="center"/>
    </xf>
    <xf numFmtId="0" fontId="34" fillId="5" borderId="34" xfId="0" applyFont="1" applyFill="1" applyBorder="1" applyAlignment="1">
      <alignment horizontal="center" vertical="center"/>
    </xf>
    <xf numFmtId="0" fontId="34" fillId="5" borderId="64" xfId="0" applyFont="1" applyFill="1" applyBorder="1" applyAlignment="1">
      <alignment horizontal="center" vertical="center"/>
    </xf>
    <xf numFmtId="0" fontId="34" fillId="5" borderId="70" xfId="0" applyFont="1" applyFill="1" applyBorder="1" applyAlignment="1">
      <alignment horizontal="center" vertical="center"/>
    </xf>
    <xf numFmtId="0" fontId="34" fillId="5" borderId="65" xfId="0" applyFont="1" applyFill="1" applyBorder="1" applyAlignment="1">
      <alignment horizontal="center" vertical="center" wrapText="1"/>
    </xf>
    <xf numFmtId="0" fontId="34" fillId="5" borderId="52" xfId="0" applyFont="1" applyFill="1" applyBorder="1" applyAlignment="1">
      <alignment horizontal="center" vertical="center" wrapText="1"/>
    </xf>
    <xf numFmtId="0" fontId="34" fillId="5" borderId="66" xfId="0" applyFont="1" applyFill="1" applyBorder="1" applyAlignment="1">
      <alignment horizontal="center" vertical="center" wrapText="1"/>
    </xf>
    <xf numFmtId="0" fontId="34" fillId="5" borderId="3" xfId="0" applyFont="1" applyFill="1" applyBorder="1" applyAlignment="1">
      <alignment horizontal="center" vertical="center" wrapText="1"/>
    </xf>
    <xf numFmtId="189" fontId="34" fillId="5" borderId="67" xfId="0" applyNumberFormat="1" applyFont="1" applyFill="1" applyBorder="1" applyAlignment="1">
      <alignment horizontal="center" vertical="center" wrapText="1"/>
    </xf>
    <xf numFmtId="189" fontId="34" fillId="5" borderId="51" xfId="0" applyNumberFormat="1" applyFont="1" applyFill="1" applyBorder="1" applyAlignment="1">
      <alignment horizontal="center" vertical="center" wrapText="1"/>
    </xf>
    <xf numFmtId="0" fontId="34" fillId="5" borderId="66" xfId="0" applyNumberFormat="1" applyFont="1" applyFill="1" applyBorder="1" applyAlignment="1">
      <alignment horizontal="center" vertical="center" wrapText="1"/>
    </xf>
    <xf numFmtId="0" fontId="34" fillId="5" borderId="3" xfId="0" applyNumberFormat="1" applyFont="1" applyFill="1" applyBorder="1" applyAlignment="1">
      <alignment horizontal="center" vertical="center" wrapText="1"/>
    </xf>
    <xf numFmtId="0" fontId="34" fillId="43" borderId="66" xfId="0" applyFont="1" applyFill="1" applyBorder="1" applyAlignment="1">
      <alignment horizontal="center" vertical="center" wrapText="1"/>
    </xf>
    <xf numFmtId="0" fontId="34" fillId="43" borderId="3" xfId="0" applyFont="1" applyFill="1" applyBorder="1" applyAlignment="1">
      <alignment horizontal="center" vertical="center" wrapText="1"/>
    </xf>
    <xf numFmtId="0" fontId="34" fillId="42" borderId="66" xfId="0" applyNumberFormat="1" applyFont="1" applyFill="1" applyBorder="1" applyAlignment="1">
      <alignment horizontal="center" vertical="center" wrapText="1"/>
    </xf>
    <xf numFmtId="0" fontId="34" fillId="42" borderId="3" xfId="0" applyNumberFormat="1" applyFont="1" applyFill="1" applyBorder="1" applyAlignment="1">
      <alignment horizontal="center" vertical="center" wrapText="1"/>
    </xf>
    <xf numFmtId="42" fontId="34" fillId="5" borderId="63" xfId="3" applyFont="1" applyFill="1" applyBorder="1" applyAlignment="1">
      <alignment horizontal="center" vertical="center" wrapText="1"/>
    </xf>
    <xf numFmtId="42" fontId="34" fillId="5" borderId="34" xfId="3" applyFont="1" applyFill="1" applyBorder="1" applyAlignment="1">
      <alignment horizontal="center" vertical="center" wrapText="1"/>
    </xf>
    <xf numFmtId="181" fontId="3" fillId="52" borderId="0" xfId="0" applyNumberFormat="1" applyFont="1" applyFill="1" applyAlignment="1">
      <alignment horizontal="center" vertical="center" wrapText="1"/>
    </xf>
    <xf numFmtId="0" fontId="34" fillId="5" borderId="63" xfId="0" applyFont="1" applyFill="1" applyBorder="1" applyAlignment="1">
      <alignment horizontal="center" vertical="center" wrapText="1"/>
    </xf>
    <xf numFmtId="0" fontId="34" fillId="5" borderId="34" xfId="0" applyFont="1" applyFill="1" applyBorder="1" applyAlignment="1">
      <alignment horizontal="center" vertical="center" wrapText="1"/>
    </xf>
    <xf numFmtId="181" fontId="34" fillId="5" borderId="60" xfId="0" applyNumberFormat="1" applyFont="1" applyFill="1" applyBorder="1" applyAlignment="1">
      <alignment horizontal="center" vertical="center"/>
    </xf>
    <xf numFmtId="181" fontId="34" fillId="5" borderId="68" xfId="0" applyNumberFormat="1" applyFont="1" applyFill="1" applyBorder="1" applyAlignment="1">
      <alignment horizontal="center" vertical="center"/>
    </xf>
    <xf numFmtId="181" fontId="34" fillId="5" borderId="69" xfId="0" applyNumberFormat="1" applyFont="1" applyFill="1" applyBorder="1" applyAlignment="1">
      <alignment horizontal="center" vertical="center"/>
    </xf>
    <xf numFmtId="176" fontId="34" fillId="5" borderId="68" xfId="0" applyNumberFormat="1" applyFont="1" applyFill="1" applyBorder="1" applyAlignment="1">
      <alignment horizontal="center" vertical="center" wrapText="1"/>
    </xf>
    <xf numFmtId="176" fontId="34" fillId="5" borderId="69" xfId="0" applyNumberFormat="1" applyFont="1" applyFill="1" applyBorder="1" applyAlignment="1">
      <alignment horizontal="center" vertical="center" wrapText="1"/>
    </xf>
    <xf numFmtId="0" fontId="34" fillId="5" borderId="60" xfId="0" applyNumberFormat="1" applyFont="1" applyFill="1" applyBorder="1" applyAlignment="1">
      <alignment horizontal="center" vertical="center" wrapText="1"/>
    </xf>
    <xf numFmtId="0" fontId="34" fillId="5" borderId="69" xfId="0" applyNumberFormat="1" applyFont="1" applyFill="1" applyBorder="1" applyAlignment="1">
      <alignment horizontal="center" vertical="center" wrapText="1"/>
    </xf>
    <xf numFmtId="0" fontId="34" fillId="5" borderId="63" xfId="0" applyNumberFormat="1" applyFont="1" applyFill="1" applyBorder="1" applyAlignment="1">
      <alignment horizontal="center" vertical="center" wrapText="1"/>
    </xf>
    <xf numFmtId="0" fontId="34" fillId="5" borderId="34" xfId="0" applyNumberFormat="1" applyFont="1" applyFill="1" applyBorder="1" applyAlignment="1">
      <alignment horizontal="center" vertical="center" wrapText="1"/>
    </xf>
    <xf numFmtId="181" fontId="3" fillId="9" borderId="61" xfId="0" applyNumberFormat="1" applyFont="1" applyFill="1" applyBorder="1" applyAlignment="1">
      <alignment horizontal="center" vertical="center" wrapText="1"/>
    </xf>
    <xf numFmtId="181" fontId="3" fillId="51" borderId="0" xfId="0" applyNumberFormat="1" applyFont="1" applyFill="1" applyAlignment="1">
      <alignment horizontal="center" vertical="center" wrapText="1"/>
    </xf>
    <xf numFmtId="0" fontId="49" fillId="8" borderId="0" xfId="7" applyFont="1" applyFill="1" applyAlignment="1">
      <alignment horizontal="center" vertical="center"/>
    </xf>
  </cellXfs>
  <cellStyles count="2818">
    <cellStyle name="20% - 强调文字颜色 1 2" xfId="8"/>
    <cellStyle name="20% - 强调文字颜色 1 2 2" xfId="9"/>
    <cellStyle name="20% - 强调文字颜色 1 2 3" xfId="10"/>
    <cellStyle name="20% - 强调文字颜色 1 2 4" xfId="11"/>
    <cellStyle name="20% - 强调文字颜色 1 2 5" xfId="12"/>
    <cellStyle name="20% - 强调文字颜色 1 2 6" xfId="13"/>
    <cellStyle name="20% - 强调文字颜色 1 2 7" xfId="14"/>
    <cellStyle name="20% - 强调文字颜色 1 3" xfId="15"/>
    <cellStyle name="20% - 强调文字颜色 1 3 2" xfId="16"/>
    <cellStyle name="20% - 强调文字颜色 1 3 3" xfId="17"/>
    <cellStyle name="20% - 强调文字颜色 1 3 4" xfId="18"/>
    <cellStyle name="20% - 强调文字颜色 1 3 5" xfId="19"/>
    <cellStyle name="20% - 强调文字颜色 1 3 6" xfId="20"/>
    <cellStyle name="20% - 强调文字颜色 1 3 7" xfId="21"/>
    <cellStyle name="20% - 强调文字颜色 1 4" xfId="22"/>
    <cellStyle name="20% - 强调文字颜色 1 4 2" xfId="23"/>
    <cellStyle name="20% - 强调文字颜色 1 4 3" xfId="24"/>
    <cellStyle name="20% - 强调文字颜色 1 4 4" xfId="25"/>
    <cellStyle name="20% - 强调文字颜色 1 4 5" xfId="26"/>
    <cellStyle name="20% - 强调文字颜色 1 4 6" xfId="27"/>
    <cellStyle name="20% - 强调文字颜色 1 4 7" xfId="28"/>
    <cellStyle name="20% - 强调文字颜色 1 5" xfId="29"/>
    <cellStyle name="20% - 强调文字颜色 1 5 2" xfId="30"/>
    <cellStyle name="20% - 强调文字颜色 1 5 3" xfId="31"/>
    <cellStyle name="20% - 强调文字颜色 1 5 4" xfId="32"/>
    <cellStyle name="20% - 强调文字颜色 1 5 5" xfId="33"/>
    <cellStyle name="20% - 强调文字颜色 1 5 6" xfId="34"/>
    <cellStyle name="20% - 强调文字颜色 1 5 7" xfId="35"/>
    <cellStyle name="20% - 强调文字颜色 2 2" xfId="36"/>
    <cellStyle name="20% - 强调文字颜色 2 2 2" xfId="37"/>
    <cellStyle name="20% - 强调文字颜色 2 2 3" xfId="38"/>
    <cellStyle name="20% - 强调文字颜色 2 2 4" xfId="39"/>
    <cellStyle name="20% - 强调文字颜色 2 2 5" xfId="40"/>
    <cellStyle name="20% - 强调文字颜色 2 2 6" xfId="41"/>
    <cellStyle name="20% - 强调文字颜色 2 2 7" xfId="42"/>
    <cellStyle name="20% - 强调文字颜色 2 3" xfId="43"/>
    <cellStyle name="20% - 强调文字颜色 2 3 2" xfId="44"/>
    <cellStyle name="20% - 强调文字颜色 2 3 3" xfId="45"/>
    <cellStyle name="20% - 强调文字颜色 2 3 4" xfId="46"/>
    <cellStyle name="20% - 强调文字颜色 2 3 5" xfId="47"/>
    <cellStyle name="20% - 强调文字颜色 2 3 6" xfId="48"/>
    <cellStyle name="20% - 强调文字颜色 2 3 7" xfId="49"/>
    <cellStyle name="20% - 强调文字颜色 2 4" xfId="50"/>
    <cellStyle name="20% - 强调文字颜色 2 4 2" xfId="51"/>
    <cellStyle name="20% - 强调文字颜色 2 4 3" xfId="52"/>
    <cellStyle name="20% - 强调文字颜色 2 4 4" xfId="53"/>
    <cellStyle name="20% - 强调文字颜色 2 4 5" xfId="54"/>
    <cellStyle name="20% - 强调文字颜色 2 4 6" xfId="55"/>
    <cellStyle name="20% - 强调文字颜色 2 4 7" xfId="56"/>
    <cellStyle name="20% - 强调文字颜色 2 5" xfId="57"/>
    <cellStyle name="20% - 强调文字颜色 2 5 2" xfId="58"/>
    <cellStyle name="20% - 强调文字颜色 2 5 3" xfId="59"/>
    <cellStyle name="20% - 强调文字颜色 2 5 4" xfId="60"/>
    <cellStyle name="20% - 强调文字颜色 2 5 5" xfId="61"/>
    <cellStyle name="20% - 强调文字颜色 2 5 6" xfId="62"/>
    <cellStyle name="20% - 强调文字颜色 2 5 7" xfId="63"/>
    <cellStyle name="20% - 强调文字颜色 3 2" xfId="64"/>
    <cellStyle name="20% - 强调文字颜色 3 2 2" xfId="65"/>
    <cellStyle name="20% - 强调文字颜色 3 2 3" xfId="66"/>
    <cellStyle name="20% - 强调文字颜色 3 2 4" xfId="67"/>
    <cellStyle name="20% - 强调文字颜色 3 2 5" xfId="68"/>
    <cellStyle name="20% - 强调文字颜色 3 2 6" xfId="69"/>
    <cellStyle name="20% - 强调文字颜色 3 2 7" xfId="70"/>
    <cellStyle name="20% - 强调文字颜色 3 3" xfId="71"/>
    <cellStyle name="20% - 强调文字颜色 3 3 2" xfId="72"/>
    <cellStyle name="20% - 强调文字颜色 3 3 3" xfId="73"/>
    <cellStyle name="20% - 强调文字颜色 3 3 4" xfId="74"/>
    <cellStyle name="20% - 强调文字颜色 3 3 5" xfId="75"/>
    <cellStyle name="20% - 强调文字颜色 3 3 6" xfId="76"/>
    <cellStyle name="20% - 强调文字颜色 3 3 7" xfId="77"/>
    <cellStyle name="20% - 强调文字颜色 3 4" xfId="78"/>
    <cellStyle name="20% - 强调文字颜色 3 4 2" xfId="79"/>
    <cellStyle name="20% - 强调文字颜色 3 4 3" xfId="80"/>
    <cellStyle name="20% - 强调文字颜色 3 4 4" xfId="81"/>
    <cellStyle name="20% - 强调文字颜色 3 4 5" xfId="82"/>
    <cellStyle name="20% - 强调文字颜色 3 4 6" xfId="83"/>
    <cellStyle name="20% - 强调文字颜色 3 4 7" xfId="84"/>
    <cellStyle name="20% - 强调文字颜色 3 5" xfId="85"/>
    <cellStyle name="20% - 强调文字颜色 3 5 2" xfId="86"/>
    <cellStyle name="20% - 强调文字颜色 3 5 3" xfId="87"/>
    <cellStyle name="20% - 强调文字颜色 3 5 4" xfId="88"/>
    <cellStyle name="20% - 强调文字颜色 3 5 5" xfId="89"/>
    <cellStyle name="20% - 强调文字颜色 3 5 6" xfId="90"/>
    <cellStyle name="20% - 强调文字颜色 3 5 7" xfId="91"/>
    <cellStyle name="20% - 强调文字颜色 4 2" xfId="92"/>
    <cellStyle name="20% - 强调文字颜色 4 2 2" xfId="93"/>
    <cellStyle name="20% - 强调文字颜色 4 2 3" xfId="94"/>
    <cellStyle name="20% - 强调文字颜色 4 2 4" xfId="95"/>
    <cellStyle name="20% - 强调文字颜色 4 2 5" xfId="96"/>
    <cellStyle name="20% - 强调文字颜色 4 2 6" xfId="97"/>
    <cellStyle name="20% - 强调文字颜色 4 2 7" xfId="98"/>
    <cellStyle name="20% - 强调文字颜色 4 3" xfId="99"/>
    <cellStyle name="20% - 强调文字颜色 4 3 2" xfId="100"/>
    <cellStyle name="20% - 强调文字颜色 4 3 3" xfId="101"/>
    <cellStyle name="20% - 强调文字颜色 4 3 4" xfId="102"/>
    <cellStyle name="20% - 强调文字颜色 4 3 5" xfId="103"/>
    <cellStyle name="20% - 强调文字颜色 4 3 6" xfId="104"/>
    <cellStyle name="20% - 强调文字颜色 4 3 7" xfId="105"/>
    <cellStyle name="20% - 强调文字颜色 4 4" xfId="106"/>
    <cellStyle name="20% - 强调文字颜色 4 4 2" xfId="107"/>
    <cellStyle name="20% - 强调文字颜色 4 4 3" xfId="108"/>
    <cellStyle name="20% - 强调文字颜色 4 4 4" xfId="109"/>
    <cellStyle name="20% - 强调文字颜色 4 4 5" xfId="110"/>
    <cellStyle name="20% - 强调文字颜色 4 4 6" xfId="111"/>
    <cellStyle name="20% - 强调文字颜色 4 4 7" xfId="112"/>
    <cellStyle name="20% - 强调文字颜色 4 5" xfId="113"/>
    <cellStyle name="20% - 强调文字颜色 4 5 2" xfId="114"/>
    <cellStyle name="20% - 强调文字颜色 4 5 3" xfId="115"/>
    <cellStyle name="20% - 强调文字颜色 4 5 4" xfId="116"/>
    <cellStyle name="20% - 强调文字颜色 4 5 5" xfId="117"/>
    <cellStyle name="20% - 强调文字颜色 4 5 6" xfId="118"/>
    <cellStyle name="20% - 强调文字颜色 4 5 7" xfId="119"/>
    <cellStyle name="20% - 强调文字颜色 5 2" xfId="120"/>
    <cellStyle name="20% - 强调文字颜色 5 2 2" xfId="121"/>
    <cellStyle name="20% - 强调文字颜色 5 2 3" xfId="122"/>
    <cellStyle name="20% - 强调文字颜色 5 2 4" xfId="123"/>
    <cellStyle name="20% - 强调文字颜色 5 2 5" xfId="124"/>
    <cellStyle name="20% - 强调文字颜色 5 2 6" xfId="125"/>
    <cellStyle name="20% - 强调文字颜色 5 2 7" xfId="126"/>
    <cellStyle name="20% - 强调文字颜色 5 3" xfId="127"/>
    <cellStyle name="20% - 强调文字颜色 5 3 2" xfId="128"/>
    <cellStyle name="20% - 强调文字颜色 5 3 3" xfId="129"/>
    <cellStyle name="20% - 强调文字颜色 5 3 4" xfId="130"/>
    <cellStyle name="20% - 强调文字颜色 5 3 5" xfId="131"/>
    <cellStyle name="20% - 强调文字颜色 5 3 6" xfId="132"/>
    <cellStyle name="20% - 强调文字颜色 5 3 7" xfId="133"/>
    <cellStyle name="20% - 强调文字颜色 5 4" xfId="134"/>
    <cellStyle name="20% - 强调文字颜色 5 4 2" xfId="135"/>
    <cellStyle name="20% - 强调文字颜色 5 4 3" xfId="136"/>
    <cellStyle name="20% - 强调文字颜色 5 4 4" xfId="137"/>
    <cellStyle name="20% - 强调文字颜色 5 4 5" xfId="138"/>
    <cellStyle name="20% - 强调文字颜色 5 4 6" xfId="139"/>
    <cellStyle name="20% - 强调文字颜色 5 4 7" xfId="140"/>
    <cellStyle name="20% - 强调文字颜色 5 5" xfId="141"/>
    <cellStyle name="20% - 强调文字颜色 5 5 2" xfId="142"/>
    <cellStyle name="20% - 强调文字颜色 5 5 3" xfId="143"/>
    <cellStyle name="20% - 强调文字颜色 5 5 4" xfId="144"/>
    <cellStyle name="20% - 强调文字颜色 5 5 5" xfId="145"/>
    <cellStyle name="20% - 强调文字颜色 5 5 6" xfId="146"/>
    <cellStyle name="20% - 强调文字颜色 5 5 7" xfId="147"/>
    <cellStyle name="20% - 强调文字颜色 6 2" xfId="148"/>
    <cellStyle name="20% - 强调文字颜色 6 2 2" xfId="149"/>
    <cellStyle name="20% - 强调文字颜色 6 2 3" xfId="150"/>
    <cellStyle name="20% - 强调文字颜色 6 2 4" xfId="151"/>
    <cellStyle name="20% - 强调文字颜色 6 2 5" xfId="152"/>
    <cellStyle name="20% - 强调文字颜色 6 2 6" xfId="153"/>
    <cellStyle name="20% - 强调文字颜色 6 2 7" xfId="154"/>
    <cellStyle name="20% - 强调文字颜色 6 3" xfId="155"/>
    <cellStyle name="20% - 强调文字颜色 6 3 2" xfId="156"/>
    <cellStyle name="20% - 强调文字颜色 6 3 3" xfId="157"/>
    <cellStyle name="20% - 强调文字颜色 6 3 4" xfId="158"/>
    <cellStyle name="20% - 强调文字颜色 6 3 5" xfId="159"/>
    <cellStyle name="20% - 强调文字颜色 6 3 6" xfId="160"/>
    <cellStyle name="20% - 强调文字颜色 6 3 7" xfId="161"/>
    <cellStyle name="20% - 强调文字颜色 6 4" xfId="162"/>
    <cellStyle name="20% - 强调文字颜色 6 4 2" xfId="163"/>
    <cellStyle name="20% - 强调文字颜色 6 4 3" xfId="164"/>
    <cellStyle name="20% - 强调文字颜色 6 4 4" xfId="165"/>
    <cellStyle name="20% - 强调文字颜色 6 4 5" xfId="166"/>
    <cellStyle name="20% - 强调文字颜色 6 4 6" xfId="167"/>
    <cellStyle name="20% - 强调文字颜色 6 4 7" xfId="168"/>
    <cellStyle name="20% - 强调文字颜色 6 5" xfId="169"/>
    <cellStyle name="20% - 强调文字颜色 6 5 2" xfId="170"/>
    <cellStyle name="20% - 强调文字颜色 6 5 3" xfId="171"/>
    <cellStyle name="20% - 强调文字颜色 6 5 4" xfId="172"/>
    <cellStyle name="20% - 强调文字颜色 6 5 5" xfId="173"/>
    <cellStyle name="20% - 强调文字颜色 6 5 6" xfId="174"/>
    <cellStyle name="20% - 强调文字颜色 6 5 7" xfId="175"/>
    <cellStyle name="20% - Accent1" xfId="176"/>
    <cellStyle name="20% - Accent2" xfId="177"/>
    <cellStyle name="20% - Accent3" xfId="178"/>
    <cellStyle name="20% - Accent4" xfId="179"/>
    <cellStyle name="20% - Accent5" xfId="180"/>
    <cellStyle name="20% - Accent6" xfId="181"/>
    <cellStyle name="20% - アクセント 1" xfId="182"/>
    <cellStyle name="20% - アクセント 1 2" xfId="183"/>
    <cellStyle name="20% - アクセント 1 3" xfId="184"/>
    <cellStyle name="20% - アクセント 1 3 2" xfId="185"/>
    <cellStyle name="20% - アクセント 1 4" xfId="186"/>
    <cellStyle name="20% - アクセント 1 4 2" xfId="187"/>
    <cellStyle name="20% - アクセント 1 4 3" xfId="188"/>
    <cellStyle name="20% - アクセント 1 5" xfId="189"/>
    <cellStyle name="20% - アクセント 2" xfId="190"/>
    <cellStyle name="20% - アクセント 2 2" xfId="191"/>
    <cellStyle name="20% - アクセント 2 3" xfId="192"/>
    <cellStyle name="20% - アクセント 2 3 2" xfId="193"/>
    <cellStyle name="20% - アクセント 2 4" xfId="194"/>
    <cellStyle name="20% - アクセント 2 4 2" xfId="195"/>
    <cellStyle name="20% - アクセント 2 4 3" xfId="196"/>
    <cellStyle name="20% - アクセント 2 5" xfId="197"/>
    <cellStyle name="20% - アクセント 3" xfId="198"/>
    <cellStyle name="20% - アクセント 3 2" xfId="199"/>
    <cellStyle name="20% - アクセント 3 3" xfId="200"/>
    <cellStyle name="20% - アクセント 3 3 2" xfId="201"/>
    <cellStyle name="20% - アクセント 3 4" xfId="202"/>
    <cellStyle name="20% - アクセント 3 4 2" xfId="203"/>
    <cellStyle name="20% - アクセント 3 4 3" xfId="204"/>
    <cellStyle name="20% - アクセント 3 5" xfId="205"/>
    <cellStyle name="20% - アクセント 4" xfId="206"/>
    <cellStyle name="20% - アクセント 4 2" xfId="207"/>
    <cellStyle name="20% - アクセント 4 3" xfId="208"/>
    <cellStyle name="20% - アクセント 4 3 2" xfId="209"/>
    <cellStyle name="20% - アクセント 4 4" xfId="210"/>
    <cellStyle name="20% - アクセント 4 4 2" xfId="211"/>
    <cellStyle name="20% - アクセント 4 4 3" xfId="212"/>
    <cellStyle name="20% - アクセント 4 5" xfId="213"/>
    <cellStyle name="20% - アクセント 5" xfId="214"/>
    <cellStyle name="20% - アクセント 5 2" xfId="215"/>
    <cellStyle name="20% - アクセント 5 3" xfId="216"/>
    <cellStyle name="20% - アクセント 5 3 2" xfId="217"/>
    <cellStyle name="20% - アクセント 5 4" xfId="218"/>
    <cellStyle name="20% - アクセント 5 4 2" xfId="219"/>
    <cellStyle name="20% - アクセント 5 4 3" xfId="220"/>
    <cellStyle name="20% - アクセント 5 5" xfId="221"/>
    <cellStyle name="20% - アクセント 6" xfId="222"/>
    <cellStyle name="20% - アクセント 6 2" xfId="223"/>
    <cellStyle name="20% - アクセント 6 3" xfId="224"/>
    <cellStyle name="20% - アクセント 6 3 2" xfId="225"/>
    <cellStyle name="20% - アクセント 6 4" xfId="226"/>
    <cellStyle name="20% - アクセント 6 4 2" xfId="227"/>
    <cellStyle name="20% - アクセント 6 4 3" xfId="228"/>
    <cellStyle name="20% - アクセント 6 5" xfId="229"/>
    <cellStyle name="40% - 强调文字颜色 1 2" xfId="230"/>
    <cellStyle name="40% - 强调文字颜色 1 2 2" xfId="231"/>
    <cellStyle name="40% - 强调文字颜色 1 2 3" xfId="232"/>
    <cellStyle name="40% - 强调文字颜色 1 2 4" xfId="233"/>
    <cellStyle name="40% - 强调文字颜色 1 2 5" xfId="234"/>
    <cellStyle name="40% - 强调文字颜色 1 2 6" xfId="235"/>
    <cellStyle name="40% - 强调文字颜色 1 2 7" xfId="236"/>
    <cellStyle name="40% - 强调文字颜色 1 3" xfId="237"/>
    <cellStyle name="40% - 强调文字颜色 1 3 2" xfId="238"/>
    <cellStyle name="40% - 强调文字颜色 1 3 3" xfId="239"/>
    <cellStyle name="40% - 强调文字颜色 1 3 4" xfId="240"/>
    <cellStyle name="40% - 强调文字颜色 1 3 5" xfId="241"/>
    <cellStyle name="40% - 强调文字颜色 1 3 6" xfId="242"/>
    <cellStyle name="40% - 强调文字颜色 1 3 7" xfId="243"/>
    <cellStyle name="40% - 强调文字颜色 1 4" xfId="244"/>
    <cellStyle name="40% - 强调文字颜色 1 4 2" xfId="245"/>
    <cellStyle name="40% - 强调文字颜色 1 4 3" xfId="246"/>
    <cellStyle name="40% - 强调文字颜色 1 4 4" xfId="247"/>
    <cellStyle name="40% - 强调文字颜色 1 4 5" xfId="248"/>
    <cellStyle name="40% - 强调文字颜色 1 4 6" xfId="249"/>
    <cellStyle name="40% - 强调文字颜色 1 4 7" xfId="250"/>
    <cellStyle name="40% - 强调文字颜色 1 5" xfId="251"/>
    <cellStyle name="40% - 强调文字颜色 1 5 2" xfId="252"/>
    <cellStyle name="40% - 强调文字颜色 1 5 3" xfId="253"/>
    <cellStyle name="40% - 强调文字颜色 1 5 4" xfId="254"/>
    <cellStyle name="40% - 强调文字颜色 1 5 5" xfId="255"/>
    <cellStyle name="40% - 强调文字颜色 1 5 6" xfId="256"/>
    <cellStyle name="40% - 强调文字颜色 1 5 7" xfId="257"/>
    <cellStyle name="40% - 强调文字颜色 2 2" xfId="258"/>
    <cellStyle name="40% - 强调文字颜色 2 2 2" xfId="259"/>
    <cellStyle name="40% - 强调文字颜色 2 2 3" xfId="260"/>
    <cellStyle name="40% - 强调文字颜色 2 2 4" xfId="261"/>
    <cellStyle name="40% - 强调文字颜色 2 2 5" xfId="262"/>
    <cellStyle name="40% - 强调文字颜色 2 2 6" xfId="263"/>
    <cellStyle name="40% - 强调文字颜色 2 2 7" xfId="264"/>
    <cellStyle name="40% - 强调文字颜色 2 3" xfId="265"/>
    <cellStyle name="40% - 强调文字颜色 2 3 2" xfId="266"/>
    <cellStyle name="40% - 强调文字颜色 2 3 3" xfId="267"/>
    <cellStyle name="40% - 强调文字颜色 2 3 4" xfId="268"/>
    <cellStyle name="40% - 强调文字颜色 2 3 5" xfId="269"/>
    <cellStyle name="40% - 强调文字颜色 2 3 6" xfId="270"/>
    <cellStyle name="40% - 强调文字颜色 2 3 7" xfId="271"/>
    <cellStyle name="40% - 强调文字颜色 2 4" xfId="272"/>
    <cellStyle name="40% - 强调文字颜色 2 4 2" xfId="273"/>
    <cellStyle name="40% - 强调文字颜色 2 4 3" xfId="274"/>
    <cellStyle name="40% - 强调文字颜色 2 4 4" xfId="275"/>
    <cellStyle name="40% - 强调文字颜色 2 4 5" xfId="276"/>
    <cellStyle name="40% - 强调文字颜色 2 4 6" xfId="277"/>
    <cellStyle name="40% - 强调文字颜色 2 4 7" xfId="278"/>
    <cellStyle name="40% - 强调文字颜色 2 5" xfId="279"/>
    <cellStyle name="40% - 强调文字颜色 2 5 2" xfId="280"/>
    <cellStyle name="40% - 强调文字颜色 2 5 3" xfId="281"/>
    <cellStyle name="40% - 强调文字颜色 2 5 4" xfId="282"/>
    <cellStyle name="40% - 强调文字颜色 2 5 5" xfId="283"/>
    <cellStyle name="40% - 强调文字颜色 2 5 6" xfId="284"/>
    <cellStyle name="40% - 强调文字颜色 2 5 7" xfId="285"/>
    <cellStyle name="40% - 强调文字颜色 3 2" xfId="286"/>
    <cellStyle name="40% - 强调文字颜色 3 2 2" xfId="287"/>
    <cellStyle name="40% - 强调文字颜色 3 2 3" xfId="288"/>
    <cellStyle name="40% - 强调文字颜色 3 2 4" xfId="289"/>
    <cellStyle name="40% - 强调文字颜色 3 2 5" xfId="290"/>
    <cellStyle name="40% - 强调文字颜色 3 2 6" xfId="291"/>
    <cellStyle name="40% - 强调文字颜色 3 2 7" xfId="292"/>
    <cellStyle name="40% - 强调文字颜色 3 3" xfId="293"/>
    <cellStyle name="40% - 强调文字颜色 3 3 2" xfId="294"/>
    <cellStyle name="40% - 强调文字颜色 3 3 3" xfId="295"/>
    <cellStyle name="40% - 强调文字颜色 3 3 4" xfId="296"/>
    <cellStyle name="40% - 强调文字颜色 3 3 5" xfId="297"/>
    <cellStyle name="40% - 强调文字颜色 3 3 6" xfId="298"/>
    <cellStyle name="40% - 强调文字颜色 3 3 7" xfId="299"/>
    <cellStyle name="40% - 强调文字颜色 3 4" xfId="300"/>
    <cellStyle name="40% - 强调文字颜色 3 4 2" xfId="301"/>
    <cellStyle name="40% - 强调文字颜色 3 4 3" xfId="302"/>
    <cellStyle name="40% - 强调文字颜色 3 4 4" xfId="303"/>
    <cellStyle name="40% - 强调文字颜色 3 4 5" xfId="304"/>
    <cellStyle name="40% - 强调文字颜色 3 4 6" xfId="305"/>
    <cellStyle name="40% - 强调文字颜色 3 4 7" xfId="306"/>
    <cellStyle name="40% - 强调文字颜色 3 5" xfId="307"/>
    <cellStyle name="40% - 强调文字颜色 3 5 2" xfId="308"/>
    <cellStyle name="40% - 强调文字颜色 3 5 3" xfId="309"/>
    <cellStyle name="40% - 强调文字颜色 3 5 4" xfId="310"/>
    <cellStyle name="40% - 强调文字颜色 3 5 5" xfId="311"/>
    <cellStyle name="40% - 强调文字颜色 3 5 6" xfId="312"/>
    <cellStyle name="40% - 强调文字颜色 3 5 7" xfId="313"/>
    <cellStyle name="40% - 强调文字颜色 4 2" xfId="314"/>
    <cellStyle name="40% - 强调文字颜色 4 2 2" xfId="315"/>
    <cellStyle name="40% - 强调文字颜色 4 2 3" xfId="316"/>
    <cellStyle name="40% - 强调文字颜色 4 2 4" xfId="317"/>
    <cellStyle name="40% - 强调文字颜色 4 2 5" xfId="318"/>
    <cellStyle name="40% - 强调文字颜色 4 2 6" xfId="319"/>
    <cellStyle name="40% - 强调文字颜色 4 2 7" xfId="320"/>
    <cellStyle name="40% - 强调文字颜色 4 3" xfId="321"/>
    <cellStyle name="40% - 强调文字颜色 4 3 2" xfId="322"/>
    <cellStyle name="40% - 强调文字颜色 4 3 3" xfId="323"/>
    <cellStyle name="40% - 强调文字颜色 4 3 4" xfId="324"/>
    <cellStyle name="40% - 强调文字颜色 4 3 5" xfId="325"/>
    <cellStyle name="40% - 强调文字颜色 4 3 6" xfId="326"/>
    <cellStyle name="40% - 强调文字颜色 4 3 7" xfId="327"/>
    <cellStyle name="40% - 强调文字颜色 4 4" xfId="328"/>
    <cellStyle name="40% - 强调文字颜色 4 4 2" xfId="329"/>
    <cellStyle name="40% - 强调文字颜色 4 4 3" xfId="330"/>
    <cellStyle name="40% - 强调文字颜色 4 4 4" xfId="331"/>
    <cellStyle name="40% - 强调文字颜色 4 4 5" xfId="332"/>
    <cellStyle name="40% - 强调文字颜色 4 4 6" xfId="333"/>
    <cellStyle name="40% - 强调文字颜色 4 4 7" xfId="334"/>
    <cellStyle name="40% - 强调文字颜色 4 5" xfId="335"/>
    <cellStyle name="40% - 强调文字颜色 4 5 2" xfId="336"/>
    <cellStyle name="40% - 强调文字颜色 4 5 3" xfId="337"/>
    <cellStyle name="40% - 强调文字颜色 4 5 4" xfId="338"/>
    <cellStyle name="40% - 强调文字颜色 4 5 5" xfId="339"/>
    <cellStyle name="40% - 强调文字颜色 4 5 6" xfId="340"/>
    <cellStyle name="40% - 强调文字颜色 4 5 7" xfId="341"/>
    <cellStyle name="40% - 强调文字颜色 5 2" xfId="342"/>
    <cellStyle name="40% - 强调文字颜色 5 2 2" xfId="343"/>
    <cellStyle name="40% - 强调文字颜色 5 2 3" xfId="344"/>
    <cellStyle name="40% - 强调文字颜色 5 2 4" xfId="345"/>
    <cellStyle name="40% - 强调文字颜色 5 2 5" xfId="346"/>
    <cellStyle name="40% - 强调文字颜色 5 2 6" xfId="347"/>
    <cellStyle name="40% - 强调文字颜色 5 2 7" xfId="348"/>
    <cellStyle name="40% - 强调文字颜色 5 3" xfId="349"/>
    <cellStyle name="40% - 强调文字颜色 5 3 2" xfId="350"/>
    <cellStyle name="40% - 强调文字颜色 5 3 3" xfId="351"/>
    <cellStyle name="40% - 强调文字颜色 5 3 4" xfId="352"/>
    <cellStyle name="40% - 强调文字颜色 5 3 5" xfId="353"/>
    <cellStyle name="40% - 强调文字颜色 5 3 6" xfId="354"/>
    <cellStyle name="40% - 强调文字颜色 5 3 7" xfId="355"/>
    <cellStyle name="40% - 强调文字颜色 5 4" xfId="356"/>
    <cellStyle name="40% - 强调文字颜色 5 4 2" xfId="357"/>
    <cellStyle name="40% - 强调文字颜色 5 4 3" xfId="358"/>
    <cellStyle name="40% - 强调文字颜色 5 4 4" xfId="359"/>
    <cellStyle name="40% - 强调文字颜色 5 4 5" xfId="360"/>
    <cellStyle name="40% - 强调文字颜色 5 4 6" xfId="361"/>
    <cellStyle name="40% - 强调文字颜色 5 4 7" xfId="362"/>
    <cellStyle name="40% - 强调文字颜色 5 5" xfId="363"/>
    <cellStyle name="40% - 强调文字颜色 5 5 2" xfId="364"/>
    <cellStyle name="40% - 强调文字颜色 5 5 3" xfId="365"/>
    <cellStyle name="40% - 强调文字颜色 5 5 4" xfId="366"/>
    <cellStyle name="40% - 强调文字颜色 5 5 5" xfId="367"/>
    <cellStyle name="40% - 强调文字颜色 5 5 6" xfId="368"/>
    <cellStyle name="40% - 强调文字颜色 5 5 7" xfId="369"/>
    <cellStyle name="40% - 强调文字颜色 6 2" xfId="370"/>
    <cellStyle name="40% - 强调文字颜色 6 2 2" xfId="371"/>
    <cellStyle name="40% - 强调文字颜色 6 2 3" xfId="372"/>
    <cellStyle name="40% - 强调文字颜色 6 2 4" xfId="373"/>
    <cellStyle name="40% - 强调文字颜色 6 2 5" xfId="374"/>
    <cellStyle name="40% - 强调文字颜色 6 2 6" xfId="375"/>
    <cellStyle name="40% - 强调文字颜色 6 2 7" xfId="376"/>
    <cellStyle name="40% - 强调文字颜色 6 3" xfId="377"/>
    <cellStyle name="40% - 强调文字颜色 6 3 2" xfId="378"/>
    <cellStyle name="40% - 强调文字颜色 6 3 3" xfId="379"/>
    <cellStyle name="40% - 强调文字颜色 6 3 4" xfId="380"/>
    <cellStyle name="40% - 强调文字颜色 6 3 5" xfId="381"/>
    <cellStyle name="40% - 强调文字颜色 6 3 6" xfId="382"/>
    <cellStyle name="40% - 强调文字颜色 6 3 7" xfId="383"/>
    <cellStyle name="40% - 强调文字颜色 6 4" xfId="384"/>
    <cellStyle name="40% - 强调文字颜色 6 4 2" xfId="385"/>
    <cellStyle name="40% - 强调文字颜色 6 4 3" xfId="386"/>
    <cellStyle name="40% - 强调文字颜色 6 4 4" xfId="387"/>
    <cellStyle name="40% - 强调文字颜色 6 4 5" xfId="388"/>
    <cellStyle name="40% - 强调文字颜色 6 4 6" xfId="389"/>
    <cellStyle name="40% - 强调文字颜色 6 4 7" xfId="390"/>
    <cellStyle name="40% - 强调文字颜色 6 5" xfId="391"/>
    <cellStyle name="40% - 强调文字颜色 6 5 2" xfId="392"/>
    <cellStyle name="40% - 强调文字颜色 6 5 3" xfId="393"/>
    <cellStyle name="40% - 强调文字颜色 6 5 4" xfId="394"/>
    <cellStyle name="40% - 强调文字颜色 6 5 5" xfId="395"/>
    <cellStyle name="40% - 强调文字颜色 6 5 6" xfId="396"/>
    <cellStyle name="40% - 强调文字颜色 6 5 7" xfId="397"/>
    <cellStyle name="40% - Accent1" xfId="398"/>
    <cellStyle name="40% - Accent2" xfId="399"/>
    <cellStyle name="40% - Accent3" xfId="400"/>
    <cellStyle name="40% - Accent4" xfId="401"/>
    <cellStyle name="40% - Accent5" xfId="402"/>
    <cellStyle name="40% - Accent6" xfId="403"/>
    <cellStyle name="40% - アクセント 1" xfId="404"/>
    <cellStyle name="40% - アクセント 1 2" xfId="405"/>
    <cellStyle name="40% - アクセント 1 3" xfId="406"/>
    <cellStyle name="40% - アクセント 1 3 2" xfId="407"/>
    <cellStyle name="40% - アクセント 1 4" xfId="408"/>
    <cellStyle name="40% - アクセント 1 4 2" xfId="409"/>
    <cellStyle name="40% - アクセント 1 4 3" xfId="410"/>
    <cellStyle name="40% - アクセント 1 5" xfId="411"/>
    <cellStyle name="40% - アクセント 2" xfId="412"/>
    <cellStyle name="40% - アクセント 2 2" xfId="413"/>
    <cellStyle name="40% - アクセント 2 3" xfId="414"/>
    <cellStyle name="40% - アクセント 2 3 2" xfId="415"/>
    <cellStyle name="40% - アクセント 2 4" xfId="416"/>
    <cellStyle name="40% - アクセント 2 4 2" xfId="417"/>
    <cellStyle name="40% - アクセント 2 4 3" xfId="418"/>
    <cellStyle name="40% - アクセント 2 5" xfId="419"/>
    <cellStyle name="40% - アクセント 3" xfId="420"/>
    <cellStyle name="40% - アクセント 3 2" xfId="421"/>
    <cellStyle name="40% - アクセント 3 3" xfId="422"/>
    <cellStyle name="40% - アクセント 3 3 2" xfId="423"/>
    <cellStyle name="40% - アクセント 3 4" xfId="424"/>
    <cellStyle name="40% - アクセント 3 4 2" xfId="425"/>
    <cellStyle name="40% - アクセント 3 4 3" xfId="426"/>
    <cellStyle name="40% - アクセント 3 5" xfId="427"/>
    <cellStyle name="40% - アクセント 4" xfId="428"/>
    <cellStyle name="40% - アクセント 4 2" xfId="429"/>
    <cellStyle name="40% - アクセント 4 3" xfId="430"/>
    <cellStyle name="40% - アクセント 4 3 2" xfId="431"/>
    <cellStyle name="40% - アクセント 4 4" xfId="432"/>
    <cellStyle name="40% - アクセント 4 4 2" xfId="433"/>
    <cellStyle name="40% - アクセント 4 4 3" xfId="434"/>
    <cellStyle name="40% - アクセント 4 5" xfId="435"/>
    <cellStyle name="40% - アクセント 5" xfId="436"/>
    <cellStyle name="40% - アクセント 5 2" xfId="437"/>
    <cellStyle name="40% - アクセント 5 3" xfId="438"/>
    <cellStyle name="40% - アクセント 5 3 2" xfId="439"/>
    <cellStyle name="40% - アクセント 5 4" xfId="440"/>
    <cellStyle name="40% - アクセント 5 4 2" xfId="441"/>
    <cellStyle name="40% - アクセント 5 4 3" xfId="442"/>
    <cellStyle name="40% - アクセント 5 5" xfId="443"/>
    <cellStyle name="40% - アクセント 6" xfId="444"/>
    <cellStyle name="40% - アクセント 6 2" xfId="445"/>
    <cellStyle name="40% - アクセント 6 3" xfId="446"/>
    <cellStyle name="40% - アクセント 6 3 2" xfId="447"/>
    <cellStyle name="40% - アクセント 6 4" xfId="448"/>
    <cellStyle name="40% - アクセント 6 4 2" xfId="449"/>
    <cellStyle name="40% - アクセント 6 4 3" xfId="450"/>
    <cellStyle name="40% - アクセント 6 5" xfId="451"/>
    <cellStyle name="60% - 强调文字颜色 1 2" xfId="452"/>
    <cellStyle name="60% - 强调文字颜色 1 2 2" xfId="453"/>
    <cellStyle name="60% - 强调文字颜色 1 2 3" xfId="454"/>
    <cellStyle name="60% - 强调文字颜色 1 2 4" xfId="455"/>
    <cellStyle name="60% - 强调文字颜色 1 2 5" xfId="456"/>
    <cellStyle name="60% - 强调文字颜色 1 2 6" xfId="457"/>
    <cellStyle name="60% - 强调文字颜色 1 2 7" xfId="458"/>
    <cellStyle name="60% - 强调文字颜色 1 3" xfId="459"/>
    <cellStyle name="60% - 强调文字颜色 1 3 2" xfId="460"/>
    <cellStyle name="60% - 强调文字颜色 1 3 3" xfId="461"/>
    <cellStyle name="60% - 强调文字颜色 1 3 4" xfId="462"/>
    <cellStyle name="60% - 强调文字颜色 1 3 5" xfId="463"/>
    <cellStyle name="60% - 强调文字颜色 1 3 6" xfId="464"/>
    <cellStyle name="60% - 强调文字颜色 1 3 7" xfId="465"/>
    <cellStyle name="60% - 强调文字颜色 1 4" xfId="466"/>
    <cellStyle name="60% - 强调文字颜色 1 4 2" xfId="467"/>
    <cellStyle name="60% - 强调文字颜色 1 4 3" xfId="468"/>
    <cellStyle name="60% - 强调文字颜色 1 4 4" xfId="469"/>
    <cellStyle name="60% - 强调文字颜色 1 4 5" xfId="470"/>
    <cellStyle name="60% - 强调文字颜色 1 4 6" xfId="471"/>
    <cellStyle name="60% - 强调文字颜色 1 4 7" xfId="472"/>
    <cellStyle name="60% - 强调文字颜色 1 5" xfId="473"/>
    <cellStyle name="60% - 强调文字颜色 1 5 2" xfId="474"/>
    <cellStyle name="60% - 强调文字颜色 1 5 3" xfId="475"/>
    <cellStyle name="60% - 强调文字颜色 1 5 4" xfId="476"/>
    <cellStyle name="60% - 强调文字颜色 1 5 5" xfId="477"/>
    <cellStyle name="60% - 强调文字颜色 1 5 6" xfId="478"/>
    <cellStyle name="60% - 强调文字颜色 1 5 7" xfId="479"/>
    <cellStyle name="60% - 强调文字颜色 2 2" xfId="480"/>
    <cellStyle name="60% - 强调文字颜色 2 2 2" xfId="481"/>
    <cellStyle name="60% - 强调文字颜色 2 2 3" xfId="482"/>
    <cellStyle name="60% - 强调文字颜色 2 2 4" xfId="483"/>
    <cellStyle name="60% - 强调文字颜色 2 2 5" xfId="484"/>
    <cellStyle name="60% - 强调文字颜色 2 2 6" xfId="485"/>
    <cellStyle name="60% - 强调文字颜色 2 2 7" xfId="486"/>
    <cellStyle name="60% - 强调文字颜色 2 3" xfId="487"/>
    <cellStyle name="60% - 强调文字颜色 2 3 2" xfId="488"/>
    <cellStyle name="60% - 强调文字颜色 2 3 3" xfId="489"/>
    <cellStyle name="60% - 强调文字颜色 2 3 4" xfId="490"/>
    <cellStyle name="60% - 强调文字颜色 2 3 5" xfId="491"/>
    <cellStyle name="60% - 强调文字颜色 2 3 6" xfId="492"/>
    <cellStyle name="60% - 强调文字颜色 2 3 7" xfId="493"/>
    <cellStyle name="60% - 强调文字颜色 2 4" xfId="494"/>
    <cellStyle name="60% - 强调文字颜色 2 4 2" xfId="495"/>
    <cellStyle name="60% - 强调文字颜色 2 4 3" xfId="496"/>
    <cellStyle name="60% - 强调文字颜色 2 4 4" xfId="497"/>
    <cellStyle name="60% - 强调文字颜色 2 4 5" xfId="498"/>
    <cellStyle name="60% - 强调文字颜色 2 4 6" xfId="499"/>
    <cellStyle name="60% - 强调文字颜色 2 4 7" xfId="500"/>
    <cellStyle name="60% - 强调文字颜色 2 5" xfId="501"/>
    <cellStyle name="60% - 强调文字颜色 2 5 2" xfId="502"/>
    <cellStyle name="60% - 强调文字颜色 2 5 3" xfId="503"/>
    <cellStyle name="60% - 强调文字颜色 2 5 4" xfId="504"/>
    <cellStyle name="60% - 强调文字颜色 2 5 5" xfId="505"/>
    <cellStyle name="60% - 强调文字颜色 2 5 6" xfId="506"/>
    <cellStyle name="60% - 强调文字颜色 2 5 7" xfId="507"/>
    <cellStyle name="60% - 强调文字颜色 3 2" xfId="508"/>
    <cellStyle name="60% - 强调文字颜色 3 2 2" xfId="509"/>
    <cellStyle name="60% - 强调文字颜色 3 2 3" xfId="510"/>
    <cellStyle name="60% - 强调文字颜色 3 2 4" xfId="511"/>
    <cellStyle name="60% - 强调文字颜色 3 2 5" xfId="512"/>
    <cellStyle name="60% - 强调文字颜色 3 2 6" xfId="513"/>
    <cellStyle name="60% - 强调文字颜色 3 2 7" xfId="514"/>
    <cellStyle name="60% - 强调文字颜色 3 3" xfId="515"/>
    <cellStyle name="60% - 强调文字颜色 3 3 2" xfId="516"/>
    <cellStyle name="60% - 强调文字颜色 3 3 3" xfId="517"/>
    <cellStyle name="60% - 强调文字颜色 3 3 4" xfId="518"/>
    <cellStyle name="60% - 强调文字颜色 3 3 5" xfId="519"/>
    <cellStyle name="60% - 强调文字颜色 3 3 6" xfId="520"/>
    <cellStyle name="60% - 强调文字颜色 3 3 7" xfId="521"/>
    <cellStyle name="60% - 强调文字颜色 3 4" xfId="522"/>
    <cellStyle name="60% - 强调文字颜色 3 4 2" xfId="523"/>
    <cellStyle name="60% - 强调文字颜色 3 4 3" xfId="524"/>
    <cellStyle name="60% - 强调文字颜色 3 4 4" xfId="525"/>
    <cellStyle name="60% - 强调文字颜色 3 4 5" xfId="526"/>
    <cellStyle name="60% - 强调文字颜色 3 4 6" xfId="527"/>
    <cellStyle name="60% - 强调文字颜色 3 4 7" xfId="528"/>
    <cellStyle name="60% - 强调文字颜色 3 5" xfId="529"/>
    <cellStyle name="60% - 强调文字颜色 3 5 2" xfId="530"/>
    <cellStyle name="60% - 强调文字颜色 3 5 3" xfId="531"/>
    <cellStyle name="60% - 强调文字颜色 3 5 4" xfId="532"/>
    <cellStyle name="60% - 强调文字颜色 3 5 5" xfId="533"/>
    <cellStyle name="60% - 强调文字颜色 3 5 6" xfId="534"/>
    <cellStyle name="60% - 强调文字颜色 3 5 7" xfId="535"/>
    <cellStyle name="60% - 强调文字颜色 4 2" xfId="536"/>
    <cellStyle name="60% - 强调文字颜色 4 2 2" xfId="537"/>
    <cellStyle name="60% - 强调文字颜色 4 2 3" xfId="538"/>
    <cellStyle name="60% - 强调文字颜色 4 2 4" xfId="539"/>
    <cellStyle name="60% - 强调文字颜色 4 2 5" xfId="540"/>
    <cellStyle name="60% - 强调文字颜色 4 2 6" xfId="541"/>
    <cellStyle name="60% - 强调文字颜色 4 2 7" xfId="542"/>
    <cellStyle name="60% - 强调文字颜色 4 3" xfId="543"/>
    <cellStyle name="60% - 强调文字颜色 4 3 2" xfId="544"/>
    <cellStyle name="60% - 强调文字颜色 4 3 3" xfId="545"/>
    <cellStyle name="60% - 强调文字颜色 4 3 4" xfId="546"/>
    <cellStyle name="60% - 强调文字颜色 4 3 5" xfId="547"/>
    <cellStyle name="60% - 强调文字颜色 4 3 6" xfId="548"/>
    <cellStyle name="60% - 强调文字颜色 4 3 7" xfId="549"/>
    <cellStyle name="60% - 强调文字颜色 4 4" xfId="550"/>
    <cellStyle name="60% - 强调文字颜色 4 4 2" xfId="551"/>
    <cellStyle name="60% - 强调文字颜色 4 4 3" xfId="552"/>
    <cellStyle name="60% - 强调文字颜色 4 4 4" xfId="553"/>
    <cellStyle name="60% - 强调文字颜色 4 4 5" xfId="554"/>
    <cellStyle name="60% - 强调文字颜色 4 4 6" xfId="555"/>
    <cellStyle name="60% - 强调文字颜色 4 4 7" xfId="556"/>
    <cellStyle name="60% - 强调文字颜色 4 5" xfId="557"/>
    <cellStyle name="60% - 强调文字颜色 4 5 2" xfId="558"/>
    <cellStyle name="60% - 强调文字颜色 4 5 3" xfId="559"/>
    <cellStyle name="60% - 强调文字颜色 4 5 4" xfId="560"/>
    <cellStyle name="60% - 强调文字颜色 4 5 5" xfId="561"/>
    <cellStyle name="60% - 强调文字颜色 4 5 6" xfId="562"/>
    <cellStyle name="60% - 强调文字颜色 4 5 7" xfId="563"/>
    <cellStyle name="60% - 强调文字颜色 5 2" xfId="564"/>
    <cellStyle name="60% - 强调文字颜色 5 2 2" xfId="565"/>
    <cellStyle name="60% - 强调文字颜色 5 2 3" xfId="566"/>
    <cellStyle name="60% - 强调文字颜色 5 2 4" xfId="567"/>
    <cellStyle name="60% - 强调文字颜色 5 2 5" xfId="568"/>
    <cellStyle name="60% - 强调文字颜色 5 2 6" xfId="569"/>
    <cellStyle name="60% - 强调文字颜色 5 2 7" xfId="570"/>
    <cellStyle name="60% - 强调文字颜色 5 3" xfId="571"/>
    <cellStyle name="60% - 强调文字颜色 5 3 2" xfId="572"/>
    <cellStyle name="60% - 强调文字颜色 5 3 3" xfId="573"/>
    <cellStyle name="60% - 强调文字颜色 5 3 4" xfId="574"/>
    <cellStyle name="60% - 强调文字颜色 5 3 5" xfId="575"/>
    <cellStyle name="60% - 强调文字颜色 5 3 6" xfId="576"/>
    <cellStyle name="60% - 强调文字颜色 5 3 7" xfId="577"/>
    <cellStyle name="60% - 强调文字颜色 5 4" xfId="578"/>
    <cellStyle name="60% - 强调文字颜色 5 4 2" xfId="579"/>
    <cellStyle name="60% - 强调文字颜色 5 4 3" xfId="580"/>
    <cellStyle name="60% - 强调文字颜色 5 4 4" xfId="581"/>
    <cellStyle name="60% - 强调文字颜色 5 4 5" xfId="582"/>
    <cellStyle name="60% - 强调文字颜色 5 4 6" xfId="583"/>
    <cellStyle name="60% - 强调文字颜色 5 4 7" xfId="584"/>
    <cellStyle name="60% - 强调文字颜色 5 5" xfId="585"/>
    <cellStyle name="60% - 强调文字颜色 5 5 2" xfId="586"/>
    <cellStyle name="60% - 强调文字颜色 5 5 3" xfId="587"/>
    <cellStyle name="60% - 强调文字颜色 5 5 4" xfId="588"/>
    <cellStyle name="60% - 强调文字颜色 5 5 5" xfId="589"/>
    <cellStyle name="60% - 强调文字颜色 5 5 6" xfId="590"/>
    <cellStyle name="60% - 强调文字颜色 5 5 7" xfId="591"/>
    <cellStyle name="60% - 强调文字颜色 6 2" xfId="592"/>
    <cellStyle name="60% - 强调文字颜色 6 2 2" xfId="593"/>
    <cellStyle name="60% - 强调文字颜色 6 2 3" xfId="594"/>
    <cellStyle name="60% - 强调文字颜色 6 2 4" xfId="595"/>
    <cellStyle name="60% - 强调文字颜色 6 2 5" xfId="596"/>
    <cellStyle name="60% - 强调文字颜色 6 2 6" xfId="597"/>
    <cellStyle name="60% - 强调文字颜色 6 2 7" xfId="598"/>
    <cellStyle name="60% - 强调文字颜色 6 3" xfId="599"/>
    <cellStyle name="60% - 强调文字颜色 6 3 2" xfId="600"/>
    <cellStyle name="60% - 强调文字颜色 6 3 3" xfId="601"/>
    <cellStyle name="60% - 强调文字颜色 6 3 4" xfId="602"/>
    <cellStyle name="60% - 强调文字颜色 6 3 5" xfId="603"/>
    <cellStyle name="60% - 强调文字颜色 6 3 6" xfId="604"/>
    <cellStyle name="60% - 强调文字颜色 6 3 7" xfId="605"/>
    <cellStyle name="60% - 强调文字颜色 6 4" xfId="606"/>
    <cellStyle name="60% - 强调文字颜色 6 4 2" xfId="607"/>
    <cellStyle name="60% - 强调文字颜色 6 4 3" xfId="608"/>
    <cellStyle name="60% - 强调文字颜色 6 4 4" xfId="609"/>
    <cellStyle name="60% - 强调文字颜色 6 4 5" xfId="610"/>
    <cellStyle name="60% - 强调文字颜色 6 4 6" xfId="611"/>
    <cellStyle name="60% - 强调文字颜色 6 4 7" xfId="612"/>
    <cellStyle name="60% - 强调文字颜色 6 5" xfId="613"/>
    <cellStyle name="60% - 强调文字颜色 6 5 2" xfId="614"/>
    <cellStyle name="60% - 强调文字颜色 6 5 3" xfId="615"/>
    <cellStyle name="60% - 强调文字颜色 6 5 4" xfId="616"/>
    <cellStyle name="60% - 强调文字颜色 6 5 5" xfId="617"/>
    <cellStyle name="60% - 强调文字颜色 6 5 6" xfId="618"/>
    <cellStyle name="60% - 强调文字颜色 6 5 7" xfId="619"/>
    <cellStyle name="60% - Accent1" xfId="620"/>
    <cellStyle name="60% - Accent2" xfId="621"/>
    <cellStyle name="60% - Accent3" xfId="622"/>
    <cellStyle name="60% - Accent4" xfId="623"/>
    <cellStyle name="60% - Accent5" xfId="624"/>
    <cellStyle name="60% - Accent6" xfId="625"/>
    <cellStyle name="60% - アクセント 1" xfId="626"/>
    <cellStyle name="60% - アクセント 1 2" xfId="627"/>
    <cellStyle name="60% - アクセント 1 3" xfId="628"/>
    <cellStyle name="60% - アクセント 1 3 2" xfId="629"/>
    <cellStyle name="60% - アクセント 1 4" xfId="630"/>
    <cellStyle name="60% - アクセント 1 4 2" xfId="631"/>
    <cellStyle name="60% - アクセント 1 4 3" xfId="632"/>
    <cellStyle name="60% - アクセント 1 5" xfId="633"/>
    <cellStyle name="60% - アクセント 2" xfId="634"/>
    <cellStyle name="60% - アクセント 2 2" xfId="635"/>
    <cellStyle name="60% - アクセント 2 3" xfId="636"/>
    <cellStyle name="60% - アクセント 2 3 2" xfId="637"/>
    <cellStyle name="60% - アクセント 2 4" xfId="638"/>
    <cellStyle name="60% - アクセント 2 4 2" xfId="639"/>
    <cellStyle name="60% - アクセント 2 4 3" xfId="640"/>
    <cellStyle name="60% - アクセント 2 5" xfId="641"/>
    <cellStyle name="60% - アクセント 3" xfId="642"/>
    <cellStyle name="60% - アクセント 3 2" xfId="643"/>
    <cellStyle name="60% - アクセント 3 3" xfId="644"/>
    <cellStyle name="60% - アクセント 3 3 2" xfId="645"/>
    <cellStyle name="60% - アクセント 3 4" xfId="646"/>
    <cellStyle name="60% - アクセント 3 4 2" xfId="647"/>
    <cellStyle name="60% - アクセント 3 4 3" xfId="648"/>
    <cellStyle name="60% - アクセント 3 5" xfId="649"/>
    <cellStyle name="60% - アクセント 4" xfId="650"/>
    <cellStyle name="60% - アクセント 4 2" xfId="651"/>
    <cellStyle name="60% - アクセント 4 3" xfId="652"/>
    <cellStyle name="60% - アクセント 4 3 2" xfId="653"/>
    <cellStyle name="60% - アクセント 4 4" xfId="654"/>
    <cellStyle name="60% - アクセント 4 4 2" xfId="655"/>
    <cellStyle name="60% - アクセント 4 4 3" xfId="656"/>
    <cellStyle name="60% - アクセント 4 5" xfId="657"/>
    <cellStyle name="60% - アクセント 5" xfId="658"/>
    <cellStyle name="60% - アクセント 5 2" xfId="659"/>
    <cellStyle name="60% - アクセント 5 3" xfId="660"/>
    <cellStyle name="60% - アクセント 5 3 2" xfId="661"/>
    <cellStyle name="60% - アクセント 5 4" xfId="662"/>
    <cellStyle name="60% - アクセント 5 4 2" xfId="663"/>
    <cellStyle name="60% - アクセント 5 4 3" xfId="664"/>
    <cellStyle name="60% - アクセント 5 5" xfId="665"/>
    <cellStyle name="60% - アクセント 6" xfId="666"/>
    <cellStyle name="60% - アクセント 6 2" xfId="667"/>
    <cellStyle name="60% - アクセント 6 3" xfId="668"/>
    <cellStyle name="60% - アクセント 6 3 2" xfId="669"/>
    <cellStyle name="60% - アクセント 6 4" xfId="670"/>
    <cellStyle name="60% - アクセント 6 4 2" xfId="671"/>
    <cellStyle name="60% - アクセント 6 4 3" xfId="672"/>
    <cellStyle name="60% - アクセント 6 5" xfId="673"/>
    <cellStyle name="强调文字颜色 1 2" xfId="674"/>
    <cellStyle name="强调文字颜色 1 2 2" xfId="675"/>
    <cellStyle name="强调文字颜色 1 2 3" xfId="676"/>
    <cellStyle name="强调文字颜色 1 2 4" xfId="677"/>
    <cellStyle name="强调文字颜色 1 2 5" xfId="678"/>
    <cellStyle name="强调文字颜色 1 2 6" xfId="679"/>
    <cellStyle name="强调文字颜色 1 2 7" xfId="680"/>
    <cellStyle name="强调文字颜色 1 3" xfId="681"/>
    <cellStyle name="强调文字颜色 1 3 2" xfId="682"/>
    <cellStyle name="强调文字颜色 1 3 3" xfId="683"/>
    <cellStyle name="强调文字颜色 1 3 4" xfId="684"/>
    <cellStyle name="强调文字颜色 1 3 5" xfId="685"/>
    <cellStyle name="强调文字颜色 1 3 6" xfId="686"/>
    <cellStyle name="强调文字颜色 1 3 7" xfId="687"/>
    <cellStyle name="强调文字颜色 1 4" xfId="688"/>
    <cellStyle name="强调文字颜色 1 4 2" xfId="689"/>
    <cellStyle name="强调文字颜色 1 4 3" xfId="690"/>
    <cellStyle name="强调文字颜色 1 4 4" xfId="691"/>
    <cellStyle name="强调文字颜色 1 4 5" xfId="692"/>
    <cellStyle name="强调文字颜色 1 4 6" xfId="693"/>
    <cellStyle name="强调文字颜色 1 4 7" xfId="694"/>
    <cellStyle name="强调文字颜色 1 5" xfId="695"/>
    <cellStyle name="强调文字颜色 1 5 2" xfId="696"/>
    <cellStyle name="强调文字颜色 1 5 3" xfId="697"/>
    <cellStyle name="强调文字颜色 1 5 4" xfId="698"/>
    <cellStyle name="强调文字颜色 1 5 5" xfId="699"/>
    <cellStyle name="强调文字颜色 1 5 6" xfId="700"/>
    <cellStyle name="强调文字颜色 1 5 7" xfId="701"/>
    <cellStyle name="强调文字颜色 2 2" xfId="702"/>
    <cellStyle name="强调文字颜色 2 2 2" xfId="703"/>
    <cellStyle name="强调文字颜色 2 2 3" xfId="704"/>
    <cellStyle name="强调文字颜色 2 2 4" xfId="705"/>
    <cellStyle name="强调文字颜色 2 2 5" xfId="706"/>
    <cellStyle name="强调文字颜色 2 2 6" xfId="707"/>
    <cellStyle name="强调文字颜色 2 2 7" xfId="708"/>
    <cellStyle name="强调文字颜色 2 3" xfId="709"/>
    <cellStyle name="强调文字颜色 2 3 2" xfId="710"/>
    <cellStyle name="强调文字颜色 2 3 3" xfId="711"/>
    <cellStyle name="强调文字颜色 2 3 4" xfId="712"/>
    <cellStyle name="强调文字颜色 2 3 5" xfId="713"/>
    <cellStyle name="强调文字颜色 2 3 6" xfId="714"/>
    <cellStyle name="强调文字颜色 2 3 7" xfId="715"/>
    <cellStyle name="强调文字颜色 2 4" xfId="716"/>
    <cellStyle name="强调文字颜色 2 4 2" xfId="717"/>
    <cellStyle name="强调文字颜色 2 4 3" xfId="718"/>
    <cellStyle name="强调文字颜色 2 4 4" xfId="719"/>
    <cellStyle name="强调文字颜色 2 4 5" xfId="720"/>
    <cellStyle name="强调文字颜色 2 4 6" xfId="721"/>
    <cellStyle name="强调文字颜色 2 4 7" xfId="722"/>
    <cellStyle name="强调文字颜色 2 5" xfId="723"/>
    <cellStyle name="强调文字颜色 2 5 2" xfId="724"/>
    <cellStyle name="强调文字颜色 2 5 3" xfId="725"/>
    <cellStyle name="强调文字颜色 2 5 4" xfId="726"/>
    <cellStyle name="强调文字颜色 2 5 5" xfId="727"/>
    <cellStyle name="强调文字颜色 2 5 6" xfId="728"/>
    <cellStyle name="强调文字颜色 2 5 7" xfId="729"/>
    <cellStyle name="强调文字颜色 3 2" xfId="730"/>
    <cellStyle name="强调文字颜色 3 2 2" xfId="731"/>
    <cellStyle name="强调文字颜色 3 2 3" xfId="732"/>
    <cellStyle name="强调文字颜色 3 2 4" xfId="733"/>
    <cellStyle name="强调文字颜色 3 2 5" xfId="734"/>
    <cellStyle name="强调文字颜色 3 2 6" xfId="735"/>
    <cellStyle name="强调文字颜色 3 2 7" xfId="736"/>
    <cellStyle name="强调文字颜色 3 3" xfId="737"/>
    <cellStyle name="强调文字颜色 3 3 2" xfId="738"/>
    <cellStyle name="强调文字颜色 3 3 3" xfId="739"/>
    <cellStyle name="强调文字颜色 3 3 4" xfId="740"/>
    <cellStyle name="强调文字颜色 3 3 5" xfId="741"/>
    <cellStyle name="强调文字颜色 3 3 6" xfId="742"/>
    <cellStyle name="强调文字颜色 3 3 7" xfId="743"/>
    <cellStyle name="强调文字颜色 3 4" xfId="744"/>
    <cellStyle name="强调文字颜色 3 4 2" xfId="745"/>
    <cellStyle name="强调文字颜色 3 4 3" xfId="746"/>
    <cellStyle name="强调文字颜色 3 4 4" xfId="747"/>
    <cellStyle name="强调文字颜色 3 4 5" xfId="748"/>
    <cellStyle name="强调文字颜色 3 4 6" xfId="749"/>
    <cellStyle name="强调文字颜色 3 4 7" xfId="750"/>
    <cellStyle name="强调文字颜色 3 5" xfId="751"/>
    <cellStyle name="强调文字颜色 3 5 2" xfId="752"/>
    <cellStyle name="强调文字颜色 3 5 3" xfId="753"/>
    <cellStyle name="强调文字颜色 3 5 4" xfId="754"/>
    <cellStyle name="强调文字颜色 3 5 5" xfId="755"/>
    <cellStyle name="强调文字颜色 3 5 6" xfId="756"/>
    <cellStyle name="强调文字颜色 3 5 7" xfId="757"/>
    <cellStyle name="强调文字颜色 4 2" xfId="758"/>
    <cellStyle name="强调文字颜色 4 2 2" xfId="759"/>
    <cellStyle name="强调文字颜色 4 2 3" xfId="760"/>
    <cellStyle name="强调文字颜色 4 2 4" xfId="761"/>
    <cellStyle name="强调文字颜色 4 2 5" xfId="762"/>
    <cellStyle name="强调文字颜色 4 2 6" xfId="763"/>
    <cellStyle name="强调文字颜色 4 2 7" xfId="764"/>
    <cellStyle name="强调文字颜色 4 3" xfId="765"/>
    <cellStyle name="强调文字颜色 4 3 2" xfId="766"/>
    <cellStyle name="强调文字颜色 4 3 3" xfId="767"/>
    <cellStyle name="强调文字颜色 4 3 4" xfId="768"/>
    <cellStyle name="强调文字颜色 4 3 5" xfId="769"/>
    <cellStyle name="强调文字颜色 4 3 6" xfId="770"/>
    <cellStyle name="强调文字颜色 4 3 7" xfId="771"/>
    <cellStyle name="强调文字颜色 4 4" xfId="772"/>
    <cellStyle name="强调文字颜色 4 4 2" xfId="773"/>
    <cellStyle name="强调文字颜色 4 4 3" xfId="774"/>
    <cellStyle name="强调文字颜色 4 4 4" xfId="775"/>
    <cellStyle name="强调文字颜色 4 4 5" xfId="776"/>
    <cellStyle name="强调文字颜色 4 4 6" xfId="777"/>
    <cellStyle name="强调文字颜色 4 4 7" xfId="778"/>
    <cellStyle name="强调文字颜色 4 5" xfId="779"/>
    <cellStyle name="强调文字颜色 4 5 2" xfId="780"/>
    <cellStyle name="强调文字颜色 4 5 3" xfId="781"/>
    <cellStyle name="强调文字颜色 4 5 4" xfId="782"/>
    <cellStyle name="强调文字颜色 4 5 5" xfId="783"/>
    <cellStyle name="强调文字颜色 4 5 6" xfId="784"/>
    <cellStyle name="强调文字颜色 4 5 7" xfId="785"/>
    <cellStyle name="强调文字颜色 5 2" xfId="786"/>
    <cellStyle name="强调文字颜色 5 2 2" xfId="787"/>
    <cellStyle name="强调文字颜色 5 2 3" xfId="788"/>
    <cellStyle name="强调文字颜色 5 2 4" xfId="789"/>
    <cellStyle name="强调文字颜色 5 2 5" xfId="790"/>
    <cellStyle name="强调文字颜色 5 2 6" xfId="791"/>
    <cellStyle name="强调文字颜色 5 2 7" xfId="792"/>
    <cellStyle name="强调文字颜色 5 3" xfId="793"/>
    <cellStyle name="强调文字颜色 5 3 2" xfId="794"/>
    <cellStyle name="强调文字颜色 5 3 3" xfId="795"/>
    <cellStyle name="强调文字颜色 5 3 4" xfId="796"/>
    <cellStyle name="强调文字颜色 5 3 5" xfId="797"/>
    <cellStyle name="强调文字颜色 5 3 6" xfId="798"/>
    <cellStyle name="强调文字颜色 5 3 7" xfId="799"/>
    <cellStyle name="强调文字颜色 5 4" xfId="800"/>
    <cellStyle name="强调文字颜色 5 4 2" xfId="801"/>
    <cellStyle name="强调文字颜色 5 4 3" xfId="802"/>
    <cellStyle name="强调文字颜色 5 4 4" xfId="803"/>
    <cellStyle name="强调文字颜色 5 4 5" xfId="804"/>
    <cellStyle name="强调文字颜色 5 4 6" xfId="805"/>
    <cellStyle name="强调文字颜色 5 4 7" xfId="806"/>
    <cellStyle name="强调文字颜色 5 5" xfId="807"/>
    <cellStyle name="强调文字颜色 5 5 2" xfId="808"/>
    <cellStyle name="强调文字颜色 5 5 3" xfId="809"/>
    <cellStyle name="强调文字颜色 5 5 4" xfId="810"/>
    <cellStyle name="强调文字颜色 5 5 5" xfId="811"/>
    <cellStyle name="强调文字颜色 5 5 6" xfId="812"/>
    <cellStyle name="强调文字颜色 5 5 7" xfId="813"/>
    <cellStyle name="强调文字颜色 6 2" xfId="814"/>
    <cellStyle name="强调文字颜色 6 2 2" xfId="815"/>
    <cellStyle name="强调文字颜色 6 2 3" xfId="816"/>
    <cellStyle name="强调文字颜色 6 2 4" xfId="817"/>
    <cellStyle name="强调文字颜色 6 2 5" xfId="818"/>
    <cellStyle name="强调文字颜色 6 2 6" xfId="819"/>
    <cellStyle name="强调文字颜色 6 2 7" xfId="820"/>
    <cellStyle name="强调文字颜色 6 3" xfId="821"/>
    <cellStyle name="强调文字颜色 6 3 2" xfId="822"/>
    <cellStyle name="强调文字颜色 6 3 3" xfId="823"/>
    <cellStyle name="强调文字颜色 6 3 4" xfId="824"/>
    <cellStyle name="强调文字颜色 6 3 5" xfId="825"/>
    <cellStyle name="强调文字颜色 6 3 6" xfId="826"/>
    <cellStyle name="强调文字颜色 6 3 7" xfId="827"/>
    <cellStyle name="强调文字颜色 6 4" xfId="828"/>
    <cellStyle name="强调文字颜色 6 4 2" xfId="829"/>
    <cellStyle name="强调文字颜色 6 4 3" xfId="830"/>
    <cellStyle name="强调文字颜色 6 4 4" xfId="831"/>
    <cellStyle name="强调文字颜色 6 4 5" xfId="832"/>
    <cellStyle name="强调文字颜色 6 4 6" xfId="833"/>
    <cellStyle name="强调文字颜色 6 4 7" xfId="834"/>
    <cellStyle name="强调文字颜色 6 5" xfId="835"/>
    <cellStyle name="强调文字颜色 6 5 2" xfId="836"/>
    <cellStyle name="强调文字颜色 6 5 3" xfId="837"/>
    <cellStyle name="强调文字颜色 6 5 4" xfId="838"/>
    <cellStyle name="强调文字颜色 6 5 5" xfId="839"/>
    <cellStyle name="强调文字颜色 6 5 6" xfId="840"/>
    <cellStyle name="强调文字颜色 6 5 7" xfId="841"/>
    <cellStyle name="見出し 1" xfId="842"/>
    <cellStyle name="見出し 1 2" xfId="843"/>
    <cellStyle name="見出し 1 3" xfId="844"/>
    <cellStyle name="見出し 1 3 2" xfId="845"/>
    <cellStyle name="見出し 1 4" xfId="846"/>
    <cellStyle name="見出し 1 4 2" xfId="847"/>
    <cellStyle name="見出し 1 4 3" xfId="848"/>
    <cellStyle name="見出し 1 5" xfId="849"/>
    <cellStyle name="見出し 2" xfId="850"/>
    <cellStyle name="見出し 2 2" xfId="851"/>
    <cellStyle name="見出し 2 3" xfId="852"/>
    <cellStyle name="見出し 2 3 2" xfId="853"/>
    <cellStyle name="見出し 2 4" xfId="854"/>
    <cellStyle name="見出し 2 4 2" xfId="855"/>
    <cellStyle name="見出し 2 4 3" xfId="856"/>
    <cellStyle name="見出し 2 5" xfId="857"/>
    <cellStyle name="見出し 3" xfId="858"/>
    <cellStyle name="見出し 3 2" xfId="859"/>
    <cellStyle name="見出し 3 3" xfId="860"/>
    <cellStyle name="見出し 3 3 2" xfId="861"/>
    <cellStyle name="見出し 3 4" xfId="862"/>
    <cellStyle name="見出し 3 4 2" xfId="863"/>
    <cellStyle name="見出し 3 4 3" xfId="864"/>
    <cellStyle name="見出し 3 5" xfId="865"/>
    <cellStyle name="見出し 4" xfId="866"/>
    <cellStyle name="見出し 4 2" xfId="867"/>
    <cellStyle name="見出し 4 3" xfId="868"/>
    <cellStyle name="見出し 4 3 2" xfId="869"/>
    <cellStyle name="見出し 4 4" xfId="870"/>
    <cellStyle name="見出し 4 4 2" xfId="871"/>
    <cellStyle name="見出し 4 4 3" xfId="872"/>
    <cellStyle name="見出し 4 5" xfId="873"/>
    <cellStyle name="警告文" xfId="874"/>
    <cellStyle name="警告文 2" xfId="875"/>
    <cellStyle name="警告文 3" xfId="876"/>
    <cellStyle name="警告文 3 2" xfId="877"/>
    <cellStyle name="警告文 4" xfId="878"/>
    <cellStyle name="警告文 4 2" xfId="879"/>
    <cellStyle name="警告文 4 3" xfId="880"/>
    <cellStyle name="警告文 5" xfId="881"/>
    <cellStyle name="警告文本 2" xfId="882"/>
    <cellStyle name="警告文本 2 2" xfId="883"/>
    <cellStyle name="警告文本 2 3" xfId="884"/>
    <cellStyle name="警告文本 2 4" xfId="885"/>
    <cellStyle name="警告文本 2 5" xfId="886"/>
    <cellStyle name="警告文本 2 6" xfId="887"/>
    <cellStyle name="警告文本 2 7" xfId="888"/>
    <cellStyle name="警告文本 3" xfId="889"/>
    <cellStyle name="警告文本 3 2" xfId="890"/>
    <cellStyle name="警告文本 3 3" xfId="891"/>
    <cellStyle name="警告文本 3 4" xfId="892"/>
    <cellStyle name="警告文本 3 5" xfId="893"/>
    <cellStyle name="警告文本 3 6" xfId="894"/>
    <cellStyle name="警告文本 3 7" xfId="895"/>
    <cellStyle name="警告文本 4" xfId="896"/>
    <cellStyle name="警告文本 4 2" xfId="897"/>
    <cellStyle name="警告文本 4 3" xfId="898"/>
    <cellStyle name="警告文本 4 4" xfId="899"/>
    <cellStyle name="警告文本 4 5" xfId="900"/>
    <cellStyle name="警告文本 4 6" xfId="901"/>
    <cellStyle name="警告文本 4 7" xfId="902"/>
    <cellStyle name="警告文本 5" xfId="903"/>
    <cellStyle name="警告文本 5 2" xfId="904"/>
    <cellStyle name="警告文本 5 3" xfId="905"/>
    <cellStyle name="警告文本 5 4" xfId="906"/>
    <cellStyle name="警告文本 5 5" xfId="907"/>
    <cellStyle name="警告文本 5 6" xfId="908"/>
    <cellStyle name="警告文本 5 7" xfId="909"/>
    <cellStyle name="計算" xfId="910"/>
    <cellStyle name="計算 2" xfId="911"/>
    <cellStyle name="計算 3" xfId="912"/>
    <cellStyle name="計算 3 2" xfId="913"/>
    <cellStyle name="計算 3_11FW 판매분석 120506 (JIL MI)" xfId="914"/>
    <cellStyle name="計算 4" xfId="915"/>
    <cellStyle name="計算 4 2" xfId="916"/>
    <cellStyle name="計算 4 3" xfId="917"/>
    <cellStyle name="計算 4_11FW 판매분석 120506 (JIL MI)" xfId="918"/>
    <cellStyle name="計算 5" xfId="919"/>
    <cellStyle name="計算_11FW 판매분석 120506 (JIL MI)" xfId="920"/>
    <cellStyle name="适中 2" xfId="921"/>
    <cellStyle name="适中 2 2" xfId="922"/>
    <cellStyle name="适中 2 3" xfId="923"/>
    <cellStyle name="适中 2 4" xfId="924"/>
    <cellStyle name="适中 2 5" xfId="925"/>
    <cellStyle name="适中 2 6" xfId="926"/>
    <cellStyle name="适中 2 7" xfId="927"/>
    <cellStyle name="适中 3" xfId="928"/>
    <cellStyle name="适中 3 2" xfId="929"/>
    <cellStyle name="适中 3 3" xfId="930"/>
    <cellStyle name="适中 3 4" xfId="931"/>
    <cellStyle name="适中 3 5" xfId="932"/>
    <cellStyle name="适中 3 6" xfId="933"/>
    <cellStyle name="适中 3 7" xfId="934"/>
    <cellStyle name="适中 4" xfId="935"/>
    <cellStyle name="适中 4 2" xfId="936"/>
    <cellStyle name="适中 4 3" xfId="937"/>
    <cellStyle name="适中 4 4" xfId="938"/>
    <cellStyle name="适中 4 5" xfId="939"/>
    <cellStyle name="适中 4 6" xfId="940"/>
    <cellStyle name="适中 4 7" xfId="941"/>
    <cellStyle name="适中 5" xfId="942"/>
    <cellStyle name="适中 5 2" xfId="943"/>
    <cellStyle name="适中 5 3" xfId="944"/>
    <cellStyle name="适中 5 4" xfId="945"/>
    <cellStyle name="适中 5 5" xfId="946"/>
    <cellStyle name="适中 5 6" xfId="947"/>
    <cellStyle name="适中 5 7" xfId="948"/>
    <cellStyle name="良い" xfId="949"/>
    <cellStyle name="良い 2" xfId="950"/>
    <cellStyle name="良い 3" xfId="951"/>
    <cellStyle name="良い 3 2" xfId="952"/>
    <cellStyle name="良い 4" xfId="953"/>
    <cellStyle name="良い 4 2" xfId="954"/>
    <cellStyle name="良い 4 3" xfId="955"/>
    <cellStyle name="良い 5" xfId="956"/>
    <cellStyle name="백분율 2" xfId="957"/>
    <cellStyle name="백분율 2 2" xfId="958"/>
    <cellStyle name="백분율 2 2 2" xfId="959"/>
    <cellStyle name="백분율 2 2 2 2" xfId="960"/>
    <cellStyle name="백분율 2 2 2 2 2" xfId="961"/>
    <cellStyle name="백분율 2 2 2 2 2 2" xfId="962"/>
    <cellStyle name="백분율 2 2 2 3" xfId="963"/>
    <cellStyle name="백분율 2 2 2 4" xfId="964"/>
    <cellStyle name="백분율 2 2 2 5" xfId="965"/>
    <cellStyle name="백분율 2 2 2 6" xfId="966"/>
    <cellStyle name="백분율 2 2 3" xfId="967"/>
    <cellStyle name="백분율 2 2 4" xfId="968"/>
    <cellStyle name="백분율 2 2 5" xfId="969"/>
    <cellStyle name="백분율 2 2 5 2" xfId="970"/>
    <cellStyle name="백분율 2 2 6" xfId="971"/>
    <cellStyle name="백분율 2 2 7" xfId="972"/>
    <cellStyle name="백분율 2 2 8" xfId="973"/>
    <cellStyle name="백분율 2 3" xfId="974"/>
    <cellStyle name="백분율 2 4" xfId="975"/>
    <cellStyle name="백분율 2 4 2" xfId="976"/>
    <cellStyle name="백분율 2 5" xfId="977"/>
    <cellStyle name="백분율 2 6" xfId="978"/>
    <cellStyle name="백분율 2 6 2" xfId="979"/>
    <cellStyle name="백분율 2 7" xfId="980"/>
    <cellStyle name="백분율 2 8" xfId="981"/>
    <cellStyle name="백분율 2 9" xfId="982"/>
    <cellStyle name="백분율 3" xfId="983"/>
    <cellStyle name="백분율 3 2" xfId="984"/>
    <cellStyle name="백분율 4" xfId="985"/>
    <cellStyle name="백분율 5" xfId="986"/>
    <cellStyle name="백분율 6" xfId="2816"/>
    <cellStyle name="常规 10" xfId="987"/>
    <cellStyle name="常规 10 2" xfId="988"/>
    <cellStyle name="常规 10 3" xfId="989"/>
    <cellStyle name="常规 10 4" xfId="990"/>
    <cellStyle name="常规 11" xfId="991"/>
    <cellStyle name="常规 12" xfId="992"/>
    <cellStyle name="常规 12 2" xfId="993"/>
    <cellStyle name="常规 12 3" xfId="994"/>
    <cellStyle name="常规 12 4" xfId="995"/>
    <cellStyle name="常规 13" xfId="996"/>
    <cellStyle name="常规 14" xfId="997"/>
    <cellStyle name="常规 14 2" xfId="998"/>
    <cellStyle name="常规 14 3" xfId="999"/>
    <cellStyle name="常规 15" xfId="1000"/>
    <cellStyle name="常规 15 2" xfId="1001"/>
    <cellStyle name="常规 15 3" xfId="1002"/>
    <cellStyle name="常规 16" xfId="1003"/>
    <cellStyle name="常规 16 2" xfId="1004"/>
    <cellStyle name="常规 16 3" xfId="1005"/>
    <cellStyle name="常规 17" xfId="1006"/>
    <cellStyle name="常规 18" xfId="1007"/>
    <cellStyle name="常规 19" xfId="1008"/>
    <cellStyle name="常规 19 2" xfId="1009"/>
    <cellStyle name="常规 19 3" xfId="1010"/>
    <cellStyle name="常规 2 10" xfId="1011"/>
    <cellStyle name="常规 2 10 10" xfId="1012"/>
    <cellStyle name="常规 2 10 10 2" xfId="1013"/>
    <cellStyle name="常规 2 10 11" xfId="1014"/>
    <cellStyle name="常规 2 10 11 2" xfId="1015"/>
    <cellStyle name="常规 2 10 12" xfId="1016"/>
    <cellStyle name="常规 2 10 12 2" xfId="1017"/>
    <cellStyle name="常规 2 10 13" xfId="1018"/>
    <cellStyle name="常规 2 10 13 2" xfId="1019"/>
    <cellStyle name="常规 2 10 14" xfId="1020"/>
    <cellStyle name="常规 2 10 14 2" xfId="1021"/>
    <cellStyle name="常规 2 10 15" xfId="1022"/>
    <cellStyle name="常规 2 10 15 2" xfId="1023"/>
    <cellStyle name="常规 2 10 16" xfId="1024"/>
    <cellStyle name="常规 2 10 2" xfId="1025"/>
    <cellStyle name="常规 2 10 2 10" xfId="1026"/>
    <cellStyle name="常规 2 10 2 10 2" xfId="1027"/>
    <cellStyle name="常规 2 10 2 11" xfId="1028"/>
    <cellStyle name="常规 2 10 2 11 2" xfId="1029"/>
    <cellStyle name="常规 2 10 2 12" xfId="1030"/>
    <cellStyle name="常规 2 10 2 12 2" xfId="1031"/>
    <cellStyle name="常规 2 10 2 13" xfId="1032"/>
    <cellStyle name="常规 2 10 2 13 2" xfId="1033"/>
    <cellStyle name="常规 2 10 2 14" xfId="1034"/>
    <cellStyle name="常规 2 10 2 14 2" xfId="1035"/>
    <cellStyle name="常规 2 10 2 15" xfId="1036"/>
    <cellStyle name="常规 2 10 2 2" xfId="1037"/>
    <cellStyle name="常规 2 10 2 2 2" xfId="1038"/>
    <cellStyle name="常规 2 10 2 3" xfId="1039"/>
    <cellStyle name="常规 2 10 2 3 2" xfId="1040"/>
    <cellStyle name="常规 2 10 2 4" xfId="1041"/>
    <cellStyle name="常规 2 10 2 4 2" xfId="1042"/>
    <cellStyle name="常规 2 10 2 5" xfId="1043"/>
    <cellStyle name="常规 2 10 2 5 2" xfId="1044"/>
    <cellStyle name="常规 2 10 2 6" xfId="1045"/>
    <cellStyle name="常规 2 10 2 6 2" xfId="1046"/>
    <cellStyle name="常规 2 10 2 7" xfId="1047"/>
    <cellStyle name="常规 2 10 2 7 2" xfId="1048"/>
    <cellStyle name="常规 2 10 2 8" xfId="1049"/>
    <cellStyle name="常规 2 10 2 8 2" xfId="1050"/>
    <cellStyle name="常规 2 10 2 9" xfId="1051"/>
    <cellStyle name="常规 2 10 2 9 2" xfId="1052"/>
    <cellStyle name="常规 2 10 3" xfId="1053"/>
    <cellStyle name="常规 2 10 3 2" xfId="1054"/>
    <cellStyle name="常规 2 10 4" xfId="1055"/>
    <cellStyle name="常规 2 10 4 2" xfId="1056"/>
    <cellStyle name="常规 2 10 5" xfId="1057"/>
    <cellStyle name="常规 2 10 5 2" xfId="1058"/>
    <cellStyle name="常规 2 10 6" xfId="1059"/>
    <cellStyle name="常规 2 10 6 2" xfId="1060"/>
    <cellStyle name="常规 2 10 7" xfId="1061"/>
    <cellStyle name="常规 2 10 7 2" xfId="1062"/>
    <cellStyle name="常规 2 10 8" xfId="1063"/>
    <cellStyle name="常规 2 10 8 2" xfId="1064"/>
    <cellStyle name="常规 2 10 9" xfId="1065"/>
    <cellStyle name="常规 2 10 9 2" xfId="1066"/>
    <cellStyle name="常规 2 11" xfId="1067"/>
    <cellStyle name="常规 2 11 10" xfId="1068"/>
    <cellStyle name="常规 2 11 10 2" xfId="1069"/>
    <cellStyle name="常规 2 11 11" xfId="1070"/>
    <cellStyle name="常规 2 11 11 2" xfId="1071"/>
    <cellStyle name="常规 2 11 12" xfId="1072"/>
    <cellStyle name="常规 2 11 12 2" xfId="1073"/>
    <cellStyle name="常规 2 11 13" xfId="1074"/>
    <cellStyle name="常规 2 11 13 2" xfId="1075"/>
    <cellStyle name="常规 2 11 14" xfId="1076"/>
    <cellStyle name="常规 2 11 14 2" xfId="1077"/>
    <cellStyle name="常规 2 11 15" xfId="1078"/>
    <cellStyle name="常规 2 11 15 2" xfId="1079"/>
    <cellStyle name="常规 2 11 16" xfId="1080"/>
    <cellStyle name="常规 2 11 2" xfId="1081"/>
    <cellStyle name="常规 2 11 2 10" xfId="1082"/>
    <cellStyle name="常规 2 11 2 10 2" xfId="1083"/>
    <cellStyle name="常规 2 11 2 11" xfId="1084"/>
    <cellStyle name="常规 2 11 2 11 2" xfId="1085"/>
    <cellStyle name="常规 2 11 2 12" xfId="1086"/>
    <cellStyle name="常规 2 11 2 12 2" xfId="1087"/>
    <cellStyle name="常规 2 11 2 13" xfId="1088"/>
    <cellStyle name="常规 2 11 2 13 2" xfId="1089"/>
    <cellStyle name="常规 2 11 2 14" xfId="1090"/>
    <cellStyle name="常规 2 11 2 14 2" xfId="1091"/>
    <cellStyle name="常规 2 11 2 15" xfId="1092"/>
    <cellStyle name="常规 2 11 2 2" xfId="1093"/>
    <cellStyle name="常规 2 11 2 2 2" xfId="1094"/>
    <cellStyle name="常规 2 11 2 3" xfId="1095"/>
    <cellStyle name="常规 2 11 2 3 2" xfId="1096"/>
    <cellStyle name="常规 2 11 2 4" xfId="1097"/>
    <cellStyle name="常规 2 11 2 4 2" xfId="1098"/>
    <cellStyle name="常规 2 11 2 5" xfId="1099"/>
    <cellStyle name="常规 2 11 2 5 2" xfId="1100"/>
    <cellStyle name="常规 2 11 2 6" xfId="1101"/>
    <cellStyle name="常规 2 11 2 6 2" xfId="1102"/>
    <cellStyle name="常规 2 11 2 7" xfId="1103"/>
    <cellStyle name="常规 2 11 2 7 2" xfId="1104"/>
    <cellStyle name="常规 2 11 2 8" xfId="1105"/>
    <cellStyle name="常规 2 11 2 8 2" xfId="1106"/>
    <cellStyle name="常规 2 11 2 9" xfId="1107"/>
    <cellStyle name="常规 2 11 2 9 2" xfId="1108"/>
    <cellStyle name="常规 2 11 3" xfId="1109"/>
    <cellStyle name="常规 2 11 3 2" xfId="1110"/>
    <cellStyle name="常规 2 11 4" xfId="1111"/>
    <cellStyle name="常规 2 11 4 2" xfId="1112"/>
    <cellStyle name="常规 2 11 5" xfId="1113"/>
    <cellStyle name="常规 2 11 5 2" xfId="1114"/>
    <cellStyle name="常规 2 11 6" xfId="1115"/>
    <cellStyle name="常规 2 11 6 2" xfId="1116"/>
    <cellStyle name="常规 2 11 7" xfId="1117"/>
    <cellStyle name="常规 2 11 7 2" xfId="1118"/>
    <cellStyle name="常规 2 11 8" xfId="1119"/>
    <cellStyle name="常规 2 11 8 2" xfId="1120"/>
    <cellStyle name="常规 2 11 9" xfId="1121"/>
    <cellStyle name="常规 2 11 9 2" xfId="1122"/>
    <cellStyle name="常规 2 12" xfId="1123"/>
    <cellStyle name="常规 2 12 10" xfId="1124"/>
    <cellStyle name="常规 2 12 10 2" xfId="1125"/>
    <cellStyle name="常规 2 12 11" xfId="1126"/>
    <cellStyle name="常规 2 12 11 2" xfId="1127"/>
    <cellStyle name="常规 2 12 12" xfId="1128"/>
    <cellStyle name="常规 2 12 12 2" xfId="1129"/>
    <cellStyle name="常规 2 12 13" xfId="1130"/>
    <cellStyle name="常规 2 12 13 2" xfId="1131"/>
    <cellStyle name="常规 2 12 14" xfId="1132"/>
    <cellStyle name="常规 2 12 14 2" xfId="1133"/>
    <cellStyle name="常规 2 12 15" xfId="1134"/>
    <cellStyle name="常规 2 12 15 2" xfId="1135"/>
    <cellStyle name="常规 2 12 16" xfId="1136"/>
    <cellStyle name="常规 2 12 2" xfId="1137"/>
    <cellStyle name="常规 2 12 2 10" xfId="1138"/>
    <cellStyle name="常规 2 12 2 10 2" xfId="1139"/>
    <cellStyle name="常规 2 12 2 11" xfId="1140"/>
    <cellStyle name="常规 2 12 2 11 2" xfId="1141"/>
    <cellStyle name="常规 2 12 2 12" xfId="1142"/>
    <cellStyle name="常规 2 12 2 12 2" xfId="1143"/>
    <cellStyle name="常规 2 12 2 13" xfId="1144"/>
    <cellStyle name="常规 2 12 2 13 2" xfId="1145"/>
    <cellStyle name="常规 2 12 2 14" xfId="1146"/>
    <cellStyle name="常规 2 12 2 14 2" xfId="1147"/>
    <cellStyle name="常规 2 12 2 15" xfId="1148"/>
    <cellStyle name="常规 2 12 2 2" xfId="1149"/>
    <cellStyle name="常规 2 12 2 2 2" xfId="1150"/>
    <cellStyle name="常规 2 12 2 3" xfId="1151"/>
    <cellStyle name="常规 2 12 2 3 2" xfId="1152"/>
    <cellStyle name="常规 2 12 2 4" xfId="1153"/>
    <cellStyle name="常规 2 12 2 4 2" xfId="1154"/>
    <cellStyle name="常规 2 12 2 5" xfId="1155"/>
    <cellStyle name="常规 2 12 2 5 2" xfId="1156"/>
    <cellStyle name="常规 2 12 2 6" xfId="1157"/>
    <cellStyle name="常规 2 12 2 6 2" xfId="1158"/>
    <cellStyle name="常规 2 12 2 7" xfId="1159"/>
    <cellStyle name="常规 2 12 2 7 2" xfId="1160"/>
    <cellStyle name="常规 2 12 2 8" xfId="1161"/>
    <cellStyle name="常规 2 12 2 8 2" xfId="1162"/>
    <cellStyle name="常规 2 12 2 9" xfId="1163"/>
    <cellStyle name="常规 2 12 2 9 2" xfId="1164"/>
    <cellStyle name="常规 2 12 3" xfId="1165"/>
    <cellStyle name="常规 2 12 3 2" xfId="1166"/>
    <cellStyle name="常规 2 12 4" xfId="1167"/>
    <cellStyle name="常规 2 12 4 2" xfId="1168"/>
    <cellStyle name="常规 2 12 5" xfId="1169"/>
    <cellStyle name="常规 2 12 5 2" xfId="1170"/>
    <cellStyle name="常规 2 12 6" xfId="1171"/>
    <cellStyle name="常规 2 12 6 2" xfId="1172"/>
    <cellStyle name="常规 2 12 7" xfId="1173"/>
    <cellStyle name="常规 2 12 7 2" xfId="1174"/>
    <cellStyle name="常规 2 12 8" xfId="1175"/>
    <cellStyle name="常规 2 12 8 2" xfId="1176"/>
    <cellStyle name="常规 2 12 9" xfId="1177"/>
    <cellStyle name="常规 2 12 9 2" xfId="1178"/>
    <cellStyle name="常规 2 13" xfId="1179"/>
    <cellStyle name="常规 2 14" xfId="1180"/>
    <cellStyle name="常规 2 15" xfId="1181"/>
    <cellStyle name="常规 2 16" xfId="1182"/>
    <cellStyle name="常规 2 17" xfId="1183"/>
    <cellStyle name="常规 2 18" xfId="1184"/>
    <cellStyle name="常规 2 19" xfId="1185"/>
    <cellStyle name="常规 2 2" xfId="1186"/>
    <cellStyle name="常规 2 2 10" xfId="1187"/>
    <cellStyle name="常规 2 2 10 2" xfId="1188"/>
    <cellStyle name="常规 2 2 11" xfId="1189"/>
    <cellStyle name="常规 2 2 11 2" xfId="1190"/>
    <cellStyle name="常规 2 2 12" xfId="1191"/>
    <cellStyle name="常规 2 2 12 2" xfId="1192"/>
    <cellStyle name="常规 2 2 13" xfId="1193"/>
    <cellStyle name="常规 2 2 13 2" xfId="1194"/>
    <cellStyle name="常规 2 2 14" xfId="1195"/>
    <cellStyle name="常规 2 2 14 2" xfId="1196"/>
    <cellStyle name="常规 2 2 15" xfId="1197"/>
    <cellStyle name="常规 2 2 15 2" xfId="1198"/>
    <cellStyle name="常规 2 2 16" xfId="1199"/>
    <cellStyle name="常规 2 2 17" xfId="1200"/>
    <cellStyle name="常规 2 2 18" xfId="1201"/>
    <cellStyle name="常规 2 2 19" xfId="1202"/>
    <cellStyle name="常规 2 2 2" xfId="1203"/>
    <cellStyle name="常规 2 2 2 10" xfId="1204"/>
    <cellStyle name="常规 2 2 2 10 2" xfId="1205"/>
    <cellStyle name="常规 2 2 2 11" xfId="1206"/>
    <cellStyle name="常规 2 2 2 11 2" xfId="1207"/>
    <cellStyle name="常规 2 2 2 12" xfId="1208"/>
    <cellStyle name="常规 2 2 2 12 2" xfId="1209"/>
    <cellStyle name="常规 2 2 2 13" xfId="1210"/>
    <cellStyle name="常规 2 2 2 13 2" xfId="1211"/>
    <cellStyle name="常规 2 2 2 14" xfId="1212"/>
    <cellStyle name="常规 2 2 2 14 2" xfId="1213"/>
    <cellStyle name="常规 2 2 2 15" xfId="1214"/>
    <cellStyle name="常规 2 2 2 2" xfId="1215"/>
    <cellStyle name="常规 2 2 2 2 2" xfId="1216"/>
    <cellStyle name="常规 2 2 2 3" xfId="1217"/>
    <cellStyle name="常规 2 2 2 3 2" xfId="1218"/>
    <cellStyle name="常规 2 2 2 4" xfId="1219"/>
    <cellStyle name="常规 2 2 2 4 2" xfId="1220"/>
    <cellStyle name="常规 2 2 2 5" xfId="1221"/>
    <cellStyle name="常规 2 2 2 5 2" xfId="1222"/>
    <cellStyle name="常规 2 2 2 6" xfId="1223"/>
    <cellStyle name="常规 2 2 2 6 2" xfId="1224"/>
    <cellStyle name="常规 2 2 2 7" xfId="1225"/>
    <cellStyle name="常规 2 2 2 7 2" xfId="1226"/>
    <cellStyle name="常规 2 2 2 8" xfId="1227"/>
    <cellStyle name="常规 2 2 2 8 2" xfId="1228"/>
    <cellStyle name="常规 2 2 2 9" xfId="1229"/>
    <cellStyle name="常规 2 2 2 9 2" xfId="1230"/>
    <cellStyle name="常规 2 2 20" xfId="1231"/>
    <cellStyle name="常规 2 2 21" xfId="1232"/>
    <cellStyle name="常规 2 2 22" xfId="1233"/>
    <cellStyle name="常规 2 2 23" xfId="1234"/>
    <cellStyle name="常规 2 2 3" xfId="1235"/>
    <cellStyle name="常规 2 2 3 2" xfId="1236"/>
    <cellStyle name="常规 2 2 4" xfId="1237"/>
    <cellStyle name="常规 2 2 4 2" xfId="1238"/>
    <cellStyle name="常规 2 2 5" xfId="1239"/>
    <cellStyle name="常规 2 2 5 2" xfId="1240"/>
    <cellStyle name="常规 2 2 6" xfId="1241"/>
    <cellStyle name="常规 2 2 6 2" xfId="1242"/>
    <cellStyle name="常规 2 2 7" xfId="1243"/>
    <cellStyle name="常规 2 2 7 2" xfId="1244"/>
    <cellStyle name="常规 2 2 8" xfId="1245"/>
    <cellStyle name="常规 2 2 8 2" xfId="1246"/>
    <cellStyle name="常规 2 2 9" xfId="1247"/>
    <cellStyle name="常规 2 2 9 2" xfId="1248"/>
    <cellStyle name="常规 2 20" xfId="1249"/>
    <cellStyle name="常规 2 3" xfId="1250"/>
    <cellStyle name="常规 2 3 10" xfId="1251"/>
    <cellStyle name="常规 2 3 10 2" xfId="1252"/>
    <cellStyle name="常规 2 3 11" xfId="1253"/>
    <cellStyle name="常规 2 3 11 2" xfId="1254"/>
    <cellStyle name="常规 2 3 12" xfId="1255"/>
    <cellStyle name="常规 2 3 12 2" xfId="1256"/>
    <cellStyle name="常规 2 3 13" xfId="1257"/>
    <cellStyle name="常规 2 3 13 2" xfId="1258"/>
    <cellStyle name="常规 2 3 14" xfId="1259"/>
    <cellStyle name="常规 2 3 14 2" xfId="1260"/>
    <cellStyle name="常规 2 3 15" xfId="1261"/>
    <cellStyle name="常规 2 3 15 2" xfId="1262"/>
    <cellStyle name="常规 2 3 16" xfId="1263"/>
    <cellStyle name="常规 2 3 2" xfId="1264"/>
    <cellStyle name="常规 2 3 2 10" xfId="1265"/>
    <cellStyle name="常规 2 3 2 10 2" xfId="1266"/>
    <cellStyle name="常规 2 3 2 11" xfId="1267"/>
    <cellStyle name="常规 2 3 2 11 2" xfId="1268"/>
    <cellStyle name="常规 2 3 2 12" xfId="1269"/>
    <cellStyle name="常规 2 3 2 12 2" xfId="1270"/>
    <cellStyle name="常规 2 3 2 13" xfId="1271"/>
    <cellStyle name="常规 2 3 2 13 2" xfId="1272"/>
    <cellStyle name="常规 2 3 2 14" xfId="1273"/>
    <cellStyle name="常规 2 3 2 14 2" xfId="1274"/>
    <cellStyle name="常规 2 3 2 15" xfId="1275"/>
    <cellStyle name="常规 2 3 2 2" xfId="1276"/>
    <cellStyle name="常规 2 3 2 2 2" xfId="1277"/>
    <cellStyle name="常规 2 3 2 3" xfId="1278"/>
    <cellStyle name="常规 2 3 2 3 2" xfId="1279"/>
    <cellStyle name="常规 2 3 2 4" xfId="1280"/>
    <cellStyle name="常规 2 3 2 4 2" xfId="1281"/>
    <cellStyle name="常规 2 3 2 5" xfId="1282"/>
    <cellStyle name="常规 2 3 2 5 2" xfId="1283"/>
    <cellStyle name="常规 2 3 2 6" xfId="1284"/>
    <cellStyle name="常规 2 3 2 6 2" xfId="1285"/>
    <cellStyle name="常规 2 3 2 7" xfId="1286"/>
    <cellStyle name="常规 2 3 2 7 2" xfId="1287"/>
    <cellStyle name="常规 2 3 2 8" xfId="1288"/>
    <cellStyle name="常规 2 3 2 8 2" xfId="1289"/>
    <cellStyle name="常规 2 3 2 9" xfId="1290"/>
    <cellStyle name="常规 2 3 2 9 2" xfId="1291"/>
    <cellStyle name="常规 2 3 3" xfId="1292"/>
    <cellStyle name="常规 2 3 3 2" xfId="1293"/>
    <cellStyle name="常规 2 3 4" xfId="1294"/>
    <cellStyle name="常规 2 3 4 2" xfId="1295"/>
    <cellStyle name="常规 2 3 5" xfId="1296"/>
    <cellStyle name="常规 2 3 5 2" xfId="1297"/>
    <cellStyle name="常规 2 3 6" xfId="1298"/>
    <cellStyle name="常规 2 3 6 2" xfId="1299"/>
    <cellStyle name="常规 2 3 7" xfId="1300"/>
    <cellStyle name="常规 2 3 7 2" xfId="1301"/>
    <cellStyle name="常规 2 3 8" xfId="1302"/>
    <cellStyle name="常规 2 3 8 2" xfId="1303"/>
    <cellStyle name="常规 2 3 9" xfId="1304"/>
    <cellStyle name="常规 2 3 9 2" xfId="1305"/>
    <cellStyle name="常规 2 4" xfId="1306"/>
    <cellStyle name="常规 2 4 10" xfId="1307"/>
    <cellStyle name="常规 2 4 10 2" xfId="1308"/>
    <cellStyle name="常规 2 4 11" xfId="1309"/>
    <cellStyle name="常规 2 4 11 2" xfId="1310"/>
    <cellStyle name="常规 2 4 12" xfId="1311"/>
    <cellStyle name="常规 2 4 12 2" xfId="1312"/>
    <cellStyle name="常规 2 4 13" xfId="1313"/>
    <cellStyle name="常规 2 4 13 2" xfId="1314"/>
    <cellStyle name="常规 2 4 14" xfId="1315"/>
    <cellStyle name="常规 2 4 14 2" xfId="1316"/>
    <cellStyle name="常规 2 4 15" xfId="1317"/>
    <cellStyle name="常规 2 4 15 2" xfId="1318"/>
    <cellStyle name="常规 2 4 16" xfId="1319"/>
    <cellStyle name="常规 2 4 2" xfId="1320"/>
    <cellStyle name="常规 2 4 2 10" xfId="1321"/>
    <cellStyle name="常规 2 4 2 10 2" xfId="1322"/>
    <cellStyle name="常规 2 4 2 11" xfId="1323"/>
    <cellStyle name="常规 2 4 2 11 2" xfId="1324"/>
    <cellStyle name="常规 2 4 2 12" xfId="1325"/>
    <cellStyle name="常规 2 4 2 12 2" xfId="1326"/>
    <cellStyle name="常规 2 4 2 13" xfId="1327"/>
    <cellStyle name="常规 2 4 2 13 2" xfId="1328"/>
    <cellStyle name="常规 2 4 2 14" xfId="1329"/>
    <cellStyle name="常规 2 4 2 14 2" xfId="1330"/>
    <cellStyle name="常规 2 4 2 15" xfId="1331"/>
    <cellStyle name="常规 2 4 2 2" xfId="1332"/>
    <cellStyle name="常规 2 4 2 2 2" xfId="1333"/>
    <cellStyle name="常规 2 4 2 3" xfId="1334"/>
    <cellStyle name="常规 2 4 2 3 2" xfId="1335"/>
    <cellStyle name="常规 2 4 2 4" xfId="1336"/>
    <cellStyle name="常规 2 4 2 4 2" xfId="1337"/>
    <cellStyle name="常规 2 4 2 5" xfId="1338"/>
    <cellStyle name="常规 2 4 2 5 2" xfId="1339"/>
    <cellStyle name="常规 2 4 2 6" xfId="1340"/>
    <cellStyle name="常规 2 4 2 6 2" xfId="1341"/>
    <cellStyle name="常规 2 4 2 7" xfId="1342"/>
    <cellStyle name="常规 2 4 2 7 2" xfId="1343"/>
    <cellStyle name="常规 2 4 2 8" xfId="1344"/>
    <cellStyle name="常规 2 4 2 8 2" xfId="1345"/>
    <cellStyle name="常规 2 4 2 9" xfId="1346"/>
    <cellStyle name="常规 2 4 2 9 2" xfId="1347"/>
    <cellStyle name="常规 2 4 3" xfId="1348"/>
    <cellStyle name="常规 2 4 3 2" xfId="1349"/>
    <cellStyle name="常规 2 4 4" xfId="1350"/>
    <cellStyle name="常规 2 4 4 2" xfId="1351"/>
    <cellStyle name="常规 2 4 5" xfId="1352"/>
    <cellStyle name="常规 2 4 5 2" xfId="1353"/>
    <cellStyle name="常规 2 4 6" xfId="1354"/>
    <cellStyle name="常规 2 4 6 2" xfId="1355"/>
    <cellStyle name="常规 2 4 7" xfId="1356"/>
    <cellStyle name="常规 2 4 7 2" xfId="1357"/>
    <cellStyle name="常规 2 4 8" xfId="1358"/>
    <cellStyle name="常规 2 4 8 2" xfId="1359"/>
    <cellStyle name="常规 2 4 9" xfId="1360"/>
    <cellStyle name="常规 2 4 9 2" xfId="1361"/>
    <cellStyle name="常规 2 5" xfId="1362"/>
    <cellStyle name="常规 2 5 10" xfId="1363"/>
    <cellStyle name="常规 2 5 10 2" xfId="1364"/>
    <cellStyle name="常规 2 5 11" xfId="1365"/>
    <cellStyle name="常规 2 5 11 2" xfId="1366"/>
    <cellStyle name="常规 2 5 12" xfId="1367"/>
    <cellStyle name="常规 2 5 12 2" xfId="1368"/>
    <cellStyle name="常规 2 5 13" xfId="1369"/>
    <cellStyle name="常规 2 5 13 2" xfId="1370"/>
    <cellStyle name="常规 2 5 14" xfId="1371"/>
    <cellStyle name="常规 2 5 14 2" xfId="1372"/>
    <cellStyle name="常规 2 5 15" xfId="1373"/>
    <cellStyle name="常规 2 5 15 2" xfId="1374"/>
    <cellStyle name="常规 2 5 16" xfId="1375"/>
    <cellStyle name="常规 2 5 2" xfId="1376"/>
    <cellStyle name="常规 2 5 2 10" xfId="1377"/>
    <cellStyle name="常规 2 5 2 10 2" xfId="1378"/>
    <cellStyle name="常规 2 5 2 11" xfId="1379"/>
    <cellStyle name="常规 2 5 2 11 2" xfId="1380"/>
    <cellStyle name="常规 2 5 2 12" xfId="1381"/>
    <cellStyle name="常规 2 5 2 12 2" xfId="1382"/>
    <cellStyle name="常规 2 5 2 13" xfId="1383"/>
    <cellStyle name="常规 2 5 2 13 2" xfId="1384"/>
    <cellStyle name="常规 2 5 2 14" xfId="1385"/>
    <cellStyle name="常规 2 5 2 14 2" xfId="1386"/>
    <cellStyle name="常规 2 5 2 15" xfId="1387"/>
    <cellStyle name="常规 2 5 2 2" xfId="1388"/>
    <cellStyle name="常规 2 5 2 2 2" xfId="1389"/>
    <cellStyle name="常规 2 5 2 3" xfId="1390"/>
    <cellStyle name="常规 2 5 2 3 2" xfId="1391"/>
    <cellStyle name="常规 2 5 2 4" xfId="1392"/>
    <cellStyle name="常规 2 5 2 4 2" xfId="1393"/>
    <cellStyle name="常规 2 5 2 5" xfId="1394"/>
    <cellStyle name="常规 2 5 2 5 2" xfId="1395"/>
    <cellStyle name="常规 2 5 2 6" xfId="1396"/>
    <cellStyle name="常规 2 5 2 6 2" xfId="1397"/>
    <cellStyle name="常规 2 5 2 7" xfId="1398"/>
    <cellStyle name="常规 2 5 2 7 2" xfId="1399"/>
    <cellStyle name="常规 2 5 2 8" xfId="1400"/>
    <cellStyle name="常规 2 5 2 8 2" xfId="1401"/>
    <cellStyle name="常规 2 5 2 9" xfId="1402"/>
    <cellStyle name="常规 2 5 2 9 2" xfId="1403"/>
    <cellStyle name="常规 2 5 3" xfId="1404"/>
    <cellStyle name="常规 2 5 3 2" xfId="1405"/>
    <cellStyle name="常规 2 5 4" xfId="1406"/>
    <cellStyle name="常规 2 5 4 2" xfId="1407"/>
    <cellStyle name="常规 2 5 5" xfId="1408"/>
    <cellStyle name="常规 2 5 5 2" xfId="1409"/>
    <cellStyle name="常规 2 5 6" xfId="1410"/>
    <cellStyle name="常规 2 5 6 2" xfId="1411"/>
    <cellStyle name="常规 2 5 7" xfId="1412"/>
    <cellStyle name="常规 2 5 7 2" xfId="1413"/>
    <cellStyle name="常规 2 5 8" xfId="1414"/>
    <cellStyle name="常规 2 5 8 2" xfId="1415"/>
    <cellStyle name="常规 2 5 9" xfId="1416"/>
    <cellStyle name="常规 2 5 9 2" xfId="1417"/>
    <cellStyle name="常规 2 6" xfId="1418"/>
    <cellStyle name="常规 2 6 10" xfId="1419"/>
    <cellStyle name="常规 2 6 10 2" xfId="1420"/>
    <cellStyle name="常规 2 6 11" xfId="1421"/>
    <cellStyle name="常规 2 6 11 2" xfId="1422"/>
    <cellStyle name="常规 2 6 12" xfId="1423"/>
    <cellStyle name="常规 2 6 12 2" xfId="1424"/>
    <cellStyle name="常规 2 6 13" xfId="1425"/>
    <cellStyle name="常规 2 6 13 2" xfId="1426"/>
    <cellStyle name="常规 2 6 14" xfId="1427"/>
    <cellStyle name="常规 2 6 14 2" xfId="1428"/>
    <cellStyle name="常规 2 6 15" xfId="1429"/>
    <cellStyle name="常规 2 6 15 2" xfId="1430"/>
    <cellStyle name="常规 2 6 16" xfId="1431"/>
    <cellStyle name="常规 2 6 2" xfId="1432"/>
    <cellStyle name="常规 2 6 2 10" xfId="1433"/>
    <cellStyle name="常规 2 6 2 10 2" xfId="1434"/>
    <cellStyle name="常规 2 6 2 11" xfId="1435"/>
    <cellStyle name="常规 2 6 2 11 2" xfId="1436"/>
    <cellStyle name="常规 2 6 2 12" xfId="1437"/>
    <cellStyle name="常规 2 6 2 12 2" xfId="1438"/>
    <cellStyle name="常规 2 6 2 13" xfId="1439"/>
    <cellStyle name="常规 2 6 2 13 2" xfId="1440"/>
    <cellStyle name="常规 2 6 2 14" xfId="1441"/>
    <cellStyle name="常规 2 6 2 14 2" xfId="1442"/>
    <cellStyle name="常规 2 6 2 15" xfId="1443"/>
    <cellStyle name="常规 2 6 2 2" xfId="1444"/>
    <cellStyle name="常规 2 6 2 2 2" xfId="1445"/>
    <cellStyle name="常规 2 6 2 3" xfId="1446"/>
    <cellStyle name="常规 2 6 2 3 2" xfId="1447"/>
    <cellStyle name="常规 2 6 2 4" xfId="1448"/>
    <cellStyle name="常规 2 6 2 4 2" xfId="1449"/>
    <cellStyle name="常规 2 6 2 5" xfId="1450"/>
    <cellStyle name="常规 2 6 2 5 2" xfId="1451"/>
    <cellStyle name="常规 2 6 2 6" xfId="1452"/>
    <cellStyle name="常规 2 6 2 6 2" xfId="1453"/>
    <cellStyle name="常规 2 6 2 7" xfId="1454"/>
    <cellStyle name="常规 2 6 2 7 2" xfId="1455"/>
    <cellStyle name="常规 2 6 2 8" xfId="1456"/>
    <cellStyle name="常规 2 6 2 8 2" xfId="1457"/>
    <cellStyle name="常规 2 6 2 9" xfId="1458"/>
    <cellStyle name="常规 2 6 2 9 2" xfId="1459"/>
    <cellStyle name="常规 2 6 3" xfId="1460"/>
    <cellStyle name="常规 2 6 3 2" xfId="1461"/>
    <cellStyle name="常规 2 6 4" xfId="1462"/>
    <cellStyle name="常规 2 6 4 2" xfId="1463"/>
    <cellStyle name="常规 2 6 5" xfId="1464"/>
    <cellStyle name="常规 2 6 5 2" xfId="1465"/>
    <cellStyle name="常规 2 6 6" xfId="1466"/>
    <cellStyle name="常规 2 6 6 2" xfId="1467"/>
    <cellStyle name="常规 2 6 7" xfId="1468"/>
    <cellStyle name="常规 2 6 7 2" xfId="1469"/>
    <cellStyle name="常规 2 6 8" xfId="1470"/>
    <cellStyle name="常规 2 6 8 2" xfId="1471"/>
    <cellStyle name="常规 2 6 9" xfId="1472"/>
    <cellStyle name="常规 2 6 9 2" xfId="1473"/>
    <cellStyle name="常规 2 7" xfId="1474"/>
    <cellStyle name="常规 2 7 10" xfId="1475"/>
    <cellStyle name="常规 2 7 10 2" xfId="1476"/>
    <cellStyle name="常规 2 7 11" xfId="1477"/>
    <cellStyle name="常规 2 7 11 2" xfId="1478"/>
    <cellStyle name="常规 2 7 12" xfId="1479"/>
    <cellStyle name="常规 2 7 12 2" xfId="1480"/>
    <cellStyle name="常规 2 7 13" xfId="1481"/>
    <cellStyle name="常规 2 7 13 2" xfId="1482"/>
    <cellStyle name="常规 2 7 14" xfId="1483"/>
    <cellStyle name="常规 2 7 14 2" xfId="1484"/>
    <cellStyle name="常规 2 7 15" xfId="1485"/>
    <cellStyle name="常规 2 7 15 2" xfId="1486"/>
    <cellStyle name="常规 2 7 16" xfId="1487"/>
    <cellStyle name="常规 2 7 2" xfId="1488"/>
    <cellStyle name="常规 2 7 2 10" xfId="1489"/>
    <cellStyle name="常规 2 7 2 10 2" xfId="1490"/>
    <cellStyle name="常规 2 7 2 11" xfId="1491"/>
    <cellStyle name="常规 2 7 2 11 2" xfId="1492"/>
    <cellStyle name="常规 2 7 2 12" xfId="1493"/>
    <cellStyle name="常规 2 7 2 12 2" xfId="1494"/>
    <cellStyle name="常规 2 7 2 13" xfId="1495"/>
    <cellStyle name="常规 2 7 2 13 2" xfId="1496"/>
    <cellStyle name="常规 2 7 2 14" xfId="1497"/>
    <cellStyle name="常规 2 7 2 14 2" xfId="1498"/>
    <cellStyle name="常规 2 7 2 15" xfId="1499"/>
    <cellStyle name="常规 2 7 2 2" xfId="1500"/>
    <cellStyle name="常规 2 7 2 2 2" xfId="1501"/>
    <cellStyle name="常规 2 7 2 3" xfId="1502"/>
    <cellStyle name="常规 2 7 2 3 2" xfId="1503"/>
    <cellStyle name="常规 2 7 2 4" xfId="1504"/>
    <cellStyle name="常规 2 7 2 4 2" xfId="1505"/>
    <cellStyle name="常规 2 7 2 5" xfId="1506"/>
    <cellStyle name="常规 2 7 2 5 2" xfId="1507"/>
    <cellStyle name="常规 2 7 2 6" xfId="1508"/>
    <cellStyle name="常规 2 7 2 6 2" xfId="1509"/>
    <cellStyle name="常规 2 7 2 7" xfId="1510"/>
    <cellStyle name="常规 2 7 2 7 2" xfId="1511"/>
    <cellStyle name="常规 2 7 2 8" xfId="1512"/>
    <cellStyle name="常规 2 7 2 8 2" xfId="1513"/>
    <cellStyle name="常规 2 7 2 9" xfId="1514"/>
    <cellStyle name="常规 2 7 2 9 2" xfId="1515"/>
    <cellStyle name="常规 2 7 3" xfId="1516"/>
    <cellStyle name="常规 2 7 3 2" xfId="1517"/>
    <cellStyle name="常规 2 7 4" xfId="1518"/>
    <cellStyle name="常规 2 7 4 2" xfId="1519"/>
    <cellStyle name="常规 2 7 5" xfId="1520"/>
    <cellStyle name="常规 2 7 5 2" xfId="1521"/>
    <cellStyle name="常规 2 7 6" xfId="1522"/>
    <cellStyle name="常规 2 7 6 2" xfId="1523"/>
    <cellStyle name="常规 2 7 7" xfId="1524"/>
    <cellStyle name="常规 2 7 7 2" xfId="1525"/>
    <cellStyle name="常规 2 7 8" xfId="1526"/>
    <cellStyle name="常规 2 7 8 2" xfId="1527"/>
    <cellStyle name="常规 2 7 9" xfId="1528"/>
    <cellStyle name="常规 2 7 9 2" xfId="1529"/>
    <cellStyle name="常规 2 8" xfId="1530"/>
    <cellStyle name="常规 2 8 10" xfId="1531"/>
    <cellStyle name="常规 2 8 10 2" xfId="1532"/>
    <cellStyle name="常规 2 8 11" xfId="1533"/>
    <cellStyle name="常规 2 8 11 2" xfId="1534"/>
    <cellStyle name="常规 2 8 12" xfId="1535"/>
    <cellStyle name="常规 2 8 12 2" xfId="1536"/>
    <cellStyle name="常规 2 8 13" xfId="1537"/>
    <cellStyle name="常规 2 8 13 2" xfId="1538"/>
    <cellStyle name="常规 2 8 14" xfId="1539"/>
    <cellStyle name="常规 2 8 14 2" xfId="1540"/>
    <cellStyle name="常规 2 8 15" xfId="1541"/>
    <cellStyle name="常规 2 8 15 2" xfId="1542"/>
    <cellStyle name="常规 2 8 16" xfId="1543"/>
    <cellStyle name="常规 2 8 2" xfId="1544"/>
    <cellStyle name="常规 2 8 2 10" xfId="1545"/>
    <cellStyle name="常规 2 8 2 10 2" xfId="1546"/>
    <cellStyle name="常规 2 8 2 11" xfId="1547"/>
    <cellStyle name="常规 2 8 2 11 2" xfId="1548"/>
    <cellStyle name="常规 2 8 2 12" xfId="1549"/>
    <cellStyle name="常规 2 8 2 12 2" xfId="1550"/>
    <cellStyle name="常规 2 8 2 13" xfId="1551"/>
    <cellStyle name="常规 2 8 2 13 2" xfId="1552"/>
    <cellStyle name="常规 2 8 2 14" xfId="1553"/>
    <cellStyle name="常规 2 8 2 14 2" xfId="1554"/>
    <cellStyle name="常规 2 8 2 15" xfId="1555"/>
    <cellStyle name="常规 2 8 2 2" xfId="1556"/>
    <cellStyle name="常规 2 8 2 2 2" xfId="1557"/>
    <cellStyle name="常规 2 8 2 3" xfId="1558"/>
    <cellStyle name="常规 2 8 2 3 2" xfId="1559"/>
    <cellStyle name="常规 2 8 2 4" xfId="1560"/>
    <cellStyle name="常规 2 8 2 4 2" xfId="1561"/>
    <cellStyle name="常规 2 8 2 5" xfId="1562"/>
    <cellStyle name="常规 2 8 2 5 2" xfId="1563"/>
    <cellStyle name="常规 2 8 2 6" xfId="1564"/>
    <cellStyle name="常规 2 8 2 6 2" xfId="1565"/>
    <cellStyle name="常规 2 8 2 7" xfId="1566"/>
    <cellStyle name="常规 2 8 2 7 2" xfId="1567"/>
    <cellStyle name="常规 2 8 2 8" xfId="1568"/>
    <cellStyle name="常规 2 8 2 8 2" xfId="1569"/>
    <cellStyle name="常规 2 8 2 9" xfId="1570"/>
    <cellStyle name="常规 2 8 2 9 2" xfId="1571"/>
    <cellStyle name="常规 2 8 3" xfId="1572"/>
    <cellStyle name="常规 2 8 3 2" xfId="1573"/>
    <cellStyle name="常规 2 8 4" xfId="1574"/>
    <cellStyle name="常规 2 8 4 2" xfId="1575"/>
    <cellStyle name="常规 2 8 5" xfId="1576"/>
    <cellStyle name="常规 2 8 5 2" xfId="1577"/>
    <cellStyle name="常规 2 8 6" xfId="1578"/>
    <cellStyle name="常规 2 8 6 2" xfId="1579"/>
    <cellStyle name="常规 2 8 7" xfId="1580"/>
    <cellStyle name="常规 2 8 7 2" xfId="1581"/>
    <cellStyle name="常规 2 8 8" xfId="1582"/>
    <cellStyle name="常规 2 8 8 2" xfId="1583"/>
    <cellStyle name="常规 2 8 9" xfId="1584"/>
    <cellStyle name="常规 2 8 9 2" xfId="1585"/>
    <cellStyle name="常规 2 9" xfId="1586"/>
    <cellStyle name="常规 2 9 10" xfId="1587"/>
    <cellStyle name="常规 2 9 10 2" xfId="1588"/>
    <cellStyle name="常规 2 9 11" xfId="1589"/>
    <cellStyle name="常规 2 9 11 2" xfId="1590"/>
    <cellStyle name="常规 2 9 12" xfId="1591"/>
    <cellStyle name="常规 2 9 12 2" xfId="1592"/>
    <cellStyle name="常规 2 9 13" xfId="1593"/>
    <cellStyle name="常规 2 9 13 2" xfId="1594"/>
    <cellStyle name="常规 2 9 14" xfId="1595"/>
    <cellStyle name="常规 2 9 14 2" xfId="1596"/>
    <cellStyle name="常规 2 9 15" xfId="1597"/>
    <cellStyle name="常规 2 9 15 2" xfId="1598"/>
    <cellStyle name="常规 2 9 16" xfId="1599"/>
    <cellStyle name="常规 2 9 2" xfId="1600"/>
    <cellStyle name="常规 2 9 2 10" xfId="1601"/>
    <cellStyle name="常规 2 9 2 10 2" xfId="1602"/>
    <cellStyle name="常规 2 9 2 11" xfId="1603"/>
    <cellStyle name="常规 2 9 2 11 2" xfId="1604"/>
    <cellStyle name="常规 2 9 2 12" xfId="1605"/>
    <cellStyle name="常规 2 9 2 12 2" xfId="1606"/>
    <cellStyle name="常规 2 9 2 13" xfId="1607"/>
    <cellStyle name="常规 2 9 2 13 2" xfId="1608"/>
    <cellStyle name="常规 2 9 2 14" xfId="1609"/>
    <cellStyle name="常规 2 9 2 14 2" xfId="1610"/>
    <cellStyle name="常规 2 9 2 15" xfId="1611"/>
    <cellStyle name="常规 2 9 2 2" xfId="1612"/>
    <cellStyle name="常规 2 9 2 2 2" xfId="1613"/>
    <cellStyle name="常规 2 9 2 3" xfId="1614"/>
    <cellStyle name="常规 2 9 2 3 2" xfId="1615"/>
    <cellStyle name="常规 2 9 2 4" xfId="1616"/>
    <cellStyle name="常规 2 9 2 4 2" xfId="1617"/>
    <cellStyle name="常规 2 9 2 5" xfId="1618"/>
    <cellStyle name="常规 2 9 2 5 2" xfId="1619"/>
    <cellStyle name="常规 2 9 2 6" xfId="1620"/>
    <cellStyle name="常规 2 9 2 6 2" xfId="1621"/>
    <cellStyle name="常规 2 9 2 7" xfId="1622"/>
    <cellStyle name="常规 2 9 2 7 2" xfId="1623"/>
    <cellStyle name="常规 2 9 2 8" xfId="1624"/>
    <cellStyle name="常规 2 9 2 8 2" xfId="1625"/>
    <cellStyle name="常规 2 9 2 9" xfId="1626"/>
    <cellStyle name="常规 2 9 2 9 2" xfId="1627"/>
    <cellStyle name="常规 2 9 3" xfId="1628"/>
    <cellStyle name="常规 2 9 3 2" xfId="1629"/>
    <cellStyle name="常规 2 9 4" xfId="1630"/>
    <cellStyle name="常规 2 9 4 2" xfId="1631"/>
    <cellStyle name="常规 2 9 5" xfId="1632"/>
    <cellStyle name="常规 2 9 5 2" xfId="1633"/>
    <cellStyle name="常规 2 9 6" xfId="1634"/>
    <cellStyle name="常规 2 9 6 2" xfId="1635"/>
    <cellStyle name="常规 2 9 7" xfId="1636"/>
    <cellStyle name="常规 2 9 7 2" xfId="1637"/>
    <cellStyle name="常规 2 9 8" xfId="1638"/>
    <cellStyle name="常规 2 9 8 2" xfId="1639"/>
    <cellStyle name="常规 2 9 9" xfId="1640"/>
    <cellStyle name="常规 2 9 9 2" xfId="1641"/>
    <cellStyle name="常规 20" xfId="1642"/>
    <cellStyle name="常规 21" xfId="1643"/>
    <cellStyle name="常规 21 2" xfId="1644"/>
    <cellStyle name="常规 21 3" xfId="1645"/>
    <cellStyle name="常规 22" xfId="1646"/>
    <cellStyle name="常规 22 2" xfId="1647"/>
    <cellStyle name="常规 22 3" xfId="1648"/>
    <cellStyle name="常规 23" xfId="1649"/>
    <cellStyle name="常规 24" xfId="1650"/>
    <cellStyle name="常规 25" xfId="1651"/>
    <cellStyle name="常规 26" xfId="1652"/>
    <cellStyle name="常规 27" xfId="1653"/>
    <cellStyle name="常规 28" xfId="1654"/>
    <cellStyle name="常规 29" xfId="1655"/>
    <cellStyle name="常规 3" xfId="1656"/>
    <cellStyle name="常规 3 10" xfId="1657"/>
    <cellStyle name="常规 3 11" xfId="1658"/>
    <cellStyle name="常规 3 12" xfId="1659"/>
    <cellStyle name="常规 3 13" xfId="1660"/>
    <cellStyle name="常规 3 14" xfId="1661"/>
    <cellStyle name="常规 3 15" xfId="1662"/>
    <cellStyle name="常规 3 2" xfId="1663"/>
    <cellStyle name="常规 3 2 2" xfId="1664"/>
    <cellStyle name="常规 3 2 3" xfId="1665"/>
    <cellStyle name="常规 3 3" xfId="1666"/>
    <cellStyle name="常规 3 3 2" xfId="1667"/>
    <cellStyle name="常规 3 3 3" xfId="1668"/>
    <cellStyle name="常规 3 4" xfId="1669"/>
    <cellStyle name="常规 3 4 2" xfId="1670"/>
    <cellStyle name="常规 3 4 3" xfId="1671"/>
    <cellStyle name="常规 3 5" xfId="1672"/>
    <cellStyle name="常规 3 5 2" xfId="1673"/>
    <cellStyle name="常规 3 5 3" xfId="1674"/>
    <cellStyle name="常规 3 6" xfId="1675"/>
    <cellStyle name="常规 3 6 2" xfId="1676"/>
    <cellStyle name="常规 3 6 3" xfId="1677"/>
    <cellStyle name="常规 3 7" xfId="1678"/>
    <cellStyle name="常规 3 7 2" xfId="1679"/>
    <cellStyle name="常规 3 7 3" xfId="1680"/>
    <cellStyle name="常规 3 8" xfId="1681"/>
    <cellStyle name="常规 3 9" xfId="1682"/>
    <cellStyle name="常规 30" xfId="1683"/>
    <cellStyle name="常规 31" xfId="1684"/>
    <cellStyle name="常规 32" xfId="1685"/>
    <cellStyle name="常规 33" xfId="1686"/>
    <cellStyle name="常规 34" xfId="1687"/>
    <cellStyle name="常规 35" xfId="1688"/>
    <cellStyle name="常规 36" xfId="1689"/>
    <cellStyle name="常规 37" xfId="1690"/>
    <cellStyle name="常规 38" xfId="1691"/>
    <cellStyle name="常规 39" xfId="1692"/>
    <cellStyle name="常规 4" xfId="1693"/>
    <cellStyle name="常规 4 10" xfId="1694"/>
    <cellStyle name="常规 4 11" xfId="1695"/>
    <cellStyle name="常规 4 12" xfId="1696"/>
    <cellStyle name="常规 4 13" xfId="1697"/>
    <cellStyle name="常规 4 2" xfId="1698"/>
    <cellStyle name="常规 4 2 2" xfId="1699"/>
    <cellStyle name="常规 4 2 3" xfId="1700"/>
    <cellStyle name="常规 4 3" xfId="1701"/>
    <cellStyle name="常规 4 3 2" xfId="1702"/>
    <cellStyle name="常规 4 3 3" xfId="1703"/>
    <cellStyle name="常规 4 4" xfId="1704"/>
    <cellStyle name="常规 4 4 2" xfId="1705"/>
    <cellStyle name="常规 4 4 3" xfId="1706"/>
    <cellStyle name="常规 4 5" xfId="1707"/>
    <cellStyle name="常规 4 5 2" xfId="1708"/>
    <cellStyle name="常规 4 5 3" xfId="1709"/>
    <cellStyle name="常规 4 6" xfId="1710"/>
    <cellStyle name="常规 4 6 2" xfId="1711"/>
    <cellStyle name="常规 4 6 3" xfId="1712"/>
    <cellStyle name="常规 4 7" xfId="1713"/>
    <cellStyle name="常规 4 7 2" xfId="1714"/>
    <cellStyle name="常规 4 7 3" xfId="1715"/>
    <cellStyle name="常规 4 8" xfId="1716"/>
    <cellStyle name="常规 4 9" xfId="1717"/>
    <cellStyle name="常规 40" xfId="1718"/>
    <cellStyle name="常规 41" xfId="1719"/>
    <cellStyle name="常规 42" xfId="1720"/>
    <cellStyle name="常规 43" xfId="1721"/>
    <cellStyle name="常规 45" xfId="1722"/>
    <cellStyle name="常规 46" xfId="1723"/>
    <cellStyle name="常规 47" xfId="1724"/>
    <cellStyle name="常规 48" xfId="1725"/>
    <cellStyle name="常规 49" xfId="1726"/>
    <cellStyle name="常规 5" xfId="1727"/>
    <cellStyle name="常规 5 10" xfId="1728"/>
    <cellStyle name="常规 5 11" xfId="1729"/>
    <cellStyle name="常规 5 12" xfId="1730"/>
    <cellStyle name="常规 5 13" xfId="1731"/>
    <cellStyle name="常规 5 14" xfId="1732"/>
    <cellStyle name="常规 5 15" xfId="1733"/>
    <cellStyle name="常规 5 2" xfId="1734"/>
    <cellStyle name="常规 5 3" xfId="1735"/>
    <cellStyle name="常规 5 4" xfId="1736"/>
    <cellStyle name="常规 5 5" xfId="1737"/>
    <cellStyle name="常规 5 6" xfId="1738"/>
    <cellStyle name="常规 5 7" xfId="1739"/>
    <cellStyle name="常规 5 8" xfId="1740"/>
    <cellStyle name="常规 5 9" xfId="1741"/>
    <cellStyle name="常规 50" xfId="1742"/>
    <cellStyle name="常规 51" xfId="1743"/>
    <cellStyle name="常规 52" xfId="1744"/>
    <cellStyle name="常规 6" xfId="1745"/>
    <cellStyle name="常规 6 10" xfId="1746"/>
    <cellStyle name="常规 6 11" xfId="1747"/>
    <cellStyle name="常规 6 12" xfId="1748"/>
    <cellStyle name="常规 6 13" xfId="1749"/>
    <cellStyle name="常规 6 13 10" xfId="1750"/>
    <cellStyle name="常规 6 13 10 2" xfId="1751"/>
    <cellStyle name="常规 6 13 11" xfId="1752"/>
    <cellStyle name="常规 6 13 11 2" xfId="1753"/>
    <cellStyle name="常规 6 13 12" xfId="1754"/>
    <cellStyle name="常规 6 13 12 2" xfId="1755"/>
    <cellStyle name="常规 6 13 13" xfId="1756"/>
    <cellStyle name="常规 6 13 13 2" xfId="1757"/>
    <cellStyle name="常规 6 13 14" xfId="1758"/>
    <cellStyle name="常规 6 13 14 2" xfId="1759"/>
    <cellStyle name="常规 6 13 15" xfId="1760"/>
    <cellStyle name="常规 6 13 2" xfId="1761"/>
    <cellStyle name="常规 6 13 2 2" xfId="1762"/>
    <cellStyle name="常规 6 13 3" xfId="1763"/>
    <cellStyle name="常规 6 13 3 2" xfId="1764"/>
    <cellStyle name="常规 6 13 4" xfId="1765"/>
    <cellStyle name="常规 6 13 4 2" xfId="1766"/>
    <cellStyle name="常规 6 13 5" xfId="1767"/>
    <cellStyle name="常规 6 13 5 2" xfId="1768"/>
    <cellStyle name="常规 6 13 6" xfId="1769"/>
    <cellStyle name="常规 6 13 6 2" xfId="1770"/>
    <cellStyle name="常规 6 13 7" xfId="1771"/>
    <cellStyle name="常规 6 13 7 2" xfId="1772"/>
    <cellStyle name="常规 6 13 8" xfId="1773"/>
    <cellStyle name="常规 6 13 8 2" xfId="1774"/>
    <cellStyle name="常规 6 13 9" xfId="1775"/>
    <cellStyle name="常规 6 13 9 2" xfId="1776"/>
    <cellStyle name="常规 6 14" xfId="1777"/>
    <cellStyle name="常规 6 14 10" xfId="1778"/>
    <cellStyle name="常规 6 14 10 2" xfId="1779"/>
    <cellStyle name="常规 6 14 11" xfId="1780"/>
    <cellStyle name="常规 6 14 11 2" xfId="1781"/>
    <cellStyle name="常规 6 14 12" xfId="1782"/>
    <cellStyle name="常规 6 14 12 2" xfId="1783"/>
    <cellStyle name="常规 6 14 13" xfId="1784"/>
    <cellStyle name="常规 6 14 13 2" xfId="1785"/>
    <cellStyle name="常规 6 14 14" xfId="1786"/>
    <cellStyle name="常规 6 14 14 2" xfId="1787"/>
    <cellStyle name="常规 6 14 15" xfId="1788"/>
    <cellStyle name="常规 6 14 2" xfId="1789"/>
    <cellStyle name="常规 6 14 2 2" xfId="1790"/>
    <cellStyle name="常规 6 14 3" xfId="1791"/>
    <cellStyle name="常规 6 14 3 2" xfId="1792"/>
    <cellStyle name="常规 6 14 4" xfId="1793"/>
    <cellStyle name="常规 6 14 4 2" xfId="1794"/>
    <cellStyle name="常规 6 14 5" xfId="1795"/>
    <cellStyle name="常规 6 14 5 2" xfId="1796"/>
    <cellStyle name="常规 6 14 6" xfId="1797"/>
    <cellStyle name="常规 6 14 6 2" xfId="1798"/>
    <cellStyle name="常规 6 14 7" xfId="1799"/>
    <cellStyle name="常规 6 14 7 2" xfId="1800"/>
    <cellStyle name="常规 6 14 8" xfId="1801"/>
    <cellStyle name="常规 6 14 8 2" xfId="1802"/>
    <cellStyle name="常规 6 14 9" xfId="1803"/>
    <cellStyle name="常规 6 14 9 2" xfId="1804"/>
    <cellStyle name="常规 6 15" xfId="1805"/>
    <cellStyle name="常规 6 15 10" xfId="1806"/>
    <cellStyle name="常规 6 15 10 2" xfId="1807"/>
    <cellStyle name="常规 6 15 11" xfId="1808"/>
    <cellStyle name="常规 6 15 11 2" xfId="1809"/>
    <cellStyle name="常规 6 15 12" xfId="1810"/>
    <cellStyle name="常规 6 15 12 2" xfId="1811"/>
    <cellStyle name="常规 6 15 13" xfId="1812"/>
    <cellStyle name="常规 6 15 13 2" xfId="1813"/>
    <cellStyle name="常规 6 15 14" xfId="1814"/>
    <cellStyle name="常规 6 15 14 2" xfId="1815"/>
    <cellStyle name="常规 6 15 15" xfId="1816"/>
    <cellStyle name="常规 6 15 2" xfId="1817"/>
    <cellStyle name="常规 6 15 2 2" xfId="1818"/>
    <cellStyle name="常规 6 15 3" xfId="1819"/>
    <cellStyle name="常规 6 15 3 2" xfId="1820"/>
    <cellStyle name="常规 6 15 4" xfId="1821"/>
    <cellStyle name="常规 6 15 4 2" xfId="1822"/>
    <cellStyle name="常规 6 15 5" xfId="1823"/>
    <cellStyle name="常规 6 15 5 2" xfId="1824"/>
    <cellStyle name="常规 6 15 6" xfId="1825"/>
    <cellStyle name="常规 6 15 6 2" xfId="1826"/>
    <cellStyle name="常规 6 15 7" xfId="1827"/>
    <cellStyle name="常规 6 15 7 2" xfId="1828"/>
    <cellStyle name="常规 6 15 8" xfId="1829"/>
    <cellStyle name="常规 6 15 8 2" xfId="1830"/>
    <cellStyle name="常规 6 15 9" xfId="1831"/>
    <cellStyle name="常规 6 15 9 2" xfId="1832"/>
    <cellStyle name="常规 6 16" xfId="1833"/>
    <cellStyle name="常规 6 16 10" xfId="1834"/>
    <cellStyle name="常规 6 16 10 2" xfId="1835"/>
    <cellStyle name="常规 6 16 11" xfId="1836"/>
    <cellStyle name="常规 6 16 11 2" xfId="1837"/>
    <cellStyle name="常规 6 16 12" xfId="1838"/>
    <cellStyle name="常规 6 16 12 2" xfId="1839"/>
    <cellStyle name="常规 6 16 13" xfId="1840"/>
    <cellStyle name="常规 6 16 13 2" xfId="1841"/>
    <cellStyle name="常规 6 16 14" xfId="1842"/>
    <cellStyle name="常规 6 16 14 2" xfId="1843"/>
    <cellStyle name="常规 6 16 15" xfId="1844"/>
    <cellStyle name="常规 6 16 2" xfId="1845"/>
    <cellStyle name="常规 6 16 2 2" xfId="1846"/>
    <cellStyle name="常规 6 16 3" xfId="1847"/>
    <cellStyle name="常规 6 16 3 2" xfId="1848"/>
    <cellStyle name="常规 6 16 4" xfId="1849"/>
    <cellStyle name="常规 6 16 4 2" xfId="1850"/>
    <cellStyle name="常规 6 16 5" xfId="1851"/>
    <cellStyle name="常规 6 16 5 2" xfId="1852"/>
    <cellStyle name="常规 6 16 6" xfId="1853"/>
    <cellStyle name="常规 6 16 6 2" xfId="1854"/>
    <cellStyle name="常规 6 16 7" xfId="1855"/>
    <cellStyle name="常规 6 16 7 2" xfId="1856"/>
    <cellStyle name="常规 6 16 8" xfId="1857"/>
    <cellStyle name="常规 6 16 8 2" xfId="1858"/>
    <cellStyle name="常规 6 16 9" xfId="1859"/>
    <cellStyle name="常规 6 16 9 2" xfId="1860"/>
    <cellStyle name="常规 6 17" xfId="1861"/>
    <cellStyle name="常规 6 17 10" xfId="1862"/>
    <cellStyle name="常规 6 17 10 2" xfId="1863"/>
    <cellStyle name="常规 6 17 11" xfId="1864"/>
    <cellStyle name="常规 6 17 11 2" xfId="1865"/>
    <cellStyle name="常规 6 17 12" xfId="1866"/>
    <cellStyle name="常规 6 17 12 2" xfId="1867"/>
    <cellStyle name="常规 6 17 13" xfId="1868"/>
    <cellStyle name="常规 6 17 13 2" xfId="1869"/>
    <cellStyle name="常规 6 17 14" xfId="1870"/>
    <cellStyle name="常规 6 17 14 2" xfId="1871"/>
    <cellStyle name="常规 6 17 15" xfId="1872"/>
    <cellStyle name="常规 6 17 2" xfId="1873"/>
    <cellStyle name="常规 6 17 2 2" xfId="1874"/>
    <cellStyle name="常规 6 17 3" xfId="1875"/>
    <cellStyle name="常规 6 17 3 2" xfId="1876"/>
    <cellStyle name="常规 6 17 4" xfId="1877"/>
    <cellStyle name="常规 6 17 4 2" xfId="1878"/>
    <cellStyle name="常规 6 17 5" xfId="1879"/>
    <cellStyle name="常规 6 17 5 2" xfId="1880"/>
    <cellStyle name="常规 6 17 6" xfId="1881"/>
    <cellStyle name="常规 6 17 6 2" xfId="1882"/>
    <cellStyle name="常规 6 17 7" xfId="1883"/>
    <cellStyle name="常规 6 17 7 2" xfId="1884"/>
    <cellStyle name="常规 6 17 8" xfId="1885"/>
    <cellStyle name="常规 6 17 8 2" xfId="1886"/>
    <cellStyle name="常规 6 17 9" xfId="1887"/>
    <cellStyle name="常规 6 17 9 2" xfId="1888"/>
    <cellStyle name="常规 6 18" xfId="1889"/>
    <cellStyle name="常规 6 19" xfId="1890"/>
    <cellStyle name="常规 6 2" xfId="1891"/>
    <cellStyle name="常规 6 2 10" xfId="1892"/>
    <cellStyle name="常规 6 2 10 2" xfId="1893"/>
    <cellStyle name="常规 6 2 11" xfId="1894"/>
    <cellStyle name="常规 6 2 11 2" xfId="1895"/>
    <cellStyle name="常规 6 2 12" xfId="1896"/>
    <cellStyle name="常规 6 2 12 2" xfId="1897"/>
    <cellStyle name="常规 6 2 13" xfId="1898"/>
    <cellStyle name="常规 6 2 13 2" xfId="1899"/>
    <cellStyle name="常规 6 2 14" xfId="1900"/>
    <cellStyle name="常规 6 2 14 2" xfId="1901"/>
    <cellStyle name="常规 6 2 15" xfId="1902"/>
    <cellStyle name="常规 6 2 15 2" xfId="1903"/>
    <cellStyle name="常规 6 2 16" xfId="1904"/>
    <cellStyle name="常规 6 2 16 2" xfId="1905"/>
    <cellStyle name="常规 6 2 17" xfId="1906"/>
    <cellStyle name="常规 6 2 17 2" xfId="1907"/>
    <cellStyle name="常规 6 2 18" xfId="1908"/>
    <cellStyle name="常规 6 2 18 2" xfId="1909"/>
    <cellStyle name="常规 6 2 19" xfId="1910"/>
    <cellStyle name="常规 6 2 19 2" xfId="1911"/>
    <cellStyle name="常规 6 2 2" xfId="1912"/>
    <cellStyle name="常规 6 2 20" xfId="1913"/>
    <cellStyle name="常规 6 2 3" xfId="1914"/>
    <cellStyle name="常规 6 2 4" xfId="1915"/>
    <cellStyle name="常规 6 2 5" xfId="1916"/>
    <cellStyle name="常规 6 2 6" xfId="1917"/>
    <cellStyle name="常规 6 2 7" xfId="1918"/>
    <cellStyle name="常规 6 2 7 2" xfId="1919"/>
    <cellStyle name="常规 6 2 8" xfId="1920"/>
    <cellStyle name="常规 6 2 8 2" xfId="1921"/>
    <cellStyle name="常规 6 2 9" xfId="1922"/>
    <cellStyle name="常规 6 2 9 2" xfId="1923"/>
    <cellStyle name="常规 6 3" xfId="1924"/>
    <cellStyle name="常规 6 4" xfId="1925"/>
    <cellStyle name="常规 6 5" xfId="1926"/>
    <cellStyle name="常规 6 6" xfId="1927"/>
    <cellStyle name="常规 6 7" xfId="1928"/>
    <cellStyle name="常规 6 8" xfId="1929"/>
    <cellStyle name="常规 6 9" xfId="1930"/>
    <cellStyle name="常规 64" xfId="1931"/>
    <cellStyle name="常规 7" xfId="1932"/>
    <cellStyle name="常规 7 2" xfId="1933"/>
    <cellStyle name="常规 7 2 10" xfId="1934"/>
    <cellStyle name="常规 7 2 10 2" xfId="1935"/>
    <cellStyle name="常规 7 2 11" xfId="1936"/>
    <cellStyle name="常规 7 2 11 2" xfId="1937"/>
    <cellStyle name="常规 7 2 12" xfId="1938"/>
    <cellStyle name="常规 7 2 12 2" xfId="1939"/>
    <cellStyle name="常规 7 2 13" xfId="1940"/>
    <cellStyle name="常规 7 2 13 2" xfId="1941"/>
    <cellStyle name="常规 7 2 14" xfId="1942"/>
    <cellStyle name="常规 7 2 14 2" xfId="1943"/>
    <cellStyle name="常规 7 2 15" xfId="1944"/>
    <cellStyle name="常规 7 2 2" xfId="1945"/>
    <cellStyle name="常规 7 2 2 2" xfId="1946"/>
    <cellStyle name="常规 7 2 3" xfId="1947"/>
    <cellStyle name="常规 7 2 3 2" xfId="1948"/>
    <cellStyle name="常规 7 2 4" xfId="1949"/>
    <cellStyle name="常规 7 2 4 2" xfId="1950"/>
    <cellStyle name="常规 7 2 5" xfId="1951"/>
    <cellStyle name="常规 7 2 5 2" xfId="1952"/>
    <cellStyle name="常规 7 2 6" xfId="1953"/>
    <cellStyle name="常规 7 2 6 2" xfId="1954"/>
    <cellStyle name="常规 7 2 7" xfId="1955"/>
    <cellStyle name="常规 7 2 7 2" xfId="1956"/>
    <cellStyle name="常规 7 2 8" xfId="1957"/>
    <cellStyle name="常规 7 2 8 2" xfId="1958"/>
    <cellStyle name="常规 7 2 9" xfId="1959"/>
    <cellStyle name="常规 7 2 9 2" xfId="1960"/>
    <cellStyle name="常规 7 3" xfId="1961"/>
    <cellStyle name="常规 7 3 10" xfId="1962"/>
    <cellStyle name="常规 7 3 10 2" xfId="1963"/>
    <cellStyle name="常规 7 3 11" xfId="1964"/>
    <cellStyle name="常规 7 3 11 2" xfId="1965"/>
    <cellStyle name="常规 7 3 12" xfId="1966"/>
    <cellStyle name="常规 7 3 12 2" xfId="1967"/>
    <cellStyle name="常规 7 3 13" xfId="1968"/>
    <cellStyle name="常规 7 3 13 2" xfId="1969"/>
    <cellStyle name="常规 7 3 14" xfId="1970"/>
    <cellStyle name="常规 7 3 14 2" xfId="1971"/>
    <cellStyle name="常规 7 3 15" xfId="1972"/>
    <cellStyle name="常规 7 3 2" xfId="1973"/>
    <cellStyle name="常规 7 3 2 2" xfId="1974"/>
    <cellStyle name="常规 7 3 3" xfId="1975"/>
    <cellStyle name="常规 7 3 3 2" xfId="1976"/>
    <cellStyle name="常规 7 3 4" xfId="1977"/>
    <cellStyle name="常规 7 3 4 2" xfId="1978"/>
    <cellStyle name="常规 7 3 5" xfId="1979"/>
    <cellStyle name="常规 7 3 5 2" xfId="1980"/>
    <cellStyle name="常规 7 3 6" xfId="1981"/>
    <cellStyle name="常规 7 3 6 2" xfId="1982"/>
    <cellStyle name="常规 7 3 7" xfId="1983"/>
    <cellStyle name="常规 7 3 7 2" xfId="1984"/>
    <cellStyle name="常规 7 3 8" xfId="1985"/>
    <cellStyle name="常规 7 3 8 2" xfId="1986"/>
    <cellStyle name="常规 7 3 9" xfId="1987"/>
    <cellStyle name="常规 7 3 9 2" xfId="1988"/>
    <cellStyle name="常规 7 4" xfId="1989"/>
    <cellStyle name="常规 7 4 10" xfId="1990"/>
    <cellStyle name="常规 7 4 10 2" xfId="1991"/>
    <cellStyle name="常规 7 4 11" xfId="1992"/>
    <cellStyle name="常规 7 4 11 2" xfId="1993"/>
    <cellStyle name="常规 7 4 12" xfId="1994"/>
    <cellStyle name="常规 7 4 12 2" xfId="1995"/>
    <cellStyle name="常规 7 4 13" xfId="1996"/>
    <cellStyle name="常规 7 4 13 2" xfId="1997"/>
    <cellStyle name="常规 7 4 14" xfId="1998"/>
    <cellStyle name="常规 7 4 14 2" xfId="1999"/>
    <cellStyle name="常规 7 4 15" xfId="2000"/>
    <cellStyle name="常规 7 4 2" xfId="2001"/>
    <cellStyle name="常规 7 4 2 2" xfId="2002"/>
    <cellStyle name="常规 7 4 3" xfId="2003"/>
    <cellStyle name="常规 7 4 3 2" xfId="2004"/>
    <cellStyle name="常规 7 4 4" xfId="2005"/>
    <cellStyle name="常规 7 4 4 2" xfId="2006"/>
    <cellStyle name="常规 7 4 5" xfId="2007"/>
    <cellStyle name="常规 7 4 5 2" xfId="2008"/>
    <cellStyle name="常规 7 4 6" xfId="2009"/>
    <cellStyle name="常规 7 4 6 2" xfId="2010"/>
    <cellStyle name="常规 7 4 7" xfId="2011"/>
    <cellStyle name="常规 7 4 7 2" xfId="2012"/>
    <cellStyle name="常规 7 4 8" xfId="2013"/>
    <cellStyle name="常规 7 4 8 2" xfId="2014"/>
    <cellStyle name="常规 7 4 9" xfId="2015"/>
    <cellStyle name="常规 7 4 9 2" xfId="2016"/>
    <cellStyle name="常规 7 5" xfId="2017"/>
    <cellStyle name="常规 7 5 10" xfId="2018"/>
    <cellStyle name="常规 7 5 10 2" xfId="2019"/>
    <cellStyle name="常规 7 5 11" xfId="2020"/>
    <cellStyle name="常规 7 5 11 2" xfId="2021"/>
    <cellStyle name="常规 7 5 12" xfId="2022"/>
    <cellStyle name="常规 7 5 12 2" xfId="2023"/>
    <cellStyle name="常规 7 5 13" xfId="2024"/>
    <cellStyle name="常规 7 5 13 2" xfId="2025"/>
    <cellStyle name="常规 7 5 14" xfId="2026"/>
    <cellStyle name="常规 7 5 14 2" xfId="2027"/>
    <cellStyle name="常规 7 5 15" xfId="2028"/>
    <cellStyle name="常规 7 5 2" xfId="2029"/>
    <cellStyle name="常规 7 5 2 2" xfId="2030"/>
    <cellStyle name="常规 7 5 3" xfId="2031"/>
    <cellStyle name="常规 7 5 3 2" xfId="2032"/>
    <cellStyle name="常规 7 5 4" xfId="2033"/>
    <cellStyle name="常规 7 5 4 2" xfId="2034"/>
    <cellStyle name="常规 7 5 5" xfId="2035"/>
    <cellStyle name="常规 7 5 5 2" xfId="2036"/>
    <cellStyle name="常规 7 5 6" xfId="2037"/>
    <cellStyle name="常规 7 5 6 2" xfId="2038"/>
    <cellStyle name="常规 7 5 7" xfId="2039"/>
    <cellStyle name="常规 7 5 7 2" xfId="2040"/>
    <cellStyle name="常规 7 5 8" xfId="2041"/>
    <cellStyle name="常规 7 5 8 2" xfId="2042"/>
    <cellStyle name="常规 7 5 9" xfId="2043"/>
    <cellStyle name="常规 7 5 9 2" xfId="2044"/>
    <cellStyle name="常规 7 6" xfId="2045"/>
    <cellStyle name="常规 7 6 10" xfId="2046"/>
    <cellStyle name="常规 7 6 10 2" xfId="2047"/>
    <cellStyle name="常规 7 6 11" xfId="2048"/>
    <cellStyle name="常规 7 6 11 2" xfId="2049"/>
    <cellStyle name="常规 7 6 12" xfId="2050"/>
    <cellStyle name="常规 7 6 12 2" xfId="2051"/>
    <cellStyle name="常规 7 6 13" xfId="2052"/>
    <cellStyle name="常规 7 6 13 2" xfId="2053"/>
    <cellStyle name="常规 7 6 14" xfId="2054"/>
    <cellStyle name="常规 7 6 14 2" xfId="2055"/>
    <cellStyle name="常规 7 6 15" xfId="2056"/>
    <cellStyle name="常规 7 6 2" xfId="2057"/>
    <cellStyle name="常规 7 6 2 2" xfId="2058"/>
    <cellStyle name="常规 7 6 3" xfId="2059"/>
    <cellStyle name="常规 7 6 3 2" xfId="2060"/>
    <cellStyle name="常规 7 6 4" xfId="2061"/>
    <cellStyle name="常规 7 6 4 2" xfId="2062"/>
    <cellStyle name="常规 7 6 5" xfId="2063"/>
    <cellStyle name="常规 7 6 5 2" xfId="2064"/>
    <cellStyle name="常规 7 6 6" xfId="2065"/>
    <cellStyle name="常规 7 6 6 2" xfId="2066"/>
    <cellStyle name="常规 7 6 7" xfId="2067"/>
    <cellStyle name="常规 7 6 7 2" xfId="2068"/>
    <cellStyle name="常规 7 6 8" xfId="2069"/>
    <cellStyle name="常规 7 6 8 2" xfId="2070"/>
    <cellStyle name="常规 7 6 9" xfId="2071"/>
    <cellStyle name="常规 7 6 9 2" xfId="2072"/>
    <cellStyle name="常规 7 7" xfId="2073"/>
    <cellStyle name="常规 7 8" xfId="2074"/>
    <cellStyle name="常规 8" xfId="2075"/>
    <cellStyle name="常规 9" xfId="2076"/>
    <cellStyle name="常规 9 2" xfId="2077"/>
    <cellStyle name="쉼표 [0]" xfId="1" builtinId="6"/>
    <cellStyle name="쉼표 [0] 2" xfId="2"/>
    <cellStyle name="쉼표 [0] 2 10" xfId="2078"/>
    <cellStyle name="쉼표 [0] 2 11" xfId="2079"/>
    <cellStyle name="쉼표 [0] 2 12" xfId="2080"/>
    <cellStyle name="쉼표 [0] 2 13" xfId="2081"/>
    <cellStyle name="쉼표 [0] 2 14" xfId="2082"/>
    <cellStyle name="쉼표 [0] 2 15" xfId="2083"/>
    <cellStyle name="쉼표 [0] 2 2" xfId="2084"/>
    <cellStyle name="쉼표 [0] 2 2 10" xfId="2085"/>
    <cellStyle name="쉼표 [0] 2 2 11" xfId="2086"/>
    <cellStyle name="쉼표 [0] 2 2 2" xfId="2087"/>
    <cellStyle name="쉼표 [0] 2 2 2 2" xfId="2088"/>
    <cellStyle name="쉼표 [0] 2 2 2 2 2" xfId="2089"/>
    <cellStyle name="쉼표 [0] 2 2 2 2 2 2" xfId="2090"/>
    <cellStyle name="쉼표 [0] 2 2 2 2 2 2 2" xfId="2091"/>
    <cellStyle name="쉼표 [0] 2 2 2 2 2 2 2 2" xfId="2092"/>
    <cellStyle name="쉼표 [0] 2 2 2 2 2 3" xfId="2093"/>
    <cellStyle name="쉼표 [0] 2 2 2 2 2 4" xfId="2094"/>
    <cellStyle name="쉼표 [0] 2 2 2 2 2 5" xfId="2095"/>
    <cellStyle name="쉼표 [0] 2 2 2 2 2 6" xfId="2096"/>
    <cellStyle name="쉼표 [0] 2 2 2 2 3" xfId="2097"/>
    <cellStyle name="쉼표 [0] 2 2 2 2 4" xfId="2098"/>
    <cellStyle name="쉼표 [0] 2 2 2 2 5" xfId="2099"/>
    <cellStyle name="쉼표 [0] 2 2 2 2 5 2" xfId="2100"/>
    <cellStyle name="쉼표 [0] 2 2 2 2 6" xfId="2101"/>
    <cellStyle name="쉼표 [0] 2 2 2 2 7" xfId="2102"/>
    <cellStyle name="쉼표 [0] 2 2 2 2 8" xfId="2103"/>
    <cellStyle name="쉼표 [0] 2 2 2 3" xfId="2104"/>
    <cellStyle name="쉼표 [0] 2 2 2 3 2" xfId="2105"/>
    <cellStyle name="쉼표 [0] 2 2 2 3 2 2" xfId="2106"/>
    <cellStyle name="쉼표 [0] 2 2 2 3 2 2 2" xfId="2107"/>
    <cellStyle name="쉼표 [0] 2 2 2 3 3" xfId="2108"/>
    <cellStyle name="쉼표 [0] 2 2 2 3 4" xfId="2109"/>
    <cellStyle name="쉼표 [0] 2 2 2 3 5" xfId="2110"/>
    <cellStyle name="쉼표 [0] 2 2 2 3 6" xfId="2111"/>
    <cellStyle name="쉼표 [0] 2 2 2 4" xfId="2112"/>
    <cellStyle name="쉼표 [0] 2 2 2 5" xfId="2113"/>
    <cellStyle name="쉼표 [0] 2 2 2 5 2" xfId="2114"/>
    <cellStyle name="쉼표 [0] 2 2 2 6" xfId="2115"/>
    <cellStyle name="쉼표 [0] 2 2 2 7" xfId="2116"/>
    <cellStyle name="쉼표 [0] 2 2 2 8" xfId="2117"/>
    <cellStyle name="쉼표 [0] 2 2 2 9" xfId="2118"/>
    <cellStyle name="쉼표 [0] 2 2 3" xfId="2119"/>
    <cellStyle name="쉼표 [0] 2 2 4" xfId="2120"/>
    <cellStyle name="쉼표 [0] 2 2 5" xfId="2121"/>
    <cellStyle name="쉼표 [0] 2 2 5 2" xfId="2122"/>
    <cellStyle name="쉼표 [0] 2 2 6" xfId="2123"/>
    <cellStyle name="쉼표 [0] 2 2 7" xfId="2124"/>
    <cellStyle name="쉼표 [0] 2 2 7 2" xfId="2125"/>
    <cellStyle name="쉼표 [0] 2 2 8" xfId="2126"/>
    <cellStyle name="쉼표 [0] 2 2 9" xfId="2127"/>
    <cellStyle name="쉼표 [0] 2 3" xfId="2128"/>
    <cellStyle name="쉼표 [0] 2 3 2" xfId="2129"/>
    <cellStyle name="쉼표 [0] 2 3 2 2" xfId="2130"/>
    <cellStyle name="쉼표 [0] 2 3 2 2 2" xfId="2131"/>
    <cellStyle name="쉼표 [0] 2 3 2 2 2 2" xfId="2132"/>
    <cellStyle name="쉼표 [0] 2 3 2 3" xfId="2133"/>
    <cellStyle name="쉼표 [0] 2 3 2 4" xfId="2134"/>
    <cellStyle name="쉼표 [0] 2 3 2 5" xfId="2135"/>
    <cellStyle name="쉼표 [0] 2 3 2 6" xfId="2136"/>
    <cellStyle name="쉼표 [0] 2 3 3" xfId="2137"/>
    <cellStyle name="쉼표 [0] 2 3 4" xfId="2138"/>
    <cellStyle name="쉼표 [0] 2 3 5" xfId="2139"/>
    <cellStyle name="쉼표 [0] 2 3 5 2" xfId="2140"/>
    <cellStyle name="쉼표 [0] 2 3 6" xfId="2141"/>
    <cellStyle name="쉼표 [0] 2 3 7" xfId="2142"/>
    <cellStyle name="쉼표 [0] 2 3 8" xfId="2143"/>
    <cellStyle name="쉼표 [0] 2 4" xfId="2144"/>
    <cellStyle name="쉼표 [0] 2 4 2" xfId="2145"/>
    <cellStyle name="쉼표 [0] 2 4 3" xfId="2146"/>
    <cellStyle name="쉼표 [0] 2 5" xfId="2147"/>
    <cellStyle name="쉼표 [0] 2 6" xfId="2148"/>
    <cellStyle name="쉼표 [0] 2 7" xfId="2149"/>
    <cellStyle name="쉼표 [0] 2 7 2" xfId="2150"/>
    <cellStyle name="쉼표 [0] 2 8" xfId="2151"/>
    <cellStyle name="쉼표 [0] 2 9" xfId="2152"/>
    <cellStyle name="쉼표 [0] 2 9 2" xfId="2153"/>
    <cellStyle name="쉼표 [0] 3" xfId="2154"/>
    <cellStyle name="쉼표 [0] 3 2" xfId="2155"/>
    <cellStyle name="쉼표 [0] 3 3" xfId="2156"/>
    <cellStyle name="쉼표 [0] 3 4" xfId="2157"/>
    <cellStyle name="쉼표 [0] 3 5" xfId="2158"/>
    <cellStyle name="쉼표 [0] 4" xfId="2159"/>
    <cellStyle name="쉼표 [0] 4 2" xfId="2160"/>
    <cellStyle name="쉼표 [0] 5" xfId="2161"/>
    <cellStyle name="쉼표 [0] 6" xfId="2162"/>
    <cellStyle name="쉼표 [0] 6 2" xfId="2163"/>
    <cellStyle name="쉼표 [0] 8" xfId="2164"/>
    <cellStyle name="入力" xfId="2165"/>
    <cellStyle name="入力 2" xfId="2166"/>
    <cellStyle name="入力 3" xfId="2167"/>
    <cellStyle name="入力 3 2" xfId="2168"/>
    <cellStyle name="入力 3_11FW 판매분석 120506 (JIL MI)" xfId="2169"/>
    <cellStyle name="入力 4" xfId="2170"/>
    <cellStyle name="入力 4 2" xfId="2171"/>
    <cellStyle name="入力 4 3" xfId="2172"/>
    <cellStyle name="入力 4_11FW 판매분석 120506 (JIL MI)" xfId="2173"/>
    <cellStyle name="入力 5" xfId="2174"/>
    <cellStyle name="入力_11FW 판매분석 120506 (JIL MI)" xfId="2175"/>
    <cellStyle name="注释 2" xfId="2176"/>
    <cellStyle name="注释 3" xfId="2177"/>
    <cellStyle name="注释 4" xfId="2178"/>
    <cellStyle name="注释 5" xfId="2179"/>
    <cellStyle name="集計" xfId="2180"/>
    <cellStyle name="集計 2" xfId="2181"/>
    <cellStyle name="集計 3" xfId="2182"/>
    <cellStyle name="集計 3 2" xfId="2183"/>
    <cellStyle name="集計 4" xfId="2184"/>
    <cellStyle name="集計 4 2" xfId="2185"/>
    <cellStyle name="集計 4 3" xfId="2186"/>
    <cellStyle name="集計 5" xfId="2187"/>
    <cellStyle name="差 2" xfId="2188"/>
    <cellStyle name="差 2 2" xfId="2189"/>
    <cellStyle name="差 2 3" xfId="2190"/>
    <cellStyle name="差 2 4" xfId="2191"/>
    <cellStyle name="差 2 5" xfId="2192"/>
    <cellStyle name="差 2 6" xfId="2193"/>
    <cellStyle name="差 2 7" xfId="2194"/>
    <cellStyle name="差 3" xfId="2195"/>
    <cellStyle name="差 3 2" xfId="2196"/>
    <cellStyle name="差 3 3" xfId="2197"/>
    <cellStyle name="差 3 4" xfId="2198"/>
    <cellStyle name="差 3 5" xfId="2199"/>
    <cellStyle name="差 3 6" xfId="2200"/>
    <cellStyle name="差 3 7" xfId="2201"/>
    <cellStyle name="差 4" xfId="2202"/>
    <cellStyle name="差 4 2" xfId="2203"/>
    <cellStyle name="差 4 3" xfId="2204"/>
    <cellStyle name="差 4 4" xfId="2205"/>
    <cellStyle name="差 4 5" xfId="2206"/>
    <cellStyle name="差 4 6" xfId="2207"/>
    <cellStyle name="差 4 7" xfId="2208"/>
    <cellStyle name="差 5" xfId="2209"/>
    <cellStyle name="差 5 2" xfId="2210"/>
    <cellStyle name="差 5 3" xfId="2211"/>
    <cellStyle name="差 5 4" xfId="2212"/>
    <cellStyle name="差 5 5" xfId="2213"/>
    <cellStyle name="差 5 6" xfId="2214"/>
    <cellStyle name="差 5 7" xfId="2215"/>
    <cellStyle name="千位分隔[0] 13" xfId="2216"/>
    <cellStyle name="千位分隔[0] 4 2" xfId="2217"/>
    <cellStyle name="千位分隔[0] 6 2" xfId="2218"/>
    <cellStyle name="千位分隔[0] 7 2" xfId="2219"/>
    <cellStyle name="千位分隔[0] 9" xfId="2220"/>
    <cellStyle name="出力" xfId="2221"/>
    <cellStyle name="出力 2" xfId="2222"/>
    <cellStyle name="出力 3" xfId="2223"/>
    <cellStyle name="出力 3 2" xfId="2224"/>
    <cellStyle name="出力 3_11FW 판매분석 120506 (JIL MI)" xfId="2225"/>
    <cellStyle name="出力 4" xfId="2226"/>
    <cellStyle name="出力 4 2" xfId="2227"/>
    <cellStyle name="出力 4 3" xfId="2228"/>
    <cellStyle name="出力 4_11FW 판매분석 120506 (JIL MI)" xfId="2229"/>
    <cellStyle name="出力 5" xfId="2230"/>
    <cellStyle name="出力_11FW 판매분석 120506 (JIL MI)" xfId="2231"/>
    <cellStyle name="콤마 [0]_0509btn" xfId="2232"/>
    <cellStyle name="콤마_0509btn" xfId="2233"/>
    <cellStyle name="통화 [0] 2" xfId="3"/>
    <cellStyle name="통화 [0] 2 2" xfId="2234"/>
    <cellStyle name="통화 [0] 2 2 2" xfId="2235"/>
    <cellStyle name="통화 [0] 2 3" xfId="2236"/>
    <cellStyle name="통화 [0] 2 4" xfId="2237"/>
    <cellStyle name="통화 [0] 3" xfId="2238"/>
    <cellStyle name="통화 [0] 3 2" xfId="2239"/>
    <cellStyle name="통화 [0] 3 3" xfId="2240"/>
    <cellStyle name="통화 [0] 3 4" xfId="2241"/>
    <cellStyle name="통화 [0] 4" xfId="2242"/>
    <cellStyle name="통화 [0] 4 2" xfId="2243"/>
    <cellStyle name="통화 [0] 4 2 2" xfId="2244"/>
    <cellStyle name="통화 [0] 4 2 2 2" xfId="2245"/>
    <cellStyle name="통화 [0] 4 2 2 2 2" xfId="2246"/>
    <cellStyle name="통화 [0] 4 2 2 2 2 2" xfId="2247"/>
    <cellStyle name="통화 [0] 4 2 2 3" xfId="2248"/>
    <cellStyle name="통화 [0] 4 2 2 4" xfId="2249"/>
    <cellStyle name="통화 [0] 4 2 2 5" xfId="2250"/>
    <cellStyle name="통화 [0] 4 2 2 6" xfId="2251"/>
    <cellStyle name="통화 [0] 4 2 3" xfId="2252"/>
    <cellStyle name="통화 [0] 4 2 4" xfId="2253"/>
    <cellStyle name="통화 [0] 4 2 5" xfId="2254"/>
    <cellStyle name="통화 [0] 4 2 5 2" xfId="2255"/>
    <cellStyle name="통화 [0] 4 2 6" xfId="2256"/>
    <cellStyle name="통화 [0] 4 2 7" xfId="2257"/>
    <cellStyle name="통화 [0] 4 2 8" xfId="2258"/>
    <cellStyle name="통화 [0] 4 3" xfId="2259"/>
    <cellStyle name="통화 [0] 4 4" xfId="2260"/>
    <cellStyle name="통화 [0] 4 4 2" xfId="2261"/>
    <cellStyle name="통화 [0] 4 5" xfId="2262"/>
    <cellStyle name="통화 [0] 4 6" xfId="2263"/>
    <cellStyle name="통화 [0] 4 6 2" xfId="2264"/>
    <cellStyle name="통화 [0] 4 7" xfId="2265"/>
    <cellStyle name="통화 [0] 4 8" xfId="2266"/>
    <cellStyle name="통화 [0] 4 9" xfId="2267"/>
    <cellStyle name="통화 [0] 5" xfId="2268"/>
    <cellStyle name="통화 [0] 6" xfId="2269"/>
    <cellStyle name="통화 [0] 6 2" xfId="2270"/>
    <cellStyle name="통화 [0] 7" xfId="2271"/>
    <cellStyle name="통화 [0] 7 2" xfId="2272"/>
    <cellStyle name="통화 [0] 8" xfId="2273"/>
    <cellStyle name="통화 [0] 9" xfId="2274"/>
    <cellStyle name="통화 2" xfId="2275"/>
    <cellStyle name="통화 2 2" xfId="2276"/>
    <cellStyle name="통화 3" xfId="2277"/>
    <cellStyle name="표준" xfId="0" builtinId="0"/>
    <cellStyle name="표준 10" xfId="2278"/>
    <cellStyle name="표준 10 2" xfId="2279"/>
    <cellStyle name="표준 100" xfId="2280"/>
    <cellStyle name="표준 101" xfId="2281"/>
    <cellStyle name="표준 102" xfId="2282"/>
    <cellStyle name="표준 103" xfId="2283"/>
    <cellStyle name="표준 104" xfId="2284"/>
    <cellStyle name="표준 105" xfId="2285"/>
    <cellStyle name="표준 106" xfId="2286"/>
    <cellStyle name="표준 107" xfId="2287"/>
    <cellStyle name="표준 108" xfId="2288"/>
    <cellStyle name="표준 109" xfId="2289"/>
    <cellStyle name="표준 11" xfId="2290"/>
    <cellStyle name="표준 11 10" xfId="2291"/>
    <cellStyle name="표준 11 2" xfId="2292"/>
    <cellStyle name="표준 11 2 10" xfId="2293"/>
    <cellStyle name="표준 11 2 2" xfId="2294"/>
    <cellStyle name="표준 11 2 2 2" xfId="2295"/>
    <cellStyle name="표준 11 2 2 2 2" xfId="2296"/>
    <cellStyle name="표준 11 2 2 2 2 2" xfId="2297"/>
    <cellStyle name="표준 11 2 2 2 2 2 2" xfId="2298"/>
    <cellStyle name="표준 11 2 2 2 3" xfId="2299"/>
    <cellStyle name="표준 11 2 2 2 4" xfId="2300"/>
    <cellStyle name="표준 11 2 2 2 5" xfId="2301"/>
    <cellStyle name="표준 11 2 2 2 6" xfId="2302"/>
    <cellStyle name="표준 11 2 2 3" xfId="2303"/>
    <cellStyle name="표준 11 2 2 4" xfId="2304"/>
    <cellStyle name="표준 11 2 2 5" xfId="2305"/>
    <cellStyle name="표준 11 2 2 5 2" xfId="2306"/>
    <cellStyle name="표준 11 2 2 6" xfId="2307"/>
    <cellStyle name="표준 11 2 2 7" xfId="2308"/>
    <cellStyle name="표준 11 2 2 8" xfId="2309"/>
    <cellStyle name="표준 11 2 3" xfId="2310"/>
    <cellStyle name="표준 11 2 3 2" xfId="2311"/>
    <cellStyle name="표준 11 2 3 2 2" xfId="2312"/>
    <cellStyle name="표준 11 2 3 2 2 2" xfId="2313"/>
    <cellStyle name="표준 11 2 3 3" xfId="2314"/>
    <cellStyle name="표준 11 2 3 4" xfId="2315"/>
    <cellStyle name="표준 11 2 3 5" xfId="2316"/>
    <cellStyle name="표준 11 2 3 6" xfId="2317"/>
    <cellStyle name="표준 11 2 4" xfId="2318"/>
    <cellStyle name="표준 11 2 5" xfId="2319"/>
    <cellStyle name="표준 11 2 5 2" xfId="2320"/>
    <cellStyle name="표준 11 2 6" xfId="2321"/>
    <cellStyle name="표준 11 2 7" xfId="2322"/>
    <cellStyle name="표준 11 2 8" xfId="2323"/>
    <cellStyle name="표준 11 2 9" xfId="2324"/>
    <cellStyle name="표준 11 3" xfId="2325"/>
    <cellStyle name="표준 11 3 2" xfId="2326"/>
    <cellStyle name="표준 11 4" xfId="2327"/>
    <cellStyle name="표준 11 4 2" xfId="2328"/>
    <cellStyle name="표준 11 4 3" xfId="2329"/>
    <cellStyle name="표준 11 5" xfId="2330"/>
    <cellStyle name="표준 11 5 2" xfId="2331"/>
    <cellStyle name="표준 11 5 3" xfId="2332"/>
    <cellStyle name="표준 11 6" xfId="2333"/>
    <cellStyle name="표준 11 6 2" xfId="2334"/>
    <cellStyle name="표준 11 7" xfId="2335"/>
    <cellStyle name="표준 11 8" xfId="2336"/>
    <cellStyle name="표준 11 9" xfId="2337"/>
    <cellStyle name="표준 110" xfId="2338"/>
    <cellStyle name="표준 111" xfId="2339"/>
    <cellStyle name="표준 112" xfId="2340"/>
    <cellStyle name="표준 113" xfId="2341"/>
    <cellStyle name="표준 114" xfId="2342"/>
    <cellStyle name="표준 115" xfId="2343"/>
    <cellStyle name="표준 116" xfId="2344"/>
    <cellStyle name="표준 117" xfId="2345"/>
    <cellStyle name="표준 118" xfId="2346"/>
    <cellStyle name="표준 119" xfId="2347"/>
    <cellStyle name="표준 12" xfId="2348"/>
    <cellStyle name="표준 12 2" xfId="2349"/>
    <cellStyle name="표준 120" xfId="2350"/>
    <cellStyle name="표준 121" xfId="2351"/>
    <cellStyle name="표준 122" xfId="2352"/>
    <cellStyle name="표준 123" xfId="2353"/>
    <cellStyle name="표준 124" xfId="2354"/>
    <cellStyle name="표준 125" xfId="2355"/>
    <cellStyle name="표준 126" xfId="2356"/>
    <cellStyle name="표준 127" xfId="2357"/>
    <cellStyle name="표준 13" xfId="2358"/>
    <cellStyle name="표준 13 2" xfId="2359"/>
    <cellStyle name="표준 14" xfId="2360"/>
    <cellStyle name="표준 14 2" xfId="2361"/>
    <cellStyle name="표준 15" xfId="2362"/>
    <cellStyle name="표준 15 2" xfId="2363"/>
    <cellStyle name="표준 16" xfId="2364"/>
    <cellStyle name="표준 16 2" xfId="2365"/>
    <cellStyle name="표준 17" xfId="2366"/>
    <cellStyle name="표준 17 2" xfId="2367"/>
    <cellStyle name="표준 18" xfId="2368"/>
    <cellStyle name="표준 18 2" xfId="2369"/>
    <cellStyle name="표준 19" xfId="2370"/>
    <cellStyle name="표준 19 2" xfId="2371"/>
    <cellStyle name="표준 2" xfId="4"/>
    <cellStyle name="標準 2" xfId="2372"/>
    <cellStyle name="표준 2 10" xfId="2373"/>
    <cellStyle name="표준 2 100" xfId="2374"/>
    <cellStyle name="표준 2 101" xfId="2375"/>
    <cellStyle name="표준 2 102" xfId="2376"/>
    <cellStyle name="표준 2 103" xfId="2377"/>
    <cellStyle name="표준 2 104" xfId="2378"/>
    <cellStyle name="표준 2 105" xfId="2379"/>
    <cellStyle name="표준 2 106" xfId="2380"/>
    <cellStyle name="표준 2 107" xfId="2381"/>
    <cellStyle name="표준 2 108" xfId="2382"/>
    <cellStyle name="표준 2 109" xfId="2383"/>
    <cellStyle name="표준 2 11" xfId="2384"/>
    <cellStyle name="표준 2 110" xfId="2385"/>
    <cellStyle name="표준 2 111" xfId="2386"/>
    <cellStyle name="표준 2 112" xfId="2387"/>
    <cellStyle name="표준 2 113" xfId="2388"/>
    <cellStyle name="표준 2 114" xfId="2389"/>
    <cellStyle name="표준 2 115" xfId="2390"/>
    <cellStyle name="표준 2 116" xfId="2391"/>
    <cellStyle name="표준 2 117" xfId="2392"/>
    <cellStyle name="표준 2 118" xfId="2393"/>
    <cellStyle name="표준 2 119" xfId="2394"/>
    <cellStyle name="표준 2 12" xfId="2395"/>
    <cellStyle name="표준 2 120" xfId="2396"/>
    <cellStyle name="표준 2 121" xfId="2397"/>
    <cellStyle name="표준 2 122" xfId="2398"/>
    <cellStyle name="표준 2 123" xfId="2399"/>
    <cellStyle name="표준 2 124" xfId="2400"/>
    <cellStyle name="표준 2 125" xfId="2401"/>
    <cellStyle name="표준 2 126" xfId="2402"/>
    <cellStyle name="표준 2 127" xfId="2403"/>
    <cellStyle name="표준 2 128" xfId="2404"/>
    <cellStyle name="표준 2 129" xfId="2405"/>
    <cellStyle name="표준 2 13" xfId="2406"/>
    <cellStyle name="표준 2 130" xfId="2407"/>
    <cellStyle name="표준 2 14" xfId="2408"/>
    <cellStyle name="표준 2 15" xfId="2409"/>
    <cellStyle name="표준 2 16" xfId="2410"/>
    <cellStyle name="표준 2 17" xfId="2411"/>
    <cellStyle name="표준 2 18" xfId="2412"/>
    <cellStyle name="표준 2 19" xfId="2413"/>
    <cellStyle name="표준 2 2" xfId="2414"/>
    <cellStyle name="표준 2 2 2" xfId="2415"/>
    <cellStyle name="표준 2 2 2 2" xfId="2416"/>
    <cellStyle name="표준 2 2 3" xfId="2417"/>
    <cellStyle name="표준 2 2 4" xfId="2418"/>
    <cellStyle name="표준 2 2 4 2" xfId="2419"/>
    <cellStyle name="표준 2 2 5" xfId="2420"/>
    <cellStyle name="표준 2 2 6" xfId="2421"/>
    <cellStyle name="표준 2 2 7" xfId="2422"/>
    <cellStyle name="표준 2 2 8" xfId="2423"/>
    <cellStyle name="표준 2 20" xfId="2424"/>
    <cellStyle name="표준 2 21" xfId="2425"/>
    <cellStyle name="표준 2 22" xfId="2426"/>
    <cellStyle name="표준 2 23" xfId="2427"/>
    <cellStyle name="표준 2 24" xfId="2428"/>
    <cellStyle name="표준 2 25" xfId="2429"/>
    <cellStyle name="표준 2 26" xfId="2430"/>
    <cellStyle name="표준 2 27" xfId="2431"/>
    <cellStyle name="표준 2 28" xfId="2432"/>
    <cellStyle name="표준 2 29" xfId="2433"/>
    <cellStyle name="표준 2 3" xfId="2434"/>
    <cellStyle name="표준 2 30" xfId="2435"/>
    <cellStyle name="표준 2 31" xfId="2436"/>
    <cellStyle name="표준 2 32" xfId="2437"/>
    <cellStyle name="표준 2 33" xfId="2438"/>
    <cellStyle name="표준 2 34" xfId="2439"/>
    <cellStyle name="표준 2 35" xfId="2440"/>
    <cellStyle name="표준 2 36" xfId="2441"/>
    <cellStyle name="표준 2 37" xfId="2442"/>
    <cellStyle name="표준 2 38" xfId="2443"/>
    <cellStyle name="표준 2 39" xfId="2444"/>
    <cellStyle name="표준 2 4" xfId="2445"/>
    <cellStyle name="표준 2 4 2" xfId="2446"/>
    <cellStyle name="표준 2 40" xfId="2447"/>
    <cellStyle name="표준 2 41" xfId="2448"/>
    <cellStyle name="표준 2 42" xfId="2449"/>
    <cellStyle name="표준 2 43" xfId="2450"/>
    <cellStyle name="표준 2 44" xfId="2451"/>
    <cellStyle name="표준 2 45" xfId="2452"/>
    <cellStyle name="표준 2 46" xfId="2453"/>
    <cellStyle name="표준 2 47" xfId="2454"/>
    <cellStyle name="표준 2 48" xfId="2455"/>
    <cellStyle name="표준 2 49" xfId="2456"/>
    <cellStyle name="표준 2 49 2" xfId="2457"/>
    <cellStyle name="표준 2 5" xfId="2458"/>
    <cellStyle name="표준 2 50" xfId="2459"/>
    <cellStyle name="표준 2 51" xfId="2460"/>
    <cellStyle name="표준 2 52" xfId="2461"/>
    <cellStyle name="표준 2 53" xfId="2462"/>
    <cellStyle name="표준 2 54" xfId="2463"/>
    <cellStyle name="표준 2 55" xfId="2464"/>
    <cellStyle name="표준 2 56" xfId="2465"/>
    <cellStyle name="표준 2 57" xfId="2466"/>
    <cellStyle name="표준 2 58" xfId="2467"/>
    <cellStyle name="표준 2 59" xfId="2468"/>
    <cellStyle name="표준 2 6" xfId="2469"/>
    <cellStyle name="표준 2 60" xfId="2470"/>
    <cellStyle name="표준 2 61" xfId="2471"/>
    <cellStyle name="표준 2 62" xfId="2472"/>
    <cellStyle name="표준 2 63" xfId="2473"/>
    <cellStyle name="표준 2 64" xfId="2474"/>
    <cellStyle name="표준 2 65" xfId="2475"/>
    <cellStyle name="표준 2 66" xfId="2476"/>
    <cellStyle name="표준 2 67" xfId="2477"/>
    <cellStyle name="표준 2 68" xfId="2478"/>
    <cellStyle name="표준 2 69" xfId="2479"/>
    <cellStyle name="표준 2 7" xfId="2480"/>
    <cellStyle name="표준 2 70" xfId="2481"/>
    <cellStyle name="표준 2 71" xfId="2482"/>
    <cellStyle name="표준 2 72" xfId="2483"/>
    <cellStyle name="표준 2 73" xfId="2484"/>
    <cellStyle name="표준 2 74" xfId="2485"/>
    <cellStyle name="표준 2 75" xfId="2486"/>
    <cellStyle name="표준 2 75 2" xfId="2487"/>
    <cellStyle name="표준 2 75 2 2" xfId="2488"/>
    <cellStyle name="표준 2 75 2 2 2" xfId="2489"/>
    <cellStyle name="표준 2 75 2 2 2 2" xfId="2490"/>
    <cellStyle name="표준 2 75 2 2 2 2 2" xfId="2491"/>
    <cellStyle name="표준 2 75 2 2 3" xfId="2492"/>
    <cellStyle name="표준 2 75 2 2 4" xfId="2493"/>
    <cellStyle name="표준 2 75 2 2 5" xfId="2494"/>
    <cellStyle name="표준 2 75 2 2 6" xfId="2495"/>
    <cellStyle name="표준 2 75 2 3" xfId="2496"/>
    <cellStyle name="표준 2 75 2 4" xfId="2497"/>
    <cellStyle name="표준 2 75 2 5" xfId="2498"/>
    <cellStyle name="표준 2 75 2 5 2" xfId="2499"/>
    <cellStyle name="표준 2 75 2 6" xfId="2500"/>
    <cellStyle name="표준 2 75 2 7" xfId="2501"/>
    <cellStyle name="표준 2 75 2 8" xfId="2502"/>
    <cellStyle name="표준 2 75 3" xfId="2503"/>
    <cellStyle name="표준 2 75 4" xfId="2504"/>
    <cellStyle name="표준 2 75 4 2" xfId="2505"/>
    <cellStyle name="표준 2 75 5" xfId="2506"/>
    <cellStyle name="표준 2 75 6" xfId="2507"/>
    <cellStyle name="표준 2 75 6 2" xfId="2508"/>
    <cellStyle name="표준 2 75 7" xfId="2509"/>
    <cellStyle name="표준 2 75 8" xfId="2510"/>
    <cellStyle name="표준 2 75 9" xfId="2511"/>
    <cellStyle name="표준 2 76" xfId="2512"/>
    <cellStyle name="표준 2 77" xfId="2513"/>
    <cellStyle name="표준 2 78" xfId="2514"/>
    <cellStyle name="표준 2 79" xfId="2515"/>
    <cellStyle name="표준 2 8" xfId="2516"/>
    <cellStyle name="표준 2 80" xfId="2517"/>
    <cellStyle name="표준 2 81" xfId="2518"/>
    <cellStyle name="표준 2 82" xfId="2519"/>
    <cellStyle name="표준 2 83" xfId="2520"/>
    <cellStyle name="표준 2 84" xfId="2521"/>
    <cellStyle name="표준 2 85" xfId="2522"/>
    <cellStyle name="표준 2 86" xfId="2523"/>
    <cellStyle name="표준 2 87" xfId="2524"/>
    <cellStyle name="표준 2 88" xfId="2525"/>
    <cellStyle name="표준 2 89" xfId="2526"/>
    <cellStyle name="표준 2 9" xfId="2527"/>
    <cellStyle name="표준 2 90" xfId="2528"/>
    <cellStyle name="표준 2 91" xfId="2529"/>
    <cellStyle name="표준 2 92" xfId="2530"/>
    <cellStyle name="표준 2 93" xfId="2531"/>
    <cellStyle name="표준 2 94" xfId="2532"/>
    <cellStyle name="표준 2 95" xfId="2533"/>
    <cellStyle name="표준 2 96" xfId="2534"/>
    <cellStyle name="표준 2 97" xfId="2535"/>
    <cellStyle name="표준 2 98" xfId="2536"/>
    <cellStyle name="표준 2 99" xfId="2537"/>
    <cellStyle name="표준 20" xfId="2538"/>
    <cellStyle name="표준 20 10" xfId="2539"/>
    <cellStyle name="표준 20 2" xfId="2540"/>
    <cellStyle name="표준 20 2 10" xfId="2541"/>
    <cellStyle name="표준 20 2 2" xfId="2542"/>
    <cellStyle name="표준 20 2 2 2" xfId="2543"/>
    <cellStyle name="표준 20 2 2 2 2" xfId="2544"/>
    <cellStyle name="표준 20 3" xfId="2545"/>
    <cellStyle name="표준 20 4" xfId="2546"/>
    <cellStyle name="표준 20 5" xfId="2547"/>
    <cellStyle name="표준 20 5 2" xfId="2548"/>
    <cellStyle name="표준 20 5 3" xfId="2549"/>
    <cellStyle name="표준 20 6" xfId="2550"/>
    <cellStyle name="표준 21" xfId="2551"/>
    <cellStyle name="표준 22" xfId="2552"/>
    <cellStyle name="표준 23" xfId="2553"/>
    <cellStyle name="표준 24" xfId="2554"/>
    <cellStyle name="표준 25" xfId="2555"/>
    <cellStyle name="표준 26" xfId="2556"/>
    <cellStyle name="표준 27" xfId="2557"/>
    <cellStyle name="표준 28" xfId="2558"/>
    <cellStyle name="표준 29" xfId="2559"/>
    <cellStyle name="표준 3" xfId="5"/>
    <cellStyle name="표준 3 10" xfId="2560"/>
    <cellStyle name="표준 3 11" xfId="2561"/>
    <cellStyle name="표준 3 12" xfId="2562"/>
    <cellStyle name="표준 3 13" xfId="2563"/>
    <cellStyle name="표준 3 14" xfId="2564"/>
    <cellStyle name="표준 3 15" xfId="2565"/>
    <cellStyle name="표준 3 16" xfId="2566"/>
    <cellStyle name="표준 3 17" xfId="2567"/>
    <cellStyle name="표준 3 18" xfId="2568"/>
    <cellStyle name="표준 3 19" xfId="2569"/>
    <cellStyle name="표준 3 2" xfId="2570"/>
    <cellStyle name="표준 3 20" xfId="2571"/>
    <cellStyle name="표준 3 21" xfId="2572"/>
    <cellStyle name="표준 3 22" xfId="2573"/>
    <cellStyle name="표준 3 23" xfId="2574"/>
    <cellStyle name="표준 3 24" xfId="2575"/>
    <cellStyle name="표준 3 25" xfId="2576"/>
    <cellStyle name="표준 3 26" xfId="2577"/>
    <cellStyle name="표준 3 27" xfId="2578"/>
    <cellStyle name="표준 3 28" xfId="2579"/>
    <cellStyle name="표준 3 29" xfId="2580"/>
    <cellStyle name="표준 3 3" xfId="2581"/>
    <cellStyle name="표준 3 30" xfId="2582"/>
    <cellStyle name="표준 3 31" xfId="2583"/>
    <cellStyle name="표준 3 32" xfId="2584"/>
    <cellStyle name="표준 3 33" xfId="2585"/>
    <cellStyle name="표준 3 34" xfId="2586"/>
    <cellStyle name="표준 3 35" xfId="2587"/>
    <cellStyle name="표준 3 36" xfId="2588"/>
    <cellStyle name="표준 3 37" xfId="2589"/>
    <cellStyle name="표준 3 38" xfId="2590"/>
    <cellStyle name="표준 3 39" xfId="2591"/>
    <cellStyle name="표준 3 4" xfId="2592"/>
    <cellStyle name="표준 3 40" xfId="2593"/>
    <cellStyle name="표준 3 41" xfId="2594"/>
    <cellStyle name="표준 3 42" xfId="2595"/>
    <cellStyle name="표준 3 43" xfId="2596"/>
    <cellStyle name="표준 3 44" xfId="2597"/>
    <cellStyle name="표준 3 45" xfId="2598"/>
    <cellStyle name="표준 3 46" xfId="2599"/>
    <cellStyle name="표준 3 47" xfId="2600"/>
    <cellStyle name="표준 3 48" xfId="2601"/>
    <cellStyle name="표준 3 49" xfId="2602"/>
    <cellStyle name="표준 3 5" xfId="2603"/>
    <cellStyle name="표준 3 50" xfId="2604"/>
    <cellStyle name="표준 3 51" xfId="2605"/>
    <cellStyle name="표준 3 52" xfId="2606"/>
    <cellStyle name="표준 3 53" xfId="2607"/>
    <cellStyle name="표준 3 54" xfId="2608"/>
    <cellStyle name="표준 3 55" xfId="2609"/>
    <cellStyle name="표준 3 55 2" xfId="2610"/>
    <cellStyle name="표준 3 55 3" xfId="2611"/>
    <cellStyle name="표준 3 56" xfId="2612"/>
    <cellStyle name="표준 3 6" xfId="2613"/>
    <cellStyle name="표준 3 7" xfId="2614"/>
    <cellStyle name="표준 3 8" xfId="2615"/>
    <cellStyle name="표준 3 9" xfId="2616"/>
    <cellStyle name="표준 30" xfId="2617"/>
    <cellStyle name="표준 31" xfId="2618"/>
    <cellStyle name="표준 32" xfId="2619"/>
    <cellStyle name="표준 33" xfId="2620"/>
    <cellStyle name="표준 34" xfId="2621"/>
    <cellStyle name="표준 35" xfId="2622"/>
    <cellStyle name="표준 36" xfId="2623"/>
    <cellStyle name="표준 37" xfId="2624"/>
    <cellStyle name="표준 38" xfId="2625"/>
    <cellStyle name="표준 39" xfId="2626"/>
    <cellStyle name="표준 4" xfId="6"/>
    <cellStyle name="표준 40" xfId="2627"/>
    <cellStyle name="표준 41" xfId="2628"/>
    <cellStyle name="표준 42" xfId="2629"/>
    <cellStyle name="표준 43" xfId="2630"/>
    <cellStyle name="표준 44" xfId="2631"/>
    <cellStyle name="표준 45" xfId="2632"/>
    <cellStyle name="표준 46" xfId="2633"/>
    <cellStyle name="표준 47" xfId="2634"/>
    <cellStyle name="표준 48" xfId="2635"/>
    <cellStyle name="표준 49" xfId="2636"/>
    <cellStyle name="표준 5" xfId="7"/>
    <cellStyle name="표준 5 2" xfId="2637"/>
    <cellStyle name="표준 50" xfId="2638"/>
    <cellStyle name="표준 51" xfId="2639"/>
    <cellStyle name="표준 52" xfId="2640"/>
    <cellStyle name="표준 53" xfId="2641"/>
    <cellStyle name="표준 54" xfId="2642"/>
    <cellStyle name="표준 55" xfId="2643"/>
    <cellStyle name="표준 56" xfId="2644"/>
    <cellStyle name="표준 57" xfId="2645"/>
    <cellStyle name="표준 58" xfId="2646"/>
    <cellStyle name="표준 59" xfId="2647"/>
    <cellStyle name="표준 6" xfId="2648"/>
    <cellStyle name="표준 60" xfId="2649"/>
    <cellStyle name="표준 61" xfId="2650"/>
    <cellStyle name="표준 62" xfId="2651"/>
    <cellStyle name="표준 63" xfId="2652"/>
    <cellStyle name="표준 64" xfId="2653"/>
    <cellStyle name="표준 65" xfId="2654"/>
    <cellStyle name="표준 66" xfId="2655"/>
    <cellStyle name="표준 67" xfId="2656"/>
    <cellStyle name="표준 68" xfId="2657"/>
    <cellStyle name="표준 69" xfId="2658"/>
    <cellStyle name="표준 69 2" xfId="2659"/>
    <cellStyle name="표준 69 3" xfId="2660"/>
    <cellStyle name="표준 69 4" xfId="2661"/>
    <cellStyle name="표준 69 5" xfId="2662"/>
    <cellStyle name="표준 69 5 2" xfId="2663"/>
    <cellStyle name="표준 69 5 3" xfId="2664"/>
    <cellStyle name="표준 69 6" xfId="2665"/>
    <cellStyle name="표준 7" xfId="2666"/>
    <cellStyle name="표준 7 2" xfId="2667"/>
    <cellStyle name="표준 7 2 2" xfId="2668"/>
    <cellStyle name="표준 7 2 3" xfId="2669"/>
    <cellStyle name="표준 7 2 4" xfId="2670"/>
    <cellStyle name="표준 7 2 4 2" xfId="2671"/>
    <cellStyle name="표준 7 2 5" xfId="2672"/>
    <cellStyle name="표준 70" xfId="2673"/>
    <cellStyle name="표준 70 2" xfId="2674"/>
    <cellStyle name="표준 70 3" xfId="2675"/>
    <cellStyle name="표준 70 4" xfId="2676"/>
    <cellStyle name="표준 70 5" xfId="2677"/>
    <cellStyle name="표준 70 5 2" xfId="2678"/>
    <cellStyle name="표준 70 5 3" xfId="2679"/>
    <cellStyle name="표준 70 6" xfId="2680"/>
    <cellStyle name="표준 71" xfId="2681"/>
    <cellStyle name="표준 72" xfId="2682"/>
    <cellStyle name="표준 73" xfId="2683"/>
    <cellStyle name="표준 74" xfId="2817"/>
    <cellStyle name="표준 79" xfId="2684"/>
    <cellStyle name="표준 8" xfId="2685"/>
    <cellStyle name="표준 8 2" xfId="2686"/>
    <cellStyle name="표준 9" xfId="2687"/>
    <cellStyle name="悪い" xfId="2688"/>
    <cellStyle name="悪い 2" xfId="2689"/>
    <cellStyle name="悪い 3" xfId="2690"/>
    <cellStyle name="悪い 3 2" xfId="2691"/>
    <cellStyle name="悪い 4" xfId="2692"/>
    <cellStyle name="悪い 4 2" xfId="2693"/>
    <cellStyle name="悪い 5" xfId="2694"/>
    <cellStyle name="説明文" xfId="2695"/>
    <cellStyle name="説明文 2" xfId="2696"/>
    <cellStyle name="説明文 3" xfId="2697"/>
    <cellStyle name="説明文 3 2" xfId="2698"/>
    <cellStyle name="説明文 4" xfId="2699"/>
    <cellStyle name="説明文 4 2" xfId="2700"/>
    <cellStyle name="説明文 5" xfId="2701"/>
    <cellStyle name="Accent1" xfId="2702"/>
    <cellStyle name="Accent2" xfId="2703"/>
    <cellStyle name="Accent3" xfId="2704"/>
    <cellStyle name="Accent4" xfId="2705"/>
    <cellStyle name="Accent5" xfId="2706"/>
    <cellStyle name="Accent6" xfId="2707"/>
    <cellStyle name="Bad" xfId="2708"/>
    <cellStyle name="Calculation" xfId="2709"/>
    <cellStyle name="Check Cell" xfId="2710"/>
    <cellStyle name="Explanatory Text" xfId="2711"/>
    <cellStyle name="Good" xfId="2712"/>
    <cellStyle name="Heading 1" xfId="2713"/>
    <cellStyle name="Heading 2" xfId="2714"/>
    <cellStyle name="Heading 3" xfId="2715"/>
    <cellStyle name="Heading 4" xfId="2716"/>
    <cellStyle name="Input" xfId="2717"/>
    <cellStyle name="LineUB - Style6" xfId="2718"/>
    <cellStyle name="Linked Cell" xfId="2719"/>
    <cellStyle name="Neutral" xfId="2720"/>
    <cellStyle name="Normal 2" xfId="2721"/>
    <cellStyle name="Normal 5_Combined Price List- FALL 109 updated 12.9" xfId="2722"/>
    <cellStyle name="Normal_Lic_Life" xfId="2723"/>
    <cellStyle name="Note" xfId="2724"/>
    <cellStyle name="Output" xfId="2725"/>
    <cellStyle name="Percent 2" xfId="2726"/>
    <cellStyle name="Title" xfId="2727"/>
    <cellStyle name="Total" xfId="2728"/>
    <cellStyle name="Warning Text" xfId="2729"/>
    <cellStyle name="アクセント 1" xfId="2730"/>
    <cellStyle name="アクセント 1 2" xfId="2731"/>
    <cellStyle name="アクセント 1 3" xfId="2732"/>
    <cellStyle name="アクセント 1 3 2" xfId="2733"/>
    <cellStyle name="アクセント 1 4" xfId="2734"/>
    <cellStyle name="アクセント 1 4 2" xfId="2735"/>
    <cellStyle name="アクセント 1 5" xfId="2736"/>
    <cellStyle name="アクセント 2" xfId="2737"/>
    <cellStyle name="アクセント 2 2" xfId="2738"/>
    <cellStyle name="アクセント 2 3" xfId="2739"/>
    <cellStyle name="アクセント 2 3 2" xfId="2740"/>
    <cellStyle name="アクセント 2 4" xfId="2741"/>
    <cellStyle name="アクセント 2 4 2" xfId="2742"/>
    <cellStyle name="アクセント 2 5" xfId="2743"/>
    <cellStyle name="アクセント 3" xfId="2744"/>
    <cellStyle name="アクセント 3 2" xfId="2745"/>
    <cellStyle name="アクセント 3 3" xfId="2746"/>
    <cellStyle name="アクセント 3 3 2" xfId="2747"/>
    <cellStyle name="アクセント 3 4" xfId="2748"/>
    <cellStyle name="アクセント 3 4 2" xfId="2749"/>
    <cellStyle name="アクセント 3 5" xfId="2750"/>
    <cellStyle name="アクセント 4" xfId="2751"/>
    <cellStyle name="アクセント 4 2" xfId="2752"/>
    <cellStyle name="アクセント 4 3" xfId="2753"/>
    <cellStyle name="アクセント 4 3 2" xfId="2754"/>
    <cellStyle name="アクセント 4 4" xfId="2755"/>
    <cellStyle name="アクセント 4 4 2" xfId="2756"/>
    <cellStyle name="アクセント 4 5" xfId="2757"/>
    <cellStyle name="アクセント 5" xfId="2758"/>
    <cellStyle name="アクセント 5 2" xfId="2759"/>
    <cellStyle name="アクセント 5 3" xfId="2760"/>
    <cellStyle name="アクセント 5 3 2" xfId="2761"/>
    <cellStyle name="アクセント 5 4" xfId="2762"/>
    <cellStyle name="アクセント 5 4 2" xfId="2763"/>
    <cellStyle name="アクセント 5 5" xfId="2764"/>
    <cellStyle name="アクセント 6" xfId="2765"/>
    <cellStyle name="アクセント 6 2" xfId="2766"/>
    <cellStyle name="アクセント 6 3" xfId="2767"/>
    <cellStyle name="アクセント 6 3 2" xfId="2768"/>
    <cellStyle name="アクセント 6 4" xfId="2769"/>
    <cellStyle name="アクセント 6 4 2" xfId="2770"/>
    <cellStyle name="アクセント 6 5" xfId="2771"/>
    <cellStyle name="タイトル" xfId="2772"/>
    <cellStyle name="タイトル 2" xfId="2773"/>
    <cellStyle name="タイトル 3" xfId="2774"/>
    <cellStyle name="タイトル 3 2" xfId="2775"/>
    <cellStyle name="タイトル 4" xfId="2776"/>
    <cellStyle name="タイトル 4 2" xfId="2777"/>
    <cellStyle name="タイトル 5" xfId="2778"/>
    <cellStyle name="チェック セル" xfId="2779"/>
    <cellStyle name="チェック セル 2" xfId="2780"/>
    <cellStyle name="チェック セル 3" xfId="2781"/>
    <cellStyle name="チェック セル 3 2" xfId="2782"/>
    <cellStyle name="チェック セル 3_11FW 판매분석 120506 (JIL MI)" xfId="2783"/>
    <cellStyle name="チェック セル 4" xfId="2784"/>
    <cellStyle name="チェック セル 4 2" xfId="2785"/>
    <cellStyle name="チェック セル 4_11FW 판매분석 120506 (JIL MI)" xfId="2786"/>
    <cellStyle name="チェック セル 5" xfId="2787"/>
    <cellStyle name="チェック セル_11FW 판매분석 120506 (JIL MI)" xfId="2788"/>
    <cellStyle name="どちらでもない" xfId="2789"/>
    <cellStyle name="どちらでもない 2" xfId="2790"/>
    <cellStyle name="どちらでもない 3" xfId="2791"/>
    <cellStyle name="どちらでもない 3 2" xfId="2792"/>
    <cellStyle name="どちらでもない 4" xfId="2793"/>
    <cellStyle name="どちらでもない 4 2" xfId="2794"/>
    <cellStyle name="どちらでもない 5" xfId="2795"/>
    <cellStyle name="メモ" xfId="2796"/>
    <cellStyle name="メモ 2" xfId="2797"/>
    <cellStyle name="メモ 3" xfId="2798"/>
    <cellStyle name="メモ 3 2" xfId="2799"/>
    <cellStyle name="メモ 3_11FW 판매분석 120506 (JIL MI)" xfId="2800"/>
    <cellStyle name="メモ 4" xfId="2801"/>
    <cellStyle name="メモ 4 2" xfId="2802"/>
    <cellStyle name="メモ 4_11FW 판매분석 120506 (JIL MI)" xfId="2803"/>
    <cellStyle name="メモ 5" xfId="2804"/>
    <cellStyle name="メモ_11FW 판매분석 120506 (JIL MI)" xfId="2805"/>
    <cellStyle name="リンク セル" xfId="2806"/>
    <cellStyle name="リンク セル 2" xfId="2807"/>
    <cellStyle name="リンク セル 3" xfId="2808"/>
    <cellStyle name="リンク セル 3 2" xfId="2809"/>
    <cellStyle name="リンク セル 3_11FW 판매분석 120506 (JIL MI)" xfId="2810"/>
    <cellStyle name="リンク セル 4" xfId="2811"/>
    <cellStyle name="リンク セル 4 2" xfId="2812"/>
    <cellStyle name="リンク セル 4_11FW 판매분석 120506 (JIL MI)" xfId="2813"/>
    <cellStyle name="リンク セル 5" xfId="2814"/>
    <cellStyle name="リンク セル_11FW 판매분석 120506 (JIL MI)" xfId="2815"/>
  </cellStyles>
  <dxfs count="281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</font>
    </dxf>
    <dxf>
      <font>
        <b/>
      </font>
    </dxf>
    <dxf>
      <font>
        <b/>
      </font>
    </dxf>
    <dxf>
      <fill>
        <patternFill>
          <bgColor theme="8" tint="0.39997558519241921"/>
        </patternFill>
      </fill>
    </dxf>
    <dxf>
      <alignment horizontal="center" readingOrder="0"/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numFmt numFmtId="3" formatCode="#,##0"/>
    </dxf>
    <dxf>
      <numFmt numFmtId="3" formatCode="#,##0"/>
    </dxf>
    <dxf>
      <numFmt numFmtId="3" formatCode="#,##0"/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ont>
        <sz val="10"/>
      </font>
    </dxf>
    <dxf>
      <fill>
        <patternFill patternType="solid"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none">
          <bgColor auto="1"/>
        </patternFill>
      </fill>
    </dxf>
    <dxf>
      <font>
        <sz val="11"/>
      </font>
    </dxf>
    <dxf>
      <alignment horizontal="center" readingOrder="0"/>
    </dxf>
    <dxf>
      <fill>
        <patternFill>
          <bgColor rgb="FFFFFF00"/>
        </patternFill>
      </fill>
    </dxf>
    <dxf>
      <border>
        <left/>
      </border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9" tint="0.59999389629810485"/>
        </patternFill>
      </fill>
    </dxf>
    <dxf>
      <font>
        <sz val="10"/>
      </font>
    </dxf>
    <dxf>
      <fill>
        <patternFill>
          <bgColor theme="8" tint="0.59999389629810485"/>
        </patternFill>
      </fill>
    </dxf>
    <dxf>
      <fill>
        <patternFill patternType="solid">
          <bgColor rgb="FFFFFF00"/>
        </patternFill>
      </fill>
    </dxf>
    <dxf>
      <numFmt numFmtId="189" formatCode="#,##0.0"/>
    </dxf>
    <dxf>
      <numFmt numFmtId="189" formatCode="#,##0.0"/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>
          <bgColor theme="8" tint="0.39997558519241921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none">
          <bgColor auto="1"/>
        </patternFill>
      </fill>
    </dxf>
    <dxf>
      <font>
        <sz val="11"/>
      </font>
    </dxf>
    <dxf>
      <alignment horizontal="center" readingOrder="0"/>
    </dxf>
    <dxf>
      <alignment horizont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/>
      </border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color rgb="FFFF0000"/>
      </font>
    </dxf>
    <dxf>
      <font>
        <b val="0"/>
      </font>
    </dxf>
    <dxf>
      <font>
        <color auto="1"/>
      </font>
    </dxf>
    <dxf>
      <font>
        <b/>
      </font>
    </dxf>
    <dxf>
      <font>
        <color rgb="FFFF0000"/>
      </font>
    </dxf>
    <dxf>
      <font>
        <b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7" tint="0.39997558519241921"/>
        </patternFill>
      </fill>
    </dxf>
    <dxf>
      <numFmt numFmtId="3" formatCode="#,##0"/>
    </dxf>
    <dxf>
      <font>
        <sz val="10"/>
      </font>
    </dxf>
    <dxf>
      <fill>
        <patternFill>
          <bgColor theme="8" tint="0.59999389629810485"/>
        </patternFill>
      </fill>
    </dxf>
    <dxf>
      <fill>
        <patternFill patternType="solid"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>
          <bgColor theme="8" tint="0.39997558519241921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none">
          <bgColor auto="1"/>
        </patternFill>
      </fill>
    </dxf>
    <dxf>
      <font>
        <sz val="11"/>
      </font>
    </dxf>
    <dxf>
      <alignment horizontal="center" readingOrder="0"/>
    </dxf>
    <dxf>
      <fill>
        <patternFill>
          <bgColor rgb="FFFFFF00"/>
        </patternFill>
      </fill>
    </dxf>
    <dxf>
      <border>
        <left/>
      </border>
    </dxf>
    <dxf>
      <fill>
        <patternFill patternType="solid">
          <bgColor rgb="FFFFFF00"/>
        </patternFill>
      </fill>
    </dxf>
    <dxf>
      <fill>
        <patternFill patternType="solid">
          <bgColor theme="9" tint="-0.249977111117893"/>
        </patternFill>
      </fill>
    </dxf>
    <dxf>
      <font>
        <color auto="1"/>
      </font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numFmt numFmtId="3" formatCode="#,##0"/>
    </dxf>
    <dxf>
      <font>
        <sz val="10"/>
      </font>
    </dxf>
    <dxf>
      <fill>
        <patternFill patternType="solid">
          <bgColor rgb="FFFFFF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>
          <bgColor theme="8" tint="0.39997558519241921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none">
          <bgColor auto="1"/>
        </patternFill>
      </fill>
    </dxf>
    <dxf>
      <font>
        <sz val="11"/>
      </font>
    </dxf>
    <dxf>
      <alignment horizontal="center" readingOrder="0"/>
    </dxf>
    <dxf>
      <alignment horizont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3" formatCode="#,##0"/>
    </dxf>
    <dxf>
      <border>
        <left/>
      </border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jpe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jpeg"/><Relationship Id="rId37" Type="http://schemas.openxmlformats.org/officeDocument/2006/relationships/image" Target="../media/image37.png"/><Relationship Id="rId40" Type="http://schemas.openxmlformats.org/officeDocument/2006/relationships/image" Target="../media/image40.jpeg"/><Relationship Id="rId5" Type="http://schemas.openxmlformats.org/officeDocument/2006/relationships/image" Target="../media/image5.emf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jpeg"/><Relationship Id="rId35" Type="http://schemas.openxmlformats.org/officeDocument/2006/relationships/image" Target="../media/image35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8.jpeg"/><Relationship Id="rId13" Type="http://schemas.openxmlformats.org/officeDocument/2006/relationships/image" Target="../media/image53.jpeg"/><Relationship Id="rId18" Type="http://schemas.openxmlformats.org/officeDocument/2006/relationships/image" Target="../media/image58.jpeg"/><Relationship Id="rId26" Type="http://schemas.openxmlformats.org/officeDocument/2006/relationships/image" Target="../media/image66.jpeg"/><Relationship Id="rId3" Type="http://schemas.openxmlformats.org/officeDocument/2006/relationships/image" Target="../media/image43.jpeg"/><Relationship Id="rId21" Type="http://schemas.openxmlformats.org/officeDocument/2006/relationships/image" Target="../media/image61.jpeg"/><Relationship Id="rId7" Type="http://schemas.openxmlformats.org/officeDocument/2006/relationships/image" Target="../media/image47.jpeg"/><Relationship Id="rId12" Type="http://schemas.openxmlformats.org/officeDocument/2006/relationships/image" Target="../media/image52.jpeg"/><Relationship Id="rId17" Type="http://schemas.openxmlformats.org/officeDocument/2006/relationships/image" Target="../media/image57.jpeg"/><Relationship Id="rId25" Type="http://schemas.openxmlformats.org/officeDocument/2006/relationships/image" Target="../media/image65.jpeg"/><Relationship Id="rId2" Type="http://schemas.openxmlformats.org/officeDocument/2006/relationships/image" Target="../media/image42.jpeg"/><Relationship Id="rId16" Type="http://schemas.openxmlformats.org/officeDocument/2006/relationships/image" Target="../media/image56.jpeg"/><Relationship Id="rId20" Type="http://schemas.openxmlformats.org/officeDocument/2006/relationships/image" Target="../media/image60.jpeg"/><Relationship Id="rId1" Type="http://schemas.openxmlformats.org/officeDocument/2006/relationships/image" Target="../media/image41.jpeg"/><Relationship Id="rId6" Type="http://schemas.openxmlformats.org/officeDocument/2006/relationships/image" Target="../media/image46.jpeg"/><Relationship Id="rId11" Type="http://schemas.openxmlformats.org/officeDocument/2006/relationships/image" Target="../media/image51.jpeg"/><Relationship Id="rId24" Type="http://schemas.openxmlformats.org/officeDocument/2006/relationships/image" Target="../media/image64.jpeg"/><Relationship Id="rId5" Type="http://schemas.openxmlformats.org/officeDocument/2006/relationships/image" Target="../media/image45.jpeg"/><Relationship Id="rId15" Type="http://schemas.openxmlformats.org/officeDocument/2006/relationships/image" Target="../media/image55.jpeg"/><Relationship Id="rId23" Type="http://schemas.openxmlformats.org/officeDocument/2006/relationships/image" Target="../media/image63.jpeg"/><Relationship Id="rId10" Type="http://schemas.openxmlformats.org/officeDocument/2006/relationships/image" Target="../media/image50.jpeg"/><Relationship Id="rId19" Type="http://schemas.openxmlformats.org/officeDocument/2006/relationships/image" Target="../media/image59.jpeg"/><Relationship Id="rId4" Type="http://schemas.openxmlformats.org/officeDocument/2006/relationships/image" Target="../media/image44.jpeg"/><Relationship Id="rId9" Type="http://schemas.openxmlformats.org/officeDocument/2006/relationships/image" Target="../media/image49.jpeg"/><Relationship Id="rId14" Type="http://schemas.openxmlformats.org/officeDocument/2006/relationships/image" Target="../media/image54.jpeg"/><Relationship Id="rId22" Type="http://schemas.openxmlformats.org/officeDocument/2006/relationships/image" Target="../media/image62.jpeg"/><Relationship Id="rId27" Type="http://schemas.openxmlformats.org/officeDocument/2006/relationships/image" Target="../media/image67.jpe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80.jpeg"/><Relationship Id="rId18" Type="http://schemas.openxmlformats.org/officeDocument/2006/relationships/image" Target="../media/image85.png"/><Relationship Id="rId26" Type="http://schemas.openxmlformats.org/officeDocument/2006/relationships/image" Target="../media/image93.jpeg"/><Relationship Id="rId39" Type="http://schemas.openxmlformats.org/officeDocument/2006/relationships/image" Target="../media/image106.jpeg"/><Relationship Id="rId21" Type="http://schemas.openxmlformats.org/officeDocument/2006/relationships/image" Target="../media/image88.jpeg"/><Relationship Id="rId34" Type="http://schemas.openxmlformats.org/officeDocument/2006/relationships/image" Target="../media/image101.jpeg"/><Relationship Id="rId42" Type="http://schemas.openxmlformats.org/officeDocument/2006/relationships/image" Target="../media/image109.jpeg"/><Relationship Id="rId47" Type="http://schemas.openxmlformats.org/officeDocument/2006/relationships/image" Target="../media/image114.png"/><Relationship Id="rId50" Type="http://schemas.openxmlformats.org/officeDocument/2006/relationships/image" Target="../media/image117.png"/><Relationship Id="rId55" Type="http://schemas.openxmlformats.org/officeDocument/2006/relationships/image" Target="../media/image122.png"/><Relationship Id="rId63" Type="http://schemas.openxmlformats.org/officeDocument/2006/relationships/image" Target="../media/image130.png"/><Relationship Id="rId7" Type="http://schemas.openxmlformats.org/officeDocument/2006/relationships/image" Target="../media/image74.jpeg"/><Relationship Id="rId2" Type="http://schemas.openxmlformats.org/officeDocument/2006/relationships/image" Target="../media/image69.jpeg"/><Relationship Id="rId16" Type="http://schemas.openxmlformats.org/officeDocument/2006/relationships/image" Target="../media/image83.png"/><Relationship Id="rId29" Type="http://schemas.openxmlformats.org/officeDocument/2006/relationships/image" Target="../media/image96.jpeg"/><Relationship Id="rId1" Type="http://schemas.openxmlformats.org/officeDocument/2006/relationships/image" Target="../media/image68.jpeg"/><Relationship Id="rId6" Type="http://schemas.openxmlformats.org/officeDocument/2006/relationships/image" Target="../media/image73.jpeg"/><Relationship Id="rId11" Type="http://schemas.openxmlformats.org/officeDocument/2006/relationships/image" Target="../media/image78.jpeg"/><Relationship Id="rId24" Type="http://schemas.openxmlformats.org/officeDocument/2006/relationships/image" Target="../media/image91.jpeg"/><Relationship Id="rId32" Type="http://schemas.openxmlformats.org/officeDocument/2006/relationships/image" Target="../media/image99.jpeg"/><Relationship Id="rId37" Type="http://schemas.openxmlformats.org/officeDocument/2006/relationships/image" Target="../media/image104.jpeg"/><Relationship Id="rId40" Type="http://schemas.openxmlformats.org/officeDocument/2006/relationships/image" Target="../media/image107.jpeg"/><Relationship Id="rId45" Type="http://schemas.openxmlformats.org/officeDocument/2006/relationships/image" Target="../media/image112.jpeg"/><Relationship Id="rId53" Type="http://schemas.openxmlformats.org/officeDocument/2006/relationships/image" Target="../media/image120.png"/><Relationship Id="rId58" Type="http://schemas.openxmlformats.org/officeDocument/2006/relationships/image" Target="../media/image125.png"/><Relationship Id="rId66" Type="http://schemas.openxmlformats.org/officeDocument/2006/relationships/image" Target="../media/image133.png"/><Relationship Id="rId5" Type="http://schemas.openxmlformats.org/officeDocument/2006/relationships/image" Target="../media/image72.png"/><Relationship Id="rId15" Type="http://schemas.openxmlformats.org/officeDocument/2006/relationships/image" Target="../media/image82.png"/><Relationship Id="rId23" Type="http://schemas.openxmlformats.org/officeDocument/2006/relationships/image" Target="../media/image90.jpeg"/><Relationship Id="rId28" Type="http://schemas.openxmlformats.org/officeDocument/2006/relationships/image" Target="../media/image95.jpeg"/><Relationship Id="rId36" Type="http://schemas.openxmlformats.org/officeDocument/2006/relationships/image" Target="../media/image103.jpeg"/><Relationship Id="rId49" Type="http://schemas.openxmlformats.org/officeDocument/2006/relationships/image" Target="../media/image116.jpeg"/><Relationship Id="rId57" Type="http://schemas.openxmlformats.org/officeDocument/2006/relationships/image" Target="../media/image124.png"/><Relationship Id="rId61" Type="http://schemas.openxmlformats.org/officeDocument/2006/relationships/image" Target="../media/image128.jpeg"/><Relationship Id="rId10" Type="http://schemas.openxmlformats.org/officeDocument/2006/relationships/image" Target="../media/image77.jpeg"/><Relationship Id="rId19" Type="http://schemas.openxmlformats.org/officeDocument/2006/relationships/image" Target="../media/image86.png"/><Relationship Id="rId31" Type="http://schemas.openxmlformats.org/officeDocument/2006/relationships/image" Target="../media/image98.jpeg"/><Relationship Id="rId44" Type="http://schemas.openxmlformats.org/officeDocument/2006/relationships/image" Target="../media/image111.jpeg"/><Relationship Id="rId52" Type="http://schemas.openxmlformats.org/officeDocument/2006/relationships/image" Target="../media/image119.png"/><Relationship Id="rId60" Type="http://schemas.openxmlformats.org/officeDocument/2006/relationships/image" Target="../media/image127.jpeg"/><Relationship Id="rId65" Type="http://schemas.openxmlformats.org/officeDocument/2006/relationships/image" Target="../media/image132.png"/><Relationship Id="rId4" Type="http://schemas.openxmlformats.org/officeDocument/2006/relationships/image" Target="../media/image71.jpeg"/><Relationship Id="rId9" Type="http://schemas.openxmlformats.org/officeDocument/2006/relationships/image" Target="../media/image76.jpeg"/><Relationship Id="rId14" Type="http://schemas.openxmlformats.org/officeDocument/2006/relationships/image" Target="../media/image81.jpeg"/><Relationship Id="rId22" Type="http://schemas.openxmlformats.org/officeDocument/2006/relationships/image" Target="../media/image89.jpeg"/><Relationship Id="rId27" Type="http://schemas.openxmlformats.org/officeDocument/2006/relationships/image" Target="../media/image94.jpeg"/><Relationship Id="rId30" Type="http://schemas.openxmlformats.org/officeDocument/2006/relationships/image" Target="../media/image97.jpeg"/><Relationship Id="rId35" Type="http://schemas.openxmlformats.org/officeDocument/2006/relationships/image" Target="../media/image102.png"/><Relationship Id="rId43" Type="http://schemas.openxmlformats.org/officeDocument/2006/relationships/image" Target="../media/image110.jpeg"/><Relationship Id="rId48" Type="http://schemas.openxmlformats.org/officeDocument/2006/relationships/image" Target="../media/image115.png"/><Relationship Id="rId56" Type="http://schemas.openxmlformats.org/officeDocument/2006/relationships/image" Target="../media/image123.png"/><Relationship Id="rId64" Type="http://schemas.openxmlformats.org/officeDocument/2006/relationships/image" Target="../media/image131.jpeg"/><Relationship Id="rId8" Type="http://schemas.openxmlformats.org/officeDocument/2006/relationships/image" Target="../media/image75.jpeg"/><Relationship Id="rId51" Type="http://schemas.openxmlformats.org/officeDocument/2006/relationships/image" Target="../media/image118.png"/><Relationship Id="rId3" Type="http://schemas.openxmlformats.org/officeDocument/2006/relationships/image" Target="../media/image70.jpeg"/><Relationship Id="rId12" Type="http://schemas.openxmlformats.org/officeDocument/2006/relationships/image" Target="../media/image79.jpeg"/><Relationship Id="rId17" Type="http://schemas.openxmlformats.org/officeDocument/2006/relationships/image" Target="../media/image84.png"/><Relationship Id="rId25" Type="http://schemas.openxmlformats.org/officeDocument/2006/relationships/image" Target="../media/image92.jpeg"/><Relationship Id="rId33" Type="http://schemas.openxmlformats.org/officeDocument/2006/relationships/image" Target="../media/image100.jpeg"/><Relationship Id="rId38" Type="http://schemas.openxmlformats.org/officeDocument/2006/relationships/image" Target="../media/image105.jpeg"/><Relationship Id="rId46" Type="http://schemas.openxmlformats.org/officeDocument/2006/relationships/image" Target="../media/image113.jpeg"/><Relationship Id="rId59" Type="http://schemas.openxmlformats.org/officeDocument/2006/relationships/image" Target="../media/image126.png"/><Relationship Id="rId67" Type="http://schemas.openxmlformats.org/officeDocument/2006/relationships/image" Target="../media/image134.png"/><Relationship Id="rId20" Type="http://schemas.openxmlformats.org/officeDocument/2006/relationships/image" Target="../media/image87.jpeg"/><Relationship Id="rId41" Type="http://schemas.openxmlformats.org/officeDocument/2006/relationships/image" Target="../media/image108.jpeg"/><Relationship Id="rId54" Type="http://schemas.openxmlformats.org/officeDocument/2006/relationships/image" Target="../media/image121.png"/><Relationship Id="rId62" Type="http://schemas.openxmlformats.org/officeDocument/2006/relationships/image" Target="../media/image1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219075</xdr:colOff>
      <xdr:row>4</xdr:row>
      <xdr:rowOff>38100</xdr:rowOff>
    </xdr:from>
    <xdr:to>
      <xdr:col>2</xdr:col>
      <xdr:colOff>1200150</xdr:colOff>
      <xdr:row>4</xdr:row>
      <xdr:rowOff>790575</xdr:rowOff>
    </xdr:to>
    <xdr:pic>
      <xdr:nvPicPr>
        <xdr:cNvPr id="363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1638300"/>
          <a:ext cx="981075" cy="7524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238125</xdr:colOff>
      <xdr:row>5</xdr:row>
      <xdr:rowOff>171450</xdr:rowOff>
    </xdr:from>
    <xdr:to>
      <xdr:col>2</xdr:col>
      <xdr:colOff>1171575</xdr:colOff>
      <xdr:row>6</xdr:row>
      <xdr:rowOff>352425</xdr:rowOff>
    </xdr:to>
    <xdr:pic>
      <xdr:nvPicPr>
        <xdr:cNvPr id="36397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09825" y="2638425"/>
          <a:ext cx="933450" cy="7143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200025</xdr:colOff>
      <xdr:row>7</xdr:row>
      <xdr:rowOff>47625</xdr:rowOff>
    </xdr:from>
    <xdr:to>
      <xdr:col>2</xdr:col>
      <xdr:colOff>1009650</xdr:colOff>
      <xdr:row>7</xdr:row>
      <xdr:rowOff>800100</xdr:rowOff>
    </xdr:to>
    <xdr:pic>
      <xdr:nvPicPr>
        <xdr:cNvPr id="363977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371725" y="3581400"/>
          <a:ext cx="809625" cy="7524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180975</xdr:colOff>
      <xdr:row>8</xdr:row>
      <xdr:rowOff>142875</xdr:rowOff>
    </xdr:from>
    <xdr:to>
      <xdr:col>2</xdr:col>
      <xdr:colOff>1019175</xdr:colOff>
      <xdr:row>9</xdr:row>
      <xdr:rowOff>419100</xdr:rowOff>
    </xdr:to>
    <xdr:pic>
      <xdr:nvPicPr>
        <xdr:cNvPr id="363978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352675" y="4543425"/>
          <a:ext cx="838200" cy="7810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142875</xdr:colOff>
      <xdr:row>16</xdr:row>
      <xdr:rowOff>57150</xdr:rowOff>
    </xdr:from>
    <xdr:to>
      <xdr:col>2</xdr:col>
      <xdr:colOff>1123950</xdr:colOff>
      <xdr:row>16</xdr:row>
      <xdr:rowOff>809625</xdr:rowOff>
    </xdr:to>
    <xdr:pic>
      <xdr:nvPicPr>
        <xdr:cNvPr id="363979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2314575" y="10039350"/>
          <a:ext cx="981075" cy="752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180975</xdr:colOff>
      <xdr:row>17</xdr:row>
      <xdr:rowOff>76200</xdr:rowOff>
    </xdr:from>
    <xdr:to>
      <xdr:col>2</xdr:col>
      <xdr:colOff>1152525</xdr:colOff>
      <xdr:row>17</xdr:row>
      <xdr:rowOff>800100</xdr:rowOff>
    </xdr:to>
    <xdr:pic>
      <xdr:nvPicPr>
        <xdr:cNvPr id="363980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352675" y="10925175"/>
          <a:ext cx="971550" cy="7239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142875</xdr:colOff>
      <xdr:row>19</xdr:row>
      <xdr:rowOff>171450</xdr:rowOff>
    </xdr:from>
    <xdr:to>
      <xdr:col>2</xdr:col>
      <xdr:colOff>1066800</xdr:colOff>
      <xdr:row>20</xdr:row>
      <xdr:rowOff>314325</xdr:rowOff>
    </xdr:to>
    <xdr:pic>
      <xdr:nvPicPr>
        <xdr:cNvPr id="363981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2314575" y="12753975"/>
          <a:ext cx="923925" cy="7524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219075</xdr:colOff>
      <xdr:row>21</xdr:row>
      <xdr:rowOff>76200</xdr:rowOff>
    </xdr:from>
    <xdr:to>
      <xdr:col>2</xdr:col>
      <xdr:colOff>1171575</xdr:colOff>
      <xdr:row>21</xdr:row>
      <xdr:rowOff>828675</xdr:rowOff>
    </xdr:to>
    <xdr:pic>
      <xdr:nvPicPr>
        <xdr:cNvPr id="36398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2390775" y="13877925"/>
          <a:ext cx="952500" cy="7524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152400</xdr:colOff>
      <xdr:row>22</xdr:row>
      <xdr:rowOff>114300</xdr:rowOff>
    </xdr:from>
    <xdr:to>
      <xdr:col>2</xdr:col>
      <xdr:colOff>1085850</xdr:colOff>
      <xdr:row>23</xdr:row>
      <xdr:rowOff>381000</xdr:rowOff>
    </xdr:to>
    <xdr:pic>
      <xdr:nvPicPr>
        <xdr:cNvPr id="363983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2324100" y="14782800"/>
          <a:ext cx="933450" cy="7620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123825</xdr:colOff>
      <xdr:row>25</xdr:row>
      <xdr:rowOff>66675</xdr:rowOff>
    </xdr:from>
    <xdr:to>
      <xdr:col>2</xdr:col>
      <xdr:colOff>1076325</xdr:colOff>
      <xdr:row>25</xdr:row>
      <xdr:rowOff>800100</xdr:rowOff>
    </xdr:to>
    <xdr:pic>
      <xdr:nvPicPr>
        <xdr:cNvPr id="363984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2295525" y="16592550"/>
          <a:ext cx="952500" cy="7334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171450</xdr:colOff>
      <xdr:row>28</xdr:row>
      <xdr:rowOff>57150</xdr:rowOff>
    </xdr:from>
    <xdr:to>
      <xdr:col>2</xdr:col>
      <xdr:colOff>1171575</xdr:colOff>
      <xdr:row>28</xdr:row>
      <xdr:rowOff>819150</xdr:rowOff>
    </xdr:to>
    <xdr:pic>
      <xdr:nvPicPr>
        <xdr:cNvPr id="363985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2343150" y="19183350"/>
          <a:ext cx="1000125" cy="7620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85725</xdr:colOff>
      <xdr:row>29</xdr:row>
      <xdr:rowOff>57150</xdr:rowOff>
    </xdr:from>
    <xdr:to>
      <xdr:col>2</xdr:col>
      <xdr:colOff>1152525</xdr:colOff>
      <xdr:row>29</xdr:row>
      <xdr:rowOff>752475</xdr:rowOff>
    </xdr:to>
    <xdr:pic>
      <xdr:nvPicPr>
        <xdr:cNvPr id="363986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2257425" y="20050125"/>
          <a:ext cx="1066800" cy="6953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85725</xdr:colOff>
      <xdr:row>30</xdr:row>
      <xdr:rowOff>142875</xdr:rowOff>
    </xdr:from>
    <xdr:to>
      <xdr:col>2</xdr:col>
      <xdr:colOff>1190625</xdr:colOff>
      <xdr:row>31</xdr:row>
      <xdr:rowOff>342900</xdr:rowOff>
    </xdr:to>
    <xdr:pic>
      <xdr:nvPicPr>
        <xdr:cNvPr id="363987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2257425" y="21002625"/>
          <a:ext cx="1104900" cy="7239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161925</xdr:colOff>
      <xdr:row>33</xdr:row>
      <xdr:rowOff>104775</xdr:rowOff>
    </xdr:from>
    <xdr:to>
      <xdr:col>2</xdr:col>
      <xdr:colOff>1143000</xdr:colOff>
      <xdr:row>33</xdr:row>
      <xdr:rowOff>847725</xdr:rowOff>
    </xdr:to>
    <xdr:pic>
      <xdr:nvPicPr>
        <xdr:cNvPr id="363988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2333625" y="22879050"/>
          <a:ext cx="981075" cy="7429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142875</xdr:colOff>
      <xdr:row>35</xdr:row>
      <xdr:rowOff>209550</xdr:rowOff>
    </xdr:from>
    <xdr:to>
      <xdr:col>2</xdr:col>
      <xdr:colOff>1085850</xdr:colOff>
      <xdr:row>36</xdr:row>
      <xdr:rowOff>352425</xdr:rowOff>
    </xdr:to>
    <xdr:pic>
      <xdr:nvPicPr>
        <xdr:cNvPr id="363989" name="Picture 29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2314575" y="24784050"/>
          <a:ext cx="942975" cy="7143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104775</xdr:colOff>
      <xdr:row>37</xdr:row>
      <xdr:rowOff>57150</xdr:rowOff>
    </xdr:from>
    <xdr:to>
      <xdr:col>2</xdr:col>
      <xdr:colOff>1076325</xdr:colOff>
      <xdr:row>37</xdr:row>
      <xdr:rowOff>800100</xdr:rowOff>
    </xdr:to>
    <xdr:pic>
      <xdr:nvPicPr>
        <xdr:cNvPr id="363990" name="Picture 31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2276475" y="25774650"/>
          <a:ext cx="971550" cy="7429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66675</xdr:colOff>
      <xdr:row>38</xdr:row>
      <xdr:rowOff>123825</xdr:rowOff>
    </xdr:from>
    <xdr:to>
      <xdr:col>2</xdr:col>
      <xdr:colOff>1047750</xdr:colOff>
      <xdr:row>39</xdr:row>
      <xdr:rowOff>323850</xdr:rowOff>
    </xdr:to>
    <xdr:pic>
      <xdr:nvPicPr>
        <xdr:cNvPr id="363991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2238375" y="26708100"/>
          <a:ext cx="981075" cy="7524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142875</xdr:colOff>
      <xdr:row>40</xdr:row>
      <xdr:rowOff>28575</xdr:rowOff>
    </xdr:from>
    <xdr:to>
      <xdr:col>2</xdr:col>
      <xdr:colOff>1123950</xdr:colOff>
      <xdr:row>40</xdr:row>
      <xdr:rowOff>800100</xdr:rowOff>
    </xdr:to>
    <xdr:pic>
      <xdr:nvPicPr>
        <xdr:cNvPr id="363992" name="Picture 33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2314575" y="27717750"/>
          <a:ext cx="981075" cy="7715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257175</xdr:colOff>
      <xdr:row>41</xdr:row>
      <xdr:rowOff>257175</xdr:rowOff>
    </xdr:from>
    <xdr:to>
      <xdr:col>2</xdr:col>
      <xdr:colOff>1238250</xdr:colOff>
      <xdr:row>42</xdr:row>
      <xdr:rowOff>342900</xdr:rowOff>
    </xdr:to>
    <xdr:pic>
      <xdr:nvPicPr>
        <xdr:cNvPr id="363993" name="Picture 34"/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2428875" y="28813125"/>
          <a:ext cx="981075" cy="7524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190500</xdr:colOff>
      <xdr:row>10</xdr:row>
      <xdr:rowOff>66675</xdr:rowOff>
    </xdr:from>
    <xdr:to>
      <xdr:col>2</xdr:col>
      <xdr:colOff>1104900</xdr:colOff>
      <xdr:row>10</xdr:row>
      <xdr:rowOff>838200</xdr:rowOff>
    </xdr:to>
    <xdr:pic>
      <xdr:nvPicPr>
        <xdr:cNvPr id="363994" name="Picture 35"/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2362200" y="5476875"/>
          <a:ext cx="914400" cy="7715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180975</xdr:colOff>
      <xdr:row>11</xdr:row>
      <xdr:rowOff>123825</xdr:rowOff>
    </xdr:from>
    <xdr:to>
      <xdr:col>2</xdr:col>
      <xdr:colOff>1143000</xdr:colOff>
      <xdr:row>12</xdr:row>
      <xdr:rowOff>381000</xdr:rowOff>
    </xdr:to>
    <xdr:pic>
      <xdr:nvPicPr>
        <xdr:cNvPr id="363995" name="Picture 36"/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 bwMode="auto">
        <a:xfrm>
          <a:off x="2352675" y="6400800"/>
          <a:ext cx="962025" cy="809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219075</xdr:colOff>
      <xdr:row>13</xdr:row>
      <xdr:rowOff>57150</xdr:rowOff>
    </xdr:from>
    <xdr:to>
      <xdr:col>2</xdr:col>
      <xdr:colOff>1162050</xdr:colOff>
      <xdr:row>13</xdr:row>
      <xdr:rowOff>819150</xdr:rowOff>
    </xdr:to>
    <xdr:pic>
      <xdr:nvPicPr>
        <xdr:cNvPr id="363996" name="Picture 37"/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 bwMode="auto">
        <a:xfrm>
          <a:off x="2390775" y="7439025"/>
          <a:ext cx="942975" cy="7620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209550</xdr:colOff>
      <xdr:row>14</xdr:row>
      <xdr:rowOff>57150</xdr:rowOff>
    </xdr:from>
    <xdr:to>
      <xdr:col>2</xdr:col>
      <xdr:colOff>1133475</xdr:colOff>
      <xdr:row>14</xdr:row>
      <xdr:rowOff>790575</xdr:rowOff>
    </xdr:to>
    <xdr:pic>
      <xdr:nvPicPr>
        <xdr:cNvPr id="363997" name="Picture 38"/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 bwMode="auto">
        <a:xfrm>
          <a:off x="2381250" y="8305800"/>
          <a:ext cx="923925" cy="7334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152400</xdr:colOff>
      <xdr:row>15</xdr:row>
      <xdr:rowOff>66675</xdr:rowOff>
    </xdr:from>
    <xdr:to>
      <xdr:col>2</xdr:col>
      <xdr:colOff>1085850</xdr:colOff>
      <xdr:row>15</xdr:row>
      <xdr:rowOff>819150</xdr:rowOff>
    </xdr:to>
    <xdr:pic>
      <xdr:nvPicPr>
        <xdr:cNvPr id="363998" name="Picture 39"/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/>
        <a:srcRect/>
        <a:stretch>
          <a:fillRect/>
        </a:stretch>
      </xdr:blipFill>
      <xdr:spPr bwMode="auto">
        <a:xfrm>
          <a:off x="2324100" y="9182100"/>
          <a:ext cx="933450" cy="7524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161925</xdr:colOff>
      <xdr:row>5</xdr:row>
      <xdr:rowOff>304800</xdr:rowOff>
    </xdr:from>
    <xdr:to>
      <xdr:col>10</xdr:col>
      <xdr:colOff>657225</xdr:colOff>
      <xdr:row>6</xdr:row>
      <xdr:rowOff>304800</xdr:rowOff>
    </xdr:to>
    <xdr:pic>
      <xdr:nvPicPr>
        <xdr:cNvPr id="363999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 bwMode="auto">
        <a:xfrm>
          <a:off x="11420475" y="2771775"/>
          <a:ext cx="49530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28575</xdr:colOff>
      <xdr:row>8</xdr:row>
      <xdr:rowOff>219075</xdr:rowOff>
    </xdr:from>
    <xdr:to>
      <xdr:col>10</xdr:col>
      <xdr:colOff>714375</xdr:colOff>
      <xdr:row>9</xdr:row>
      <xdr:rowOff>238125</xdr:rowOff>
    </xdr:to>
    <xdr:pic>
      <xdr:nvPicPr>
        <xdr:cNvPr id="364000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 bwMode="auto">
        <a:xfrm>
          <a:off x="11287125" y="4619625"/>
          <a:ext cx="6858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47625</xdr:colOff>
      <xdr:row>11</xdr:row>
      <xdr:rowOff>276225</xdr:rowOff>
    </xdr:from>
    <xdr:to>
      <xdr:col>10</xdr:col>
      <xdr:colOff>657225</xdr:colOff>
      <xdr:row>12</xdr:row>
      <xdr:rowOff>190500</xdr:rowOff>
    </xdr:to>
    <xdr:pic>
      <xdr:nvPicPr>
        <xdr:cNvPr id="364001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11306175" y="6553200"/>
          <a:ext cx="609600" cy="466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76200</xdr:colOff>
      <xdr:row>19</xdr:row>
      <xdr:rowOff>285750</xdr:rowOff>
    </xdr:from>
    <xdr:to>
      <xdr:col>10</xdr:col>
      <xdr:colOff>742950</xdr:colOff>
      <xdr:row>20</xdr:row>
      <xdr:rowOff>390525</xdr:rowOff>
    </xdr:to>
    <xdr:pic>
      <xdr:nvPicPr>
        <xdr:cNvPr id="364002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 bwMode="auto">
        <a:xfrm>
          <a:off x="11334750" y="12868275"/>
          <a:ext cx="66675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19050</xdr:colOff>
      <xdr:row>22</xdr:row>
      <xdr:rowOff>266700</xdr:rowOff>
    </xdr:from>
    <xdr:to>
      <xdr:col>10</xdr:col>
      <xdr:colOff>742950</xdr:colOff>
      <xdr:row>23</xdr:row>
      <xdr:rowOff>333375</xdr:rowOff>
    </xdr:to>
    <xdr:pic>
      <xdr:nvPicPr>
        <xdr:cNvPr id="364003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 bwMode="auto">
        <a:xfrm>
          <a:off x="11277600" y="14935200"/>
          <a:ext cx="723900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95250</xdr:colOff>
      <xdr:row>28</xdr:row>
      <xdr:rowOff>114300</xdr:rowOff>
    </xdr:from>
    <xdr:to>
      <xdr:col>10</xdr:col>
      <xdr:colOff>762000</xdr:colOff>
      <xdr:row>28</xdr:row>
      <xdr:rowOff>828675</xdr:rowOff>
    </xdr:to>
    <xdr:pic>
      <xdr:nvPicPr>
        <xdr:cNvPr id="364004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 bwMode="auto">
        <a:xfrm>
          <a:off x="11353800" y="19240500"/>
          <a:ext cx="66675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114300</xdr:colOff>
      <xdr:row>30</xdr:row>
      <xdr:rowOff>257175</xdr:rowOff>
    </xdr:from>
    <xdr:to>
      <xdr:col>10</xdr:col>
      <xdr:colOff>676275</xdr:colOff>
      <xdr:row>31</xdr:row>
      <xdr:rowOff>219075</xdr:rowOff>
    </xdr:to>
    <xdr:pic>
      <xdr:nvPicPr>
        <xdr:cNvPr id="364005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/>
        <a:srcRect/>
        <a:stretch>
          <a:fillRect/>
        </a:stretch>
      </xdr:blipFill>
      <xdr:spPr bwMode="auto">
        <a:xfrm>
          <a:off x="11372850" y="21116925"/>
          <a:ext cx="561975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66675</xdr:colOff>
      <xdr:row>33</xdr:row>
      <xdr:rowOff>342900</xdr:rowOff>
    </xdr:from>
    <xdr:to>
      <xdr:col>10</xdr:col>
      <xdr:colOff>714375</xdr:colOff>
      <xdr:row>33</xdr:row>
      <xdr:rowOff>838200</xdr:rowOff>
    </xdr:to>
    <xdr:pic>
      <xdr:nvPicPr>
        <xdr:cNvPr id="364006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 bwMode="auto">
        <a:xfrm>
          <a:off x="11325225" y="23117175"/>
          <a:ext cx="647700" cy="49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152400</xdr:colOff>
      <xdr:row>35</xdr:row>
      <xdr:rowOff>114300</xdr:rowOff>
    </xdr:from>
    <xdr:to>
      <xdr:col>10</xdr:col>
      <xdr:colOff>685800</xdr:colOff>
      <xdr:row>35</xdr:row>
      <xdr:rowOff>523875</xdr:rowOff>
    </xdr:to>
    <xdr:pic>
      <xdr:nvPicPr>
        <xdr:cNvPr id="364007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11410950" y="24688800"/>
          <a:ext cx="533400" cy="409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342900</xdr:colOff>
      <xdr:row>5</xdr:row>
      <xdr:rowOff>85725</xdr:rowOff>
    </xdr:from>
    <xdr:to>
      <xdr:col>14</xdr:col>
      <xdr:colOff>733425</xdr:colOff>
      <xdr:row>5</xdr:row>
      <xdr:rowOff>485775</xdr:rowOff>
    </xdr:to>
    <xdr:pic>
      <xdr:nvPicPr>
        <xdr:cNvPr id="364008" name="그림 41" descr="1_0.jpg"/>
        <xdr:cNvPicPr>
          <a:picLocks noChangeAspect="1"/>
        </xdr:cNvPicPr>
      </xdr:nvPicPr>
      <xdr:blipFill>
        <a:blip xmlns:r="http://schemas.openxmlformats.org/officeDocument/2006/relationships" r:embed="rId30" cstate="print"/>
        <a:srcRect/>
        <a:stretch>
          <a:fillRect/>
        </a:stretch>
      </xdr:blipFill>
      <xdr:spPr bwMode="auto">
        <a:xfrm>
          <a:off x="14306550" y="2552700"/>
          <a:ext cx="390525" cy="400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47625</xdr:colOff>
      <xdr:row>6</xdr:row>
      <xdr:rowOff>152400</xdr:rowOff>
    </xdr:from>
    <xdr:to>
      <xdr:col>14</xdr:col>
      <xdr:colOff>914400</xdr:colOff>
      <xdr:row>6</xdr:row>
      <xdr:rowOff>276225</xdr:rowOff>
    </xdr:to>
    <xdr:pic>
      <xdr:nvPicPr>
        <xdr:cNvPr id="364009" name="그림 42" descr="1_1.jpg"/>
        <xdr:cNvPicPr>
          <a:picLocks noChangeAspect="1"/>
        </xdr:cNvPicPr>
      </xdr:nvPicPr>
      <xdr:blipFill>
        <a:blip xmlns:r="http://schemas.openxmlformats.org/officeDocument/2006/relationships" r:embed="rId31" cstate="print"/>
        <a:srcRect/>
        <a:stretch>
          <a:fillRect/>
        </a:stretch>
      </xdr:blipFill>
      <xdr:spPr bwMode="auto">
        <a:xfrm>
          <a:off x="14011275" y="3152775"/>
          <a:ext cx="866775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342900</xdr:colOff>
      <xdr:row>8</xdr:row>
      <xdr:rowOff>85725</xdr:rowOff>
    </xdr:from>
    <xdr:to>
      <xdr:col>14</xdr:col>
      <xdr:colOff>733425</xdr:colOff>
      <xdr:row>8</xdr:row>
      <xdr:rowOff>485775</xdr:rowOff>
    </xdr:to>
    <xdr:pic>
      <xdr:nvPicPr>
        <xdr:cNvPr id="364010" name="그림 43" descr="1_0.jpg"/>
        <xdr:cNvPicPr>
          <a:picLocks noChangeAspect="1"/>
        </xdr:cNvPicPr>
      </xdr:nvPicPr>
      <xdr:blipFill>
        <a:blip xmlns:r="http://schemas.openxmlformats.org/officeDocument/2006/relationships" r:embed="rId30" cstate="print"/>
        <a:srcRect/>
        <a:stretch>
          <a:fillRect/>
        </a:stretch>
      </xdr:blipFill>
      <xdr:spPr bwMode="auto">
        <a:xfrm>
          <a:off x="14306550" y="4486275"/>
          <a:ext cx="390525" cy="400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47625</xdr:colOff>
      <xdr:row>9</xdr:row>
      <xdr:rowOff>152400</xdr:rowOff>
    </xdr:from>
    <xdr:to>
      <xdr:col>14</xdr:col>
      <xdr:colOff>914400</xdr:colOff>
      <xdr:row>9</xdr:row>
      <xdr:rowOff>276225</xdr:rowOff>
    </xdr:to>
    <xdr:pic>
      <xdr:nvPicPr>
        <xdr:cNvPr id="364011" name="그림 44" descr="1_1.jpg"/>
        <xdr:cNvPicPr>
          <a:picLocks noChangeAspect="1"/>
        </xdr:cNvPicPr>
      </xdr:nvPicPr>
      <xdr:blipFill>
        <a:blip xmlns:r="http://schemas.openxmlformats.org/officeDocument/2006/relationships" r:embed="rId31" cstate="print"/>
        <a:srcRect/>
        <a:stretch>
          <a:fillRect/>
        </a:stretch>
      </xdr:blipFill>
      <xdr:spPr bwMode="auto">
        <a:xfrm>
          <a:off x="14011275" y="5057775"/>
          <a:ext cx="866775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342900</xdr:colOff>
      <xdr:row>11</xdr:row>
      <xdr:rowOff>85725</xdr:rowOff>
    </xdr:from>
    <xdr:to>
      <xdr:col>14</xdr:col>
      <xdr:colOff>733425</xdr:colOff>
      <xdr:row>11</xdr:row>
      <xdr:rowOff>485775</xdr:rowOff>
    </xdr:to>
    <xdr:pic>
      <xdr:nvPicPr>
        <xdr:cNvPr id="364012" name="그림 46" descr="1_0.jpg"/>
        <xdr:cNvPicPr>
          <a:picLocks noChangeAspect="1"/>
        </xdr:cNvPicPr>
      </xdr:nvPicPr>
      <xdr:blipFill>
        <a:blip xmlns:r="http://schemas.openxmlformats.org/officeDocument/2006/relationships" r:embed="rId30" cstate="print"/>
        <a:srcRect/>
        <a:stretch>
          <a:fillRect/>
        </a:stretch>
      </xdr:blipFill>
      <xdr:spPr bwMode="auto">
        <a:xfrm>
          <a:off x="14306550" y="6362700"/>
          <a:ext cx="390525" cy="400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47625</xdr:colOff>
      <xdr:row>12</xdr:row>
      <xdr:rowOff>152400</xdr:rowOff>
    </xdr:from>
    <xdr:to>
      <xdr:col>14</xdr:col>
      <xdr:colOff>914400</xdr:colOff>
      <xdr:row>12</xdr:row>
      <xdr:rowOff>276225</xdr:rowOff>
    </xdr:to>
    <xdr:pic>
      <xdr:nvPicPr>
        <xdr:cNvPr id="364013" name="그림 47" descr="1_1.jpg"/>
        <xdr:cNvPicPr>
          <a:picLocks noChangeAspect="1"/>
        </xdr:cNvPicPr>
      </xdr:nvPicPr>
      <xdr:blipFill>
        <a:blip xmlns:r="http://schemas.openxmlformats.org/officeDocument/2006/relationships" r:embed="rId31" cstate="print"/>
        <a:srcRect/>
        <a:stretch>
          <a:fillRect/>
        </a:stretch>
      </xdr:blipFill>
      <xdr:spPr bwMode="auto">
        <a:xfrm>
          <a:off x="14011275" y="6981825"/>
          <a:ext cx="866775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66675</xdr:colOff>
      <xdr:row>17</xdr:row>
      <xdr:rowOff>381000</xdr:rowOff>
    </xdr:from>
    <xdr:to>
      <xdr:col>14</xdr:col>
      <xdr:colOff>923925</xdr:colOff>
      <xdr:row>17</xdr:row>
      <xdr:rowOff>504825</xdr:rowOff>
    </xdr:to>
    <xdr:pic>
      <xdr:nvPicPr>
        <xdr:cNvPr id="364014" name="그림 48" descr="1_1.jpg"/>
        <xdr:cNvPicPr>
          <a:picLocks noChangeAspect="1"/>
        </xdr:cNvPicPr>
      </xdr:nvPicPr>
      <xdr:blipFill>
        <a:blip xmlns:r="http://schemas.openxmlformats.org/officeDocument/2006/relationships" r:embed="rId32" cstate="print"/>
        <a:srcRect/>
        <a:stretch>
          <a:fillRect/>
        </a:stretch>
      </xdr:blipFill>
      <xdr:spPr bwMode="auto">
        <a:xfrm>
          <a:off x="14030325" y="11229975"/>
          <a:ext cx="857250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161925</xdr:colOff>
      <xdr:row>18</xdr:row>
      <xdr:rowOff>38100</xdr:rowOff>
    </xdr:from>
    <xdr:to>
      <xdr:col>2</xdr:col>
      <xdr:colOff>1114425</xdr:colOff>
      <xdr:row>18</xdr:row>
      <xdr:rowOff>800100</xdr:rowOff>
    </xdr:to>
    <xdr:pic>
      <xdr:nvPicPr>
        <xdr:cNvPr id="364015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/>
        <a:srcRect/>
        <a:stretch>
          <a:fillRect/>
        </a:stretch>
      </xdr:blipFill>
      <xdr:spPr bwMode="auto">
        <a:xfrm>
          <a:off x="2333625" y="11753850"/>
          <a:ext cx="952500" cy="7620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342900</xdr:colOff>
      <xdr:row>19</xdr:row>
      <xdr:rowOff>85725</xdr:rowOff>
    </xdr:from>
    <xdr:to>
      <xdr:col>14</xdr:col>
      <xdr:colOff>733425</xdr:colOff>
      <xdr:row>19</xdr:row>
      <xdr:rowOff>485775</xdr:rowOff>
    </xdr:to>
    <xdr:pic>
      <xdr:nvPicPr>
        <xdr:cNvPr id="364016" name="그림 53" descr="1_0.jpg"/>
        <xdr:cNvPicPr>
          <a:picLocks noChangeAspect="1"/>
        </xdr:cNvPicPr>
      </xdr:nvPicPr>
      <xdr:blipFill>
        <a:blip xmlns:r="http://schemas.openxmlformats.org/officeDocument/2006/relationships" r:embed="rId30" cstate="print"/>
        <a:srcRect/>
        <a:stretch>
          <a:fillRect/>
        </a:stretch>
      </xdr:blipFill>
      <xdr:spPr bwMode="auto">
        <a:xfrm>
          <a:off x="14306550" y="12668250"/>
          <a:ext cx="390525" cy="400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47625</xdr:colOff>
      <xdr:row>20</xdr:row>
      <xdr:rowOff>152400</xdr:rowOff>
    </xdr:from>
    <xdr:to>
      <xdr:col>14</xdr:col>
      <xdr:colOff>914400</xdr:colOff>
      <xdr:row>20</xdr:row>
      <xdr:rowOff>276225</xdr:rowOff>
    </xdr:to>
    <xdr:pic>
      <xdr:nvPicPr>
        <xdr:cNvPr id="364017" name="그림 54" descr="1_1.jpg"/>
        <xdr:cNvPicPr>
          <a:picLocks noChangeAspect="1"/>
        </xdr:cNvPicPr>
      </xdr:nvPicPr>
      <xdr:blipFill>
        <a:blip xmlns:r="http://schemas.openxmlformats.org/officeDocument/2006/relationships" r:embed="rId31" cstate="print"/>
        <a:srcRect/>
        <a:stretch>
          <a:fillRect/>
        </a:stretch>
      </xdr:blipFill>
      <xdr:spPr bwMode="auto">
        <a:xfrm>
          <a:off x="14011275" y="13344525"/>
          <a:ext cx="866775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342900</xdr:colOff>
      <xdr:row>22</xdr:row>
      <xdr:rowOff>85725</xdr:rowOff>
    </xdr:from>
    <xdr:to>
      <xdr:col>14</xdr:col>
      <xdr:colOff>733425</xdr:colOff>
      <xdr:row>22</xdr:row>
      <xdr:rowOff>485775</xdr:rowOff>
    </xdr:to>
    <xdr:pic>
      <xdr:nvPicPr>
        <xdr:cNvPr id="364018" name="그림 55" descr="1_0.jpg"/>
        <xdr:cNvPicPr>
          <a:picLocks noChangeAspect="1"/>
        </xdr:cNvPicPr>
      </xdr:nvPicPr>
      <xdr:blipFill>
        <a:blip xmlns:r="http://schemas.openxmlformats.org/officeDocument/2006/relationships" r:embed="rId30" cstate="print"/>
        <a:srcRect/>
        <a:stretch>
          <a:fillRect/>
        </a:stretch>
      </xdr:blipFill>
      <xdr:spPr bwMode="auto">
        <a:xfrm>
          <a:off x="14306550" y="14754225"/>
          <a:ext cx="390525" cy="400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47625</xdr:colOff>
      <xdr:row>23</xdr:row>
      <xdr:rowOff>152400</xdr:rowOff>
    </xdr:from>
    <xdr:to>
      <xdr:col>14</xdr:col>
      <xdr:colOff>914400</xdr:colOff>
      <xdr:row>23</xdr:row>
      <xdr:rowOff>276225</xdr:rowOff>
    </xdr:to>
    <xdr:pic>
      <xdr:nvPicPr>
        <xdr:cNvPr id="364019" name="그림 56" descr="1_1.jpg"/>
        <xdr:cNvPicPr>
          <a:picLocks noChangeAspect="1"/>
        </xdr:cNvPicPr>
      </xdr:nvPicPr>
      <xdr:blipFill>
        <a:blip xmlns:r="http://schemas.openxmlformats.org/officeDocument/2006/relationships" r:embed="rId31" cstate="print"/>
        <a:srcRect/>
        <a:stretch>
          <a:fillRect/>
        </a:stretch>
      </xdr:blipFill>
      <xdr:spPr bwMode="auto">
        <a:xfrm>
          <a:off x="14011275" y="15316200"/>
          <a:ext cx="866775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171450</xdr:colOff>
      <xdr:row>24</xdr:row>
      <xdr:rowOff>66675</xdr:rowOff>
    </xdr:from>
    <xdr:to>
      <xdr:col>2</xdr:col>
      <xdr:colOff>1133475</xdr:colOff>
      <xdr:row>24</xdr:row>
      <xdr:rowOff>800100</xdr:rowOff>
    </xdr:to>
    <xdr:pic>
      <xdr:nvPicPr>
        <xdr:cNvPr id="364020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/>
        <a:srcRect/>
        <a:stretch>
          <a:fillRect/>
        </a:stretch>
      </xdr:blipFill>
      <xdr:spPr bwMode="auto">
        <a:xfrm>
          <a:off x="2343150" y="15725775"/>
          <a:ext cx="962025" cy="7334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66675</xdr:colOff>
      <xdr:row>25</xdr:row>
      <xdr:rowOff>342900</xdr:rowOff>
    </xdr:from>
    <xdr:to>
      <xdr:col>14</xdr:col>
      <xdr:colOff>923925</xdr:colOff>
      <xdr:row>25</xdr:row>
      <xdr:rowOff>466725</xdr:rowOff>
    </xdr:to>
    <xdr:pic>
      <xdr:nvPicPr>
        <xdr:cNvPr id="364021" name="그림 58" descr="1_1.jpg"/>
        <xdr:cNvPicPr>
          <a:picLocks noChangeAspect="1"/>
        </xdr:cNvPicPr>
      </xdr:nvPicPr>
      <xdr:blipFill>
        <a:blip xmlns:r="http://schemas.openxmlformats.org/officeDocument/2006/relationships" r:embed="rId32" cstate="print"/>
        <a:srcRect/>
        <a:stretch>
          <a:fillRect/>
        </a:stretch>
      </xdr:blipFill>
      <xdr:spPr bwMode="auto">
        <a:xfrm>
          <a:off x="14030325" y="16868775"/>
          <a:ext cx="857250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114300</xdr:colOff>
      <xdr:row>26</xdr:row>
      <xdr:rowOff>66675</xdr:rowOff>
    </xdr:from>
    <xdr:to>
      <xdr:col>2</xdr:col>
      <xdr:colOff>1085850</xdr:colOff>
      <xdr:row>26</xdr:row>
      <xdr:rowOff>809625</xdr:rowOff>
    </xdr:to>
    <xdr:pic>
      <xdr:nvPicPr>
        <xdr:cNvPr id="364022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/>
        <a:srcRect/>
        <a:stretch>
          <a:fillRect/>
        </a:stretch>
      </xdr:blipFill>
      <xdr:spPr bwMode="auto">
        <a:xfrm>
          <a:off x="2286000" y="17459325"/>
          <a:ext cx="971550" cy="7429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133350</xdr:colOff>
      <xdr:row>27</xdr:row>
      <xdr:rowOff>76200</xdr:rowOff>
    </xdr:from>
    <xdr:to>
      <xdr:col>2</xdr:col>
      <xdr:colOff>1066800</xdr:colOff>
      <xdr:row>27</xdr:row>
      <xdr:rowOff>790575</xdr:rowOff>
    </xdr:to>
    <xdr:pic>
      <xdr:nvPicPr>
        <xdr:cNvPr id="36402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/>
        <a:srcRect/>
        <a:stretch>
          <a:fillRect/>
        </a:stretch>
      </xdr:blipFill>
      <xdr:spPr bwMode="auto">
        <a:xfrm>
          <a:off x="2305050" y="18335625"/>
          <a:ext cx="933450" cy="7143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66675</xdr:colOff>
      <xdr:row>28</xdr:row>
      <xdr:rowOff>342900</xdr:rowOff>
    </xdr:from>
    <xdr:to>
      <xdr:col>14</xdr:col>
      <xdr:colOff>923925</xdr:colOff>
      <xdr:row>28</xdr:row>
      <xdr:rowOff>466725</xdr:rowOff>
    </xdr:to>
    <xdr:pic>
      <xdr:nvPicPr>
        <xdr:cNvPr id="364024" name="그림 61" descr="1_1.jpg"/>
        <xdr:cNvPicPr>
          <a:picLocks noChangeAspect="1"/>
        </xdr:cNvPicPr>
      </xdr:nvPicPr>
      <xdr:blipFill>
        <a:blip xmlns:r="http://schemas.openxmlformats.org/officeDocument/2006/relationships" r:embed="rId32" cstate="print"/>
        <a:srcRect/>
        <a:stretch>
          <a:fillRect/>
        </a:stretch>
      </xdr:blipFill>
      <xdr:spPr bwMode="auto">
        <a:xfrm>
          <a:off x="14030325" y="19469100"/>
          <a:ext cx="857250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142875</xdr:colOff>
      <xdr:row>32</xdr:row>
      <xdr:rowOff>66675</xdr:rowOff>
    </xdr:from>
    <xdr:to>
      <xdr:col>2</xdr:col>
      <xdr:colOff>1143000</xdr:colOff>
      <xdr:row>32</xdr:row>
      <xdr:rowOff>819150</xdr:rowOff>
    </xdr:to>
    <xdr:pic>
      <xdr:nvPicPr>
        <xdr:cNvPr id="364025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/>
        <a:srcRect/>
        <a:stretch>
          <a:fillRect/>
        </a:stretch>
      </xdr:blipFill>
      <xdr:spPr bwMode="auto">
        <a:xfrm>
          <a:off x="2314575" y="21974175"/>
          <a:ext cx="1000125" cy="7524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76200</xdr:colOff>
      <xdr:row>33</xdr:row>
      <xdr:rowOff>409575</xdr:rowOff>
    </xdr:from>
    <xdr:to>
      <xdr:col>14</xdr:col>
      <xdr:colOff>942975</xdr:colOff>
      <xdr:row>33</xdr:row>
      <xdr:rowOff>533400</xdr:rowOff>
    </xdr:to>
    <xdr:pic>
      <xdr:nvPicPr>
        <xdr:cNvPr id="364026" name="그림 64" descr="1_1.jpg"/>
        <xdr:cNvPicPr>
          <a:picLocks noChangeAspect="1"/>
        </xdr:cNvPicPr>
      </xdr:nvPicPr>
      <xdr:blipFill>
        <a:blip xmlns:r="http://schemas.openxmlformats.org/officeDocument/2006/relationships" r:embed="rId31" cstate="print"/>
        <a:srcRect/>
        <a:stretch>
          <a:fillRect/>
        </a:stretch>
      </xdr:blipFill>
      <xdr:spPr bwMode="auto">
        <a:xfrm>
          <a:off x="14039850" y="23183850"/>
          <a:ext cx="866775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295275</xdr:colOff>
      <xdr:row>30</xdr:row>
      <xdr:rowOff>85725</xdr:rowOff>
    </xdr:from>
    <xdr:to>
      <xdr:col>14</xdr:col>
      <xdr:colOff>685800</xdr:colOff>
      <xdr:row>30</xdr:row>
      <xdr:rowOff>485775</xdr:rowOff>
    </xdr:to>
    <xdr:pic>
      <xdr:nvPicPr>
        <xdr:cNvPr id="364027" name="그림 65" descr="1_0.jpg"/>
        <xdr:cNvPicPr>
          <a:picLocks noChangeAspect="1"/>
        </xdr:cNvPicPr>
      </xdr:nvPicPr>
      <xdr:blipFill>
        <a:blip xmlns:r="http://schemas.openxmlformats.org/officeDocument/2006/relationships" r:embed="rId30" cstate="print"/>
        <a:srcRect/>
        <a:stretch>
          <a:fillRect/>
        </a:stretch>
      </xdr:blipFill>
      <xdr:spPr bwMode="auto">
        <a:xfrm>
          <a:off x="14258925" y="20945475"/>
          <a:ext cx="390525" cy="400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47625</xdr:colOff>
      <xdr:row>31</xdr:row>
      <xdr:rowOff>152400</xdr:rowOff>
    </xdr:from>
    <xdr:to>
      <xdr:col>14</xdr:col>
      <xdr:colOff>914400</xdr:colOff>
      <xdr:row>31</xdr:row>
      <xdr:rowOff>276225</xdr:rowOff>
    </xdr:to>
    <xdr:pic>
      <xdr:nvPicPr>
        <xdr:cNvPr id="364028" name="그림 66" descr="1_1.jpg"/>
        <xdr:cNvPicPr>
          <a:picLocks noChangeAspect="1"/>
        </xdr:cNvPicPr>
      </xdr:nvPicPr>
      <xdr:blipFill>
        <a:blip xmlns:r="http://schemas.openxmlformats.org/officeDocument/2006/relationships" r:embed="rId31" cstate="print"/>
        <a:srcRect/>
        <a:stretch>
          <a:fillRect/>
        </a:stretch>
      </xdr:blipFill>
      <xdr:spPr bwMode="auto">
        <a:xfrm>
          <a:off x="14011275" y="21536025"/>
          <a:ext cx="866775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295275</xdr:colOff>
      <xdr:row>35</xdr:row>
      <xdr:rowOff>85725</xdr:rowOff>
    </xdr:from>
    <xdr:to>
      <xdr:col>14</xdr:col>
      <xdr:colOff>685800</xdr:colOff>
      <xdr:row>35</xdr:row>
      <xdr:rowOff>485775</xdr:rowOff>
    </xdr:to>
    <xdr:pic>
      <xdr:nvPicPr>
        <xdr:cNvPr id="364029" name="그림 67" descr="1_0.jpg"/>
        <xdr:cNvPicPr>
          <a:picLocks noChangeAspect="1"/>
        </xdr:cNvPicPr>
      </xdr:nvPicPr>
      <xdr:blipFill>
        <a:blip xmlns:r="http://schemas.openxmlformats.org/officeDocument/2006/relationships" r:embed="rId30" cstate="print"/>
        <a:srcRect/>
        <a:stretch>
          <a:fillRect/>
        </a:stretch>
      </xdr:blipFill>
      <xdr:spPr bwMode="auto">
        <a:xfrm>
          <a:off x="14258925" y="24660225"/>
          <a:ext cx="390525" cy="400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47625</xdr:colOff>
      <xdr:row>36</xdr:row>
      <xdr:rowOff>152400</xdr:rowOff>
    </xdr:from>
    <xdr:to>
      <xdr:col>14</xdr:col>
      <xdr:colOff>914400</xdr:colOff>
      <xdr:row>36</xdr:row>
      <xdr:rowOff>276225</xdr:rowOff>
    </xdr:to>
    <xdr:pic>
      <xdr:nvPicPr>
        <xdr:cNvPr id="364030" name="그림 68" descr="1_1.jpg"/>
        <xdr:cNvPicPr>
          <a:picLocks noChangeAspect="1"/>
        </xdr:cNvPicPr>
      </xdr:nvPicPr>
      <xdr:blipFill>
        <a:blip xmlns:r="http://schemas.openxmlformats.org/officeDocument/2006/relationships" r:embed="rId31" cstate="print"/>
        <a:srcRect/>
        <a:stretch>
          <a:fillRect/>
        </a:stretch>
      </xdr:blipFill>
      <xdr:spPr bwMode="auto">
        <a:xfrm>
          <a:off x="14011275" y="25298400"/>
          <a:ext cx="866775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114300</xdr:colOff>
      <xdr:row>34</xdr:row>
      <xdr:rowOff>57150</xdr:rowOff>
    </xdr:from>
    <xdr:to>
      <xdr:col>2</xdr:col>
      <xdr:colOff>1123950</xdr:colOff>
      <xdr:row>34</xdr:row>
      <xdr:rowOff>828675</xdr:rowOff>
    </xdr:to>
    <xdr:pic>
      <xdr:nvPicPr>
        <xdr:cNvPr id="364031" name="Picture 30"/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/>
        <a:srcRect/>
        <a:stretch>
          <a:fillRect/>
        </a:stretch>
      </xdr:blipFill>
      <xdr:spPr bwMode="auto">
        <a:xfrm>
          <a:off x="2286000" y="23764875"/>
          <a:ext cx="1009650" cy="7715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295275</xdr:colOff>
      <xdr:row>38</xdr:row>
      <xdr:rowOff>85725</xdr:rowOff>
    </xdr:from>
    <xdr:to>
      <xdr:col>14</xdr:col>
      <xdr:colOff>685800</xdr:colOff>
      <xdr:row>38</xdr:row>
      <xdr:rowOff>485775</xdr:rowOff>
    </xdr:to>
    <xdr:pic>
      <xdr:nvPicPr>
        <xdr:cNvPr id="364032" name="그림 70" descr="1_0.jpg"/>
        <xdr:cNvPicPr>
          <a:picLocks noChangeAspect="1"/>
        </xdr:cNvPicPr>
      </xdr:nvPicPr>
      <xdr:blipFill>
        <a:blip xmlns:r="http://schemas.openxmlformats.org/officeDocument/2006/relationships" r:embed="rId30" cstate="print"/>
        <a:srcRect/>
        <a:stretch>
          <a:fillRect/>
        </a:stretch>
      </xdr:blipFill>
      <xdr:spPr bwMode="auto">
        <a:xfrm>
          <a:off x="14258925" y="26670000"/>
          <a:ext cx="390525" cy="400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47625</xdr:colOff>
      <xdr:row>39</xdr:row>
      <xdr:rowOff>152400</xdr:rowOff>
    </xdr:from>
    <xdr:to>
      <xdr:col>14</xdr:col>
      <xdr:colOff>914400</xdr:colOff>
      <xdr:row>39</xdr:row>
      <xdr:rowOff>276225</xdr:rowOff>
    </xdr:to>
    <xdr:pic>
      <xdr:nvPicPr>
        <xdr:cNvPr id="364033" name="그림 71" descr="1_1.jpg"/>
        <xdr:cNvPicPr>
          <a:picLocks noChangeAspect="1"/>
        </xdr:cNvPicPr>
      </xdr:nvPicPr>
      <xdr:blipFill>
        <a:blip xmlns:r="http://schemas.openxmlformats.org/officeDocument/2006/relationships" r:embed="rId31" cstate="print"/>
        <a:srcRect/>
        <a:stretch>
          <a:fillRect/>
        </a:stretch>
      </xdr:blipFill>
      <xdr:spPr bwMode="auto">
        <a:xfrm>
          <a:off x="14011275" y="27289125"/>
          <a:ext cx="866775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295275</xdr:colOff>
      <xdr:row>41</xdr:row>
      <xdr:rowOff>85725</xdr:rowOff>
    </xdr:from>
    <xdr:to>
      <xdr:col>14</xdr:col>
      <xdr:colOff>685800</xdr:colOff>
      <xdr:row>41</xdr:row>
      <xdr:rowOff>485775</xdr:rowOff>
    </xdr:to>
    <xdr:pic>
      <xdr:nvPicPr>
        <xdr:cNvPr id="364034" name="그림 73" descr="1_0.jpg"/>
        <xdr:cNvPicPr>
          <a:picLocks noChangeAspect="1"/>
        </xdr:cNvPicPr>
      </xdr:nvPicPr>
      <xdr:blipFill>
        <a:blip xmlns:r="http://schemas.openxmlformats.org/officeDocument/2006/relationships" r:embed="rId30" cstate="print"/>
        <a:srcRect/>
        <a:stretch>
          <a:fillRect/>
        </a:stretch>
      </xdr:blipFill>
      <xdr:spPr bwMode="auto">
        <a:xfrm>
          <a:off x="14258925" y="28641675"/>
          <a:ext cx="390525" cy="400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76200</xdr:colOff>
      <xdr:row>42</xdr:row>
      <xdr:rowOff>238125</xdr:rowOff>
    </xdr:from>
    <xdr:to>
      <xdr:col>14</xdr:col>
      <xdr:colOff>942975</xdr:colOff>
      <xdr:row>42</xdr:row>
      <xdr:rowOff>371475</xdr:rowOff>
    </xdr:to>
    <xdr:pic>
      <xdr:nvPicPr>
        <xdr:cNvPr id="364035" name="그림 74" descr="1_1.jpg"/>
        <xdr:cNvPicPr>
          <a:picLocks noChangeAspect="1"/>
        </xdr:cNvPicPr>
      </xdr:nvPicPr>
      <xdr:blipFill>
        <a:blip xmlns:r="http://schemas.openxmlformats.org/officeDocument/2006/relationships" r:embed="rId39" cstate="print"/>
        <a:srcRect/>
        <a:stretch>
          <a:fillRect/>
        </a:stretch>
      </xdr:blipFill>
      <xdr:spPr bwMode="auto">
        <a:xfrm>
          <a:off x="14039850" y="29460825"/>
          <a:ext cx="866775" cy="133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219075</xdr:colOff>
      <xdr:row>4</xdr:row>
      <xdr:rowOff>76200</xdr:rowOff>
    </xdr:from>
    <xdr:to>
      <xdr:col>2</xdr:col>
      <xdr:colOff>1200150</xdr:colOff>
      <xdr:row>4</xdr:row>
      <xdr:rowOff>828675</xdr:rowOff>
    </xdr:to>
    <xdr:pic>
      <xdr:nvPicPr>
        <xdr:cNvPr id="364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90775" y="1676400"/>
          <a:ext cx="981075" cy="7524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238125</xdr:colOff>
      <xdr:row>5</xdr:row>
      <xdr:rowOff>209550</xdr:rowOff>
    </xdr:from>
    <xdr:to>
      <xdr:col>2</xdr:col>
      <xdr:colOff>1171575</xdr:colOff>
      <xdr:row>6</xdr:row>
      <xdr:rowOff>390525</xdr:rowOff>
    </xdr:to>
    <xdr:pic>
      <xdr:nvPicPr>
        <xdr:cNvPr id="36403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09825" y="2676525"/>
          <a:ext cx="933450" cy="7143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200025</xdr:colOff>
      <xdr:row>7</xdr:row>
      <xdr:rowOff>85725</xdr:rowOff>
    </xdr:from>
    <xdr:to>
      <xdr:col>2</xdr:col>
      <xdr:colOff>1009650</xdr:colOff>
      <xdr:row>7</xdr:row>
      <xdr:rowOff>838200</xdr:rowOff>
    </xdr:to>
    <xdr:pic>
      <xdr:nvPicPr>
        <xdr:cNvPr id="36403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371725" y="3619500"/>
          <a:ext cx="809625" cy="7524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180975</xdr:colOff>
      <xdr:row>8</xdr:row>
      <xdr:rowOff>180975</xdr:rowOff>
    </xdr:from>
    <xdr:to>
      <xdr:col>2</xdr:col>
      <xdr:colOff>1019175</xdr:colOff>
      <xdr:row>9</xdr:row>
      <xdr:rowOff>457200</xdr:rowOff>
    </xdr:to>
    <xdr:pic>
      <xdr:nvPicPr>
        <xdr:cNvPr id="364039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352675" y="4581525"/>
          <a:ext cx="838200" cy="7810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219075</xdr:colOff>
      <xdr:row>13</xdr:row>
      <xdr:rowOff>95250</xdr:rowOff>
    </xdr:from>
    <xdr:to>
      <xdr:col>2</xdr:col>
      <xdr:colOff>1162050</xdr:colOff>
      <xdr:row>13</xdr:row>
      <xdr:rowOff>857250</xdr:rowOff>
    </xdr:to>
    <xdr:pic>
      <xdr:nvPicPr>
        <xdr:cNvPr id="364040" name="Picture 37"/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 bwMode="auto">
        <a:xfrm>
          <a:off x="2390775" y="7477125"/>
          <a:ext cx="942975" cy="7620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209550</xdr:colOff>
      <xdr:row>14</xdr:row>
      <xdr:rowOff>95250</xdr:rowOff>
    </xdr:from>
    <xdr:to>
      <xdr:col>2</xdr:col>
      <xdr:colOff>1133475</xdr:colOff>
      <xdr:row>14</xdr:row>
      <xdr:rowOff>828675</xdr:rowOff>
    </xdr:to>
    <xdr:pic>
      <xdr:nvPicPr>
        <xdr:cNvPr id="364041" name="Picture 38"/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 bwMode="auto">
        <a:xfrm>
          <a:off x="2381250" y="8343900"/>
          <a:ext cx="923925" cy="7334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152400</xdr:colOff>
      <xdr:row>15</xdr:row>
      <xdr:rowOff>104775</xdr:rowOff>
    </xdr:from>
    <xdr:to>
      <xdr:col>2</xdr:col>
      <xdr:colOff>1085850</xdr:colOff>
      <xdr:row>15</xdr:row>
      <xdr:rowOff>857250</xdr:rowOff>
    </xdr:to>
    <xdr:pic>
      <xdr:nvPicPr>
        <xdr:cNvPr id="364042" name="Picture 39"/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/>
        <a:srcRect/>
        <a:stretch>
          <a:fillRect/>
        </a:stretch>
      </xdr:blipFill>
      <xdr:spPr bwMode="auto">
        <a:xfrm>
          <a:off x="2324100" y="9220200"/>
          <a:ext cx="933450" cy="7524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219075</xdr:colOff>
      <xdr:row>21</xdr:row>
      <xdr:rowOff>114300</xdr:rowOff>
    </xdr:from>
    <xdr:to>
      <xdr:col>2</xdr:col>
      <xdr:colOff>1171575</xdr:colOff>
      <xdr:row>22</xdr:row>
      <xdr:rowOff>0</xdr:rowOff>
    </xdr:to>
    <xdr:pic>
      <xdr:nvPicPr>
        <xdr:cNvPr id="36404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2390775" y="13916025"/>
          <a:ext cx="952500" cy="7524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152400</xdr:colOff>
      <xdr:row>22</xdr:row>
      <xdr:rowOff>152400</xdr:rowOff>
    </xdr:from>
    <xdr:to>
      <xdr:col>2</xdr:col>
      <xdr:colOff>1085850</xdr:colOff>
      <xdr:row>23</xdr:row>
      <xdr:rowOff>419100</xdr:rowOff>
    </xdr:to>
    <xdr:pic>
      <xdr:nvPicPr>
        <xdr:cNvPr id="364044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2324100" y="14820900"/>
          <a:ext cx="933450" cy="7620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123825</xdr:colOff>
      <xdr:row>25</xdr:row>
      <xdr:rowOff>104775</xdr:rowOff>
    </xdr:from>
    <xdr:to>
      <xdr:col>2</xdr:col>
      <xdr:colOff>1076325</xdr:colOff>
      <xdr:row>25</xdr:row>
      <xdr:rowOff>838200</xdr:rowOff>
    </xdr:to>
    <xdr:pic>
      <xdr:nvPicPr>
        <xdr:cNvPr id="364045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2295525" y="16630650"/>
          <a:ext cx="952500" cy="7334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171450</xdr:colOff>
      <xdr:row>24</xdr:row>
      <xdr:rowOff>104775</xdr:rowOff>
    </xdr:from>
    <xdr:to>
      <xdr:col>2</xdr:col>
      <xdr:colOff>1133475</xdr:colOff>
      <xdr:row>24</xdr:row>
      <xdr:rowOff>838200</xdr:rowOff>
    </xdr:to>
    <xdr:pic>
      <xdr:nvPicPr>
        <xdr:cNvPr id="364046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/>
        <a:srcRect/>
        <a:stretch>
          <a:fillRect/>
        </a:stretch>
      </xdr:blipFill>
      <xdr:spPr bwMode="auto">
        <a:xfrm>
          <a:off x="2343150" y="15763875"/>
          <a:ext cx="962025" cy="7334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114300</xdr:colOff>
      <xdr:row>26</xdr:row>
      <xdr:rowOff>104775</xdr:rowOff>
    </xdr:from>
    <xdr:to>
      <xdr:col>2</xdr:col>
      <xdr:colOff>1085850</xdr:colOff>
      <xdr:row>26</xdr:row>
      <xdr:rowOff>847725</xdr:rowOff>
    </xdr:to>
    <xdr:pic>
      <xdr:nvPicPr>
        <xdr:cNvPr id="364047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/>
        <a:srcRect/>
        <a:stretch>
          <a:fillRect/>
        </a:stretch>
      </xdr:blipFill>
      <xdr:spPr bwMode="auto">
        <a:xfrm>
          <a:off x="2286000" y="17497425"/>
          <a:ext cx="971550" cy="7429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133350</xdr:colOff>
      <xdr:row>27</xdr:row>
      <xdr:rowOff>114300</xdr:rowOff>
    </xdr:from>
    <xdr:to>
      <xdr:col>2</xdr:col>
      <xdr:colOff>1066800</xdr:colOff>
      <xdr:row>27</xdr:row>
      <xdr:rowOff>828675</xdr:rowOff>
    </xdr:to>
    <xdr:pic>
      <xdr:nvPicPr>
        <xdr:cNvPr id="364048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/>
        <a:srcRect/>
        <a:stretch>
          <a:fillRect/>
        </a:stretch>
      </xdr:blipFill>
      <xdr:spPr bwMode="auto">
        <a:xfrm>
          <a:off x="2305050" y="18373725"/>
          <a:ext cx="933450" cy="7143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152400</xdr:colOff>
      <xdr:row>33</xdr:row>
      <xdr:rowOff>142875</xdr:rowOff>
    </xdr:from>
    <xdr:to>
      <xdr:col>2</xdr:col>
      <xdr:colOff>1133475</xdr:colOff>
      <xdr:row>33</xdr:row>
      <xdr:rowOff>885825</xdr:rowOff>
    </xdr:to>
    <xdr:pic>
      <xdr:nvPicPr>
        <xdr:cNvPr id="364049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2324100" y="22917150"/>
          <a:ext cx="981075" cy="7429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133350</xdr:colOff>
      <xdr:row>35</xdr:row>
      <xdr:rowOff>247650</xdr:rowOff>
    </xdr:from>
    <xdr:to>
      <xdr:col>2</xdr:col>
      <xdr:colOff>1076325</xdr:colOff>
      <xdr:row>36</xdr:row>
      <xdr:rowOff>390525</xdr:rowOff>
    </xdr:to>
    <xdr:pic>
      <xdr:nvPicPr>
        <xdr:cNvPr id="364050" name="Picture 29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2305050" y="24822150"/>
          <a:ext cx="942975" cy="7143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95250</xdr:colOff>
      <xdr:row>37</xdr:row>
      <xdr:rowOff>95250</xdr:rowOff>
    </xdr:from>
    <xdr:to>
      <xdr:col>2</xdr:col>
      <xdr:colOff>1066800</xdr:colOff>
      <xdr:row>37</xdr:row>
      <xdr:rowOff>838200</xdr:rowOff>
    </xdr:to>
    <xdr:pic>
      <xdr:nvPicPr>
        <xdr:cNvPr id="364051" name="Picture 31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2266950" y="25812750"/>
          <a:ext cx="971550" cy="7429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133350</xdr:colOff>
      <xdr:row>32</xdr:row>
      <xdr:rowOff>104775</xdr:rowOff>
    </xdr:from>
    <xdr:to>
      <xdr:col>2</xdr:col>
      <xdr:colOff>1133475</xdr:colOff>
      <xdr:row>32</xdr:row>
      <xdr:rowOff>857250</xdr:rowOff>
    </xdr:to>
    <xdr:pic>
      <xdr:nvPicPr>
        <xdr:cNvPr id="364052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/>
        <a:srcRect/>
        <a:stretch>
          <a:fillRect/>
        </a:stretch>
      </xdr:blipFill>
      <xdr:spPr bwMode="auto">
        <a:xfrm>
          <a:off x="2305050" y="22012275"/>
          <a:ext cx="1000125" cy="7524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104775</xdr:colOff>
      <xdr:row>34</xdr:row>
      <xdr:rowOff>95250</xdr:rowOff>
    </xdr:from>
    <xdr:to>
      <xdr:col>2</xdr:col>
      <xdr:colOff>1114425</xdr:colOff>
      <xdr:row>35</xdr:row>
      <xdr:rowOff>0</xdr:rowOff>
    </xdr:to>
    <xdr:pic>
      <xdr:nvPicPr>
        <xdr:cNvPr id="364053" name="Picture 30"/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/>
        <a:srcRect/>
        <a:stretch>
          <a:fillRect/>
        </a:stretch>
      </xdr:blipFill>
      <xdr:spPr bwMode="auto">
        <a:xfrm>
          <a:off x="2276475" y="23802975"/>
          <a:ext cx="1009650" cy="7715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133350</xdr:colOff>
      <xdr:row>5</xdr:row>
      <xdr:rowOff>38100</xdr:rowOff>
    </xdr:from>
    <xdr:to>
      <xdr:col>2</xdr:col>
      <xdr:colOff>1171575</xdr:colOff>
      <xdr:row>5</xdr:row>
      <xdr:rowOff>809625</xdr:rowOff>
    </xdr:to>
    <xdr:pic>
      <xdr:nvPicPr>
        <xdr:cNvPr id="364891" name="그림 12" descr="01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24125" y="1857375"/>
          <a:ext cx="1038225" cy="771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57150</xdr:colOff>
      <xdr:row>6</xdr:row>
      <xdr:rowOff>9525</xdr:rowOff>
    </xdr:from>
    <xdr:to>
      <xdr:col>2</xdr:col>
      <xdr:colOff>1104900</xdr:colOff>
      <xdr:row>6</xdr:row>
      <xdr:rowOff>800100</xdr:rowOff>
    </xdr:to>
    <xdr:pic>
      <xdr:nvPicPr>
        <xdr:cNvPr id="364892" name="그림 13" descr="02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47925" y="2695575"/>
          <a:ext cx="1047750" cy="790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76200</xdr:colOff>
      <xdr:row>7</xdr:row>
      <xdr:rowOff>38100</xdr:rowOff>
    </xdr:from>
    <xdr:to>
      <xdr:col>2</xdr:col>
      <xdr:colOff>1123950</xdr:colOff>
      <xdr:row>7</xdr:row>
      <xdr:rowOff>819150</xdr:rowOff>
    </xdr:to>
    <xdr:pic>
      <xdr:nvPicPr>
        <xdr:cNvPr id="364893" name="그림 14" descr="03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466975" y="3590925"/>
          <a:ext cx="104775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95250</xdr:colOff>
      <xdr:row>8</xdr:row>
      <xdr:rowOff>66675</xdr:rowOff>
    </xdr:from>
    <xdr:to>
      <xdr:col>2</xdr:col>
      <xdr:colOff>1104900</xdr:colOff>
      <xdr:row>8</xdr:row>
      <xdr:rowOff>819150</xdr:rowOff>
    </xdr:to>
    <xdr:pic>
      <xdr:nvPicPr>
        <xdr:cNvPr id="364894" name="그림 15" descr="04.jpg"/>
        <xdr:cNvPicPr>
          <a:picLocks noChangeAspect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486025" y="4486275"/>
          <a:ext cx="1009650" cy="752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200025</xdr:colOff>
      <xdr:row>9</xdr:row>
      <xdr:rowOff>123825</xdr:rowOff>
    </xdr:from>
    <xdr:to>
      <xdr:col>2</xdr:col>
      <xdr:colOff>1066800</xdr:colOff>
      <xdr:row>9</xdr:row>
      <xdr:rowOff>771525</xdr:rowOff>
    </xdr:to>
    <xdr:pic>
      <xdr:nvPicPr>
        <xdr:cNvPr id="364895" name="그림 16" descr="05.jpg"/>
        <xdr:cNvPicPr>
          <a:picLocks noChangeAspect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2590800" y="5410200"/>
          <a:ext cx="86677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85725</xdr:colOff>
      <xdr:row>10</xdr:row>
      <xdr:rowOff>28575</xdr:rowOff>
    </xdr:from>
    <xdr:to>
      <xdr:col>2</xdr:col>
      <xdr:colOff>1162050</xdr:colOff>
      <xdr:row>10</xdr:row>
      <xdr:rowOff>838200</xdr:rowOff>
    </xdr:to>
    <xdr:pic>
      <xdr:nvPicPr>
        <xdr:cNvPr id="364896" name="그림 17" descr="06.jpg"/>
        <xdr:cNvPicPr>
          <a:picLocks noChangeAspect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476500" y="6181725"/>
          <a:ext cx="1076325" cy="809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152400</xdr:colOff>
      <xdr:row>11</xdr:row>
      <xdr:rowOff>19050</xdr:rowOff>
    </xdr:from>
    <xdr:to>
      <xdr:col>2</xdr:col>
      <xdr:colOff>1057275</xdr:colOff>
      <xdr:row>11</xdr:row>
      <xdr:rowOff>828675</xdr:rowOff>
    </xdr:to>
    <xdr:pic>
      <xdr:nvPicPr>
        <xdr:cNvPr id="364897" name="그림 8" descr="07.jpg"/>
        <xdr:cNvPicPr>
          <a:picLocks noChangeAspect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2543175" y="7038975"/>
          <a:ext cx="904875" cy="809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190500</xdr:colOff>
      <xdr:row>12</xdr:row>
      <xdr:rowOff>38100</xdr:rowOff>
    </xdr:from>
    <xdr:to>
      <xdr:col>2</xdr:col>
      <xdr:colOff>1047750</xdr:colOff>
      <xdr:row>12</xdr:row>
      <xdr:rowOff>809625</xdr:rowOff>
    </xdr:to>
    <xdr:pic>
      <xdr:nvPicPr>
        <xdr:cNvPr id="364898" name="그림 9" descr="08.jpg"/>
        <xdr:cNvPicPr>
          <a:picLocks noChangeAspect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2581275" y="7924800"/>
          <a:ext cx="857250" cy="771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104775</xdr:colOff>
      <xdr:row>13</xdr:row>
      <xdr:rowOff>19050</xdr:rowOff>
    </xdr:from>
    <xdr:to>
      <xdr:col>2</xdr:col>
      <xdr:colOff>1162050</xdr:colOff>
      <xdr:row>13</xdr:row>
      <xdr:rowOff>847725</xdr:rowOff>
    </xdr:to>
    <xdr:pic>
      <xdr:nvPicPr>
        <xdr:cNvPr id="364899" name="그림 10" descr="09.jpg"/>
        <xdr:cNvPicPr>
          <a:picLocks noChangeAspect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2495550" y="8772525"/>
          <a:ext cx="1057275" cy="828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219075</xdr:colOff>
      <xdr:row>15</xdr:row>
      <xdr:rowOff>104775</xdr:rowOff>
    </xdr:from>
    <xdr:to>
      <xdr:col>2</xdr:col>
      <xdr:colOff>981075</xdr:colOff>
      <xdr:row>15</xdr:row>
      <xdr:rowOff>838200</xdr:rowOff>
    </xdr:to>
    <xdr:pic>
      <xdr:nvPicPr>
        <xdr:cNvPr id="364900" name="그림 11" descr="10.jpg"/>
        <xdr:cNvPicPr>
          <a:picLocks noChangeAspect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2609850" y="10591800"/>
          <a:ext cx="762000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66675</xdr:colOff>
      <xdr:row>14</xdr:row>
      <xdr:rowOff>57150</xdr:rowOff>
    </xdr:from>
    <xdr:to>
      <xdr:col>2</xdr:col>
      <xdr:colOff>1114425</xdr:colOff>
      <xdr:row>14</xdr:row>
      <xdr:rowOff>847725</xdr:rowOff>
    </xdr:to>
    <xdr:pic>
      <xdr:nvPicPr>
        <xdr:cNvPr id="364901" name="그림 12" descr="11.jpg"/>
        <xdr:cNvPicPr>
          <a:picLocks noChangeAspect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2457450" y="9677400"/>
          <a:ext cx="1047750" cy="790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276225</xdr:colOff>
      <xdr:row>5</xdr:row>
      <xdr:rowOff>38100</xdr:rowOff>
    </xdr:from>
    <xdr:to>
      <xdr:col>13</xdr:col>
      <xdr:colOff>714375</xdr:colOff>
      <xdr:row>5</xdr:row>
      <xdr:rowOff>838200</xdr:rowOff>
    </xdr:to>
    <xdr:pic>
      <xdr:nvPicPr>
        <xdr:cNvPr id="364902" name="그림 13" descr="1_3.jpg"/>
        <xdr:cNvPicPr>
          <a:picLocks noChangeAspect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16544925" y="1857375"/>
          <a:ext cx="438150" cy="800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200025</xdr:colOff>
      <xdr:row>5</xdr:row>
      <xdr:rowOff>76200</xdr:rowOff>
    </xdr:from>
    <xdr:to>
      <xdr:col>14</xdr:col>
      <xdr:colOff>809625</xdr:colOff>
      <xdr:row>5</xdr:row>
      <xdr:rowOff>733425</xdr:rowOff>
    </xdr:to>
    <xdr:pic>
      <xdr:nvPicPr>
        <xdr:cNvPr id="364903" name="그림 14" descr="1_4.jpg"/>
        <xdr:cNvPicPr>
          <a:picLocks noChangeAspect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17545050" y="1895475"/>
          <a:ext cx="609600" cy="657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15</xdr:col>
      <xdr:colOff>238125</xdr:colOff>
      <xdr:row>5</xdr:row>
      <xdr:rowOff>28575</xdr:rowOff>
    </xdr:from>
    <xdr:to>
      <xdr:col>15</xdr:col>
      <xdr:colOff>904875</xdr:colOff>
      <xdr:row>5</xdr:row>
      <xdr:rowOff>723900</xdr:rowOff>
    </xdr:to>
    <xdr:pic>
      <xdr:nvPicPr>
        <xdr:cNvPr id="364904" name="그림 16" descr="1_6.jpg"/>
        <xdr:cNvPicPr>
          <a:picLocks noChangeAspect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18659475" y="1847850"/>
          <a:ext cx="66675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238125</xdr:colOff>
      <xdr:row>6</xdr:row>
      <xdr:rowOff>104775</xdr:rowOff>
    </xdr:from>
    <xdr:to>
      <xdr:col>12</xdr:col>
      <xdr:colOff>885825</xdr:colOff>
      <xdr:row>6</xdr:row>
      <xdr:rowOff>762000</xdr:rowOff>
    </xdr:to>
    <xdr:pic>
      <xdr:nvPicPr>
        <xdr:cNvPr id="364905" name="그림 17" descr="1_5.jpg"/>
        <xdr:cNvPicPr>
          <a:picLocks noChangeAspect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15430500" y="2790825"/>
          <a:ext cx="647700" cy="657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257175</xdr:colOff>
      <xdr:row>5</xdr:row>
      <xdr:rowOff>114300</xdr:rowOff>
    </xdr:from>
    <xdr:to>
      <xdr:col>12</xdr:col>
      <xdr:colOff>904875</xdr:colOff>
      <xdr:row>5</xdr:row>
      <xdr:rowOff>771525</xdr:rowOff>
    </xdr:to>
    <xdr:pic>
      <xdr:nvPicPr>
        <xdr:cNvPr id="364906" name="그림 18" descr="1_5.jpg"/>
        <xdr:cNvPicPr>
          <a:picLocks noChangeAspect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15449550" y="1933575"/>
          <a:ext cx="647700" cy="657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66675</xdr:colOff>
      <xdr:row>6</xdr:row>
      <xdr:rowOff>257175</xdr:rowOff>
    </xdr:from>
    <xdr:to>
      <xdr:col>13</xdr:col>
      <xdr:colOff>1047750</xdr:colOff>
      <xdr:row>6</xdr:row>
      <xdr:rowOff>695325</xdr:rowOff>
    </xdr:to>
    <xdr:pic>
      <xdr:nvPicPr>
        <xdr:cNvPr id="364907" name="그림 19" descr="1_8.jpg"/>
        <xdr:cNvPicPr>
          <a:picLocks noChangeAspect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16335375" y="2943225"/>
          <a:ext cx="981075" cy="438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257175</xdr:colOff>
      <xdr:row>6</xdr:row>
      <xdr:rowOff>104775</xdr:rowOff>
    </xdr:from>
    <xdr:to>
      <xdr:col>14</xdr:col>
      <xdr:colOff>866775</xdr:colOff>
      <xdr:row>6</xdr:row>
      <xdr:rowOff>762000</xdr:rowOff>
    </xdr:to>
    <xdr:pic>
      <xdr:nvPicPr>
        <xdr:cNvPr id="364908" name="그림 20" descr="1_4.jpg"/>
        <xdr:cNvPicPr>
          <a:picLocks noChangeAspect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17602200" y="2790825"/>
          <a:ext cx="609600" cy="657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15</xdr:col>
      <xdr:colOff>228600</xdr:colOff>
      <xdr:row>6</xdr:row>
      <xdr:rowOff>47625</xdr:rowOff>
    </xdr:from>
    <xdr:to>
      <xdr:col>15</xdr:col>
      <xdr:colOff>895350</xdr:colOff>
      <xdr:row>6</xdr:row>
      <xdr:rowOff>742950</xdr:rowOff>
    </xdr:to>
    <xdr:pic>
      <xdr:nvPicPr>
        <xdr:cNvPr id="364909" name="그림 21" descr="1_6.jpg"/>
        <xdr:cNvPicPr>
          <a:picLocks noChangeAspect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18649950" y="2733675"/>
          <a:ext cx="66675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66675</xdr:colOff>
      <xdr:row>7</xdr:row>
      <xdr:rowOff>257175</xdr:rowOff>
    </xdr:from>
    <xdr:to>
      <xdr:col>13</xdr:col>
      <xdr:colOff>1047750</xdr:colOff>
      <xdr:row>7</xdr:row>
      <xdr:rowOff>695325</xdr:rowOff>
    </xdr:to>
    <xdr:pic>
      <xdr:nvPicPr>
        <xdr:cNvPr id="364910" name="그림 22" descr="1_8.jpg"/>
        <xdr:cNvPicPr>
          <a:picLocks noChangeAspect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16335375" y="3810000"/>
          <a:ext cx="981075" cy="438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238125</xdr:colOff>
      <xdr:row>7</xdr:row>
      <xdr:rowOff>104775</xdr:rowOff>
    </xdr:from>
    <xdr:to>
      <xdr:col>12</xdr:col>
      <xdr:colOff>885825</xdr:colOff>
      <xdr:row>7</xdr:row>
      <xdr:rowOff>762000</xdr:rowOff>
    </xdr:to>
    <xdr:pic>
      <xdr:nvPicPr>
        <xdr:cNvPr id="364911" name="그림 23" descr="1_5.jpg"/>
        <xdr:cNvPicPr>
          <a:picLocks noChangeAspect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15430500" y="3657600"/>
          <a:ext cx="647700" cy="657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76200</xdr:colOff>
      <xdr:row>7</xdr:row>
      <xdr:rowOff>190500</xdr:rowOff>
    </xdr:from>
    <xdr:to>
      <xdr:col>11</xdr:col>
      <xdr:colOff>1133475</xdr:colOff>
      <xdr:row>7</xdr:row>
      <xdr:rowOff>647700</xdr:rowOff>
    </xdr:to>
    <xdr:pic>
      <xdr:nvPicPr>
        <xdr:cNvPr id="364912" name="그림 24" descr="1_7.jpg"/>
        <xdr:cNvPicPr>
          <a:picLocks noChangeAspect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14030325" y="3743325"/>
          <a:ext cx="10572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15</xdr:col>
      <xdr:colOff>219075</xdr:colOff>
      <xdr:row>7</xdr:row>
      <xdr:rowOff>114300</xdr:rowOff>
    </xdr:from>
    <xdr:to>
      <xdr:col>15</xdr:col>
      <xdr:colOff>838200</xdr:colOff>
      <xdr:row>7</xdr:row>
      <xdr:rowOff>809625</xdr:rowOff>
    </xdr:to>
    <xdr:pic>
      <xdr:nvPicPr>
        <xdr:cNvPr id="364913" name="그림 25" descr="1_9.jpg"/>
        <xdr:cNvPicPr>
          <a:picLocks noChangeAspect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18640425" y="3667125"/>
          <a:ext cx="619125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28575</xdr:colOff>
      <xdr:row>8</xdr:row>
      <xdr:rowOff>219075</xdr:rowOff>
    </xdr:from>
    <xdr:to>
      <xdr:col>13</xdr:col>
      <xdr:colOff>1038225</xdr:colOff>
      <xdr:row>8</xdr:row>
      <xdr:rowOff>676275</xdr:rowOff>
    </xdr:to>
    <xdr:pic>
      <xdr:nvPicPr>
        <xdr:cNvPr id="364914" name="그림 26" descr="1_8.jpg"/>
        <xdr:cNvPicPr>
          <a:picLocks noChangeAspect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16297275" y="4638675"/>
          <a:ext cx="100965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257175</xdr:colOff>
      <xdr:row>8</xdr:row>
      <xdr:rowOff>104775</xdr:rowOff>
    </xdr:from>
    <xdr:to>
      <xdr:col>14</xdr:col>
      <xdr:colOff>866775</xdr:colOff>
      <xdr:row>8</xdr:row>
      <xdr:rowOff>762000</xdr:rowOff>
    </xdr:to>
    <xdr:pic>
      <xdr:nvPicPr>
        <xdr:cNvPr id="364915" name="그림 27" descr="1_4.jpg"/>
        <xdr:cNvPicPr>
          <a:picLocks noChangeAspect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17602200" y="4524375"/>
          <a:ext cx="609600" cy="657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15</xdr:col>
      <xdr:colOff>238125</xdr:colOff>
      <xdr:row>8</xdr:row>
      <xdr:rowOff>28575</xdr:rowOff>
    </xdr:from>
    <xdr:to>
      <xdr:col>15</xdr:col>
      <xdr:colOff>904875</xdr:colOff>
      <xdr:row>8</xdr:row>
      <xdr:rowOff>723900</xdr:rowOff>
    </xdr:to>
    <xdr:pic>
      <xdr:nvPicPr>
        <xdr:cNvPr id="364916" name="그림 28" descr="1_6.jpg"/>
        <xdr:cNvPicPr>
          <a:picLocks noChangeAspect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18659475" y="4448175"/>
          <a:ext cx="66675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76200</xdr:colOff>
      <xdr:row>8</xdr:row>
      <xdr:rowOff>190500</xdr:rowOff>
    </xdr:from>
    <xdr:to>
      <xdr:col>11</xdr:col>
      <xdr:colOff>1133475</xdr:colOff>
      <xdr:row>8</xdr:row>
      <xdr:rowOff>647700</xdr:rowOff>
    </xdr:to>
    <xdr:pic>
      <xdr:nvPicPr>
        <xdr:cNvPr id="364917" name="그림 29" descr="1_7.jpg"/>
        <xdr:cNvPicPr>
          <a:picLocks noChangeAspect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14030325" y="4610100"/>
          <a:ext cx="10572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16</xdr:col>
      <xdr:colOff>28575</xdr:colOff>
      <xdr:row>8</xdr:row>
      <xdr:rowOff>257175</xdr:rowOff>
    </xdr:from>
    <xdr:to>
      <xdr:col>16</xdr:col>
      <xdr:colOff>1057275</xdr:colOff>
      <xdr:row>8</xdr:row>
      <xdr:rowOff>600075</xdr:rowOff>
    </xdr:to>
    <xdr:pic>
      <xdr:nvPicPr>
        <xdr:cNvPr id="364918" name="그림 30" descr="1_10.jpg"/>
        <xdr:cNvPicPr>
          <a:picLocks noChangeAspect="1"/>
        </xdr:cNvPicPr>
      </xdr:nvPicPr>
      <xdr:blipFill>
        <a:blip xmlns:r="http://schemas.openxmlformats.org/officeDocument/2006/relationships" r:embed="rId20" cstate="print"/>
        <a:srcRect t="12903"/>
        <a:stretch>
          <a:fillRect/>
        </a:stretch>
      </xdr:blipFill>
      <xdr:spPr bwMode="auto">
        <a:xfrm>
          <a:off x="19526250" y="4676775"/>
          <a:ext cx="1028700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66675</xdr:colOff>
      <xdr:row>9</xdr:row>
      <xdr:rowOff>257175</xdr:rowOff>
    </xdr:from>
    <xdr:to>
      <xdr:col>13</xdr:col>
      <xdr:colOff>1047750</xdr:colOff>
      <xdr:row>9</xdr:row>
      <xdr:rowOff>695325</xdr:rowOff>
    </xdr:to>
    <xdr:pic>
      <xdr:nvPicPr>
        <xdr:cNvPr id="364919" name="그림 31" descr="1_8.jpg"/>
        <xdr:cNvPicPr>
          <a:picLocks noChangeAspect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16335375" y="5543550"/>
          <a:ext cx="981075" cy="438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257175</xdr:colOff>
      <xdr:row>9</xdr:row>
      <xdr:rowOff>104775</xdr:rowOff>
    </xdr:from>
    <xdr:to>
      <xdr:col>14</xdr:col>
      <xdr:colOff>866775</xdr:colOff>
      <xdr:row>9</xdr:row>
      <xdr:rowOff>762000</xdr:rowOff>
    </xdr:to>
    <xdr:pic>
      <xdr:nvPicPr>
        <xdr:cNvPr id="364920" name="그림 32" descr="1_4.jpg"/>
        <xdr:cNvPicPr>
          <a:picLocks noChangeAspect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17602200" y="5391150"/>
          <a:ext cx="609600" cy="657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15</xdr:col>
      <xdr:colOff>238125</xdr:colOff>
      <xdr:row>9</xdr:row>
      <xdr:rowOff>28575</xdr:rowOff>
    </xdr:from>
    <xdr:to>
      <xdr:col>15</xdr:col>
      <xdr:colOff>904875</xdr:colOff>
      <xdr:row>9</xdr:row>
      <xdr:rowOff>723900</xdr:rowOff>
    </xdr:to>
    <xdr:pic>
      <xdr:nvPicPr>
        <xdr:cNvPr id="364921" name="그림 33" descr="1_6.jpg"/>
        <xdr:cNvPicPr>
          <a:picLocks noChangeAspect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18659475" y="5314950"/>
          <a:ext cx="66675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76200</xdr:colOff>
      <xdr:row>9</xdr:row>
      <xdr:rowOff>190500</xdr:rowOff>
    </xdr:from>
    <xdr:to>
      <xdr:col>11</xdr:col>
      <xdr:colOff>1133475</xdr:colOff>
      <xdr:row>9</xdr:row>
      <xdr:rowOff>647700</xdr:rowOff>
    </xdr:to>
    <xdr:pic>
      <xdr:nvPicPr>
        <xdr:cNvPr id="364922" name="그림 34" descr="1_7.jpg"/>
        <xdr:cNvPicPr>
          <a:picLocks noChangeAspect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14030325" y="5476875"/>
          <a:ext cx="10572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16</xdr:col>
      <xdr:colOff>38100</xdr:colOff>
      <xdr:row>9</xdr:row>
      <xdr:rowOff>257175</xdr:rowOff>
    </xdr:from>
    <xdr:to>
      <xdr:col>16</xdr:col>
      <xdr:colOff>1057275</xdr:colOff>
      <xdr:row>9</xdr:row>
      <xdr:rowOff>523875</xdr:rowOff>
    </xdr:to>
    <xdr:pic>
      <xdr:nvPicPr>
        <xdr:cNvPr id="364923" name="그림 35" descr="1_11.jpg"/>
        <xdr:cNvPicPr>
          <a:picLocks noChangeAspect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 bwMode="auto">
        <a:xfrm>
          <a:off x="19535775" y="5543550"/>
          <a:ext cx="10191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66675</xdr:colOff>
      <xdr:row>11</xdr:row>
      <xdr:rowOff>257175</xdr:rowOff>
    </xdr:from>
    <xdr:to>
      <xdr:col>13</xdr:col>
      <xdr:colOff>1047750</xdr:colOff>
      <xdr:row>11</xdr:row>
      <xdr:rowOff>695325</xdr:rowOff>
    </xdr:to>
    <xdr:pic>
      <xdr:nvPicPr>
        <xdr:cNvPr id="364924" name="그림 36" descr="1_8.jpg"/>
        <xdr:cNvPicPr>
          <a:picLocks noChangeAspect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16335375" y="7277100"/>
          <a:ext cx="981075" cy="438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257175</xdr:colOff>
      <xdr:row>11</xdr:row>
      <xdr:rowOff>104775</xdr:rowOff>
    </xdr:from>
    <xdr:to>
      <xdr:col>14</xdr:col>
      <xdr:colOff>866775</xdr:colOff>
      <xdr:row>11</xdr:row>
      <xdr:rowOff>762000</xdr:rowOff>
    </xdr:to>
    <xdr:pic>
      <xdr:nvPicPr>
        <xdr:cNvPr id="364925" name="그림 37" descr="1_4.jpg"/>
        <xdr:cNvPicPr>
          <a:picLocks noChangeAspect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17602200" y="7124700"/>
          <a:ext cx="609600" cy="657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15</xdr:col>
      <xdr:colOff>238125</xdr:colOff>
      <xdr:row>11</xdr:row>
      <xdr:rowOff>28575</xdr:rowOff>
    </xdr:from>
    <xdr:to>
      <xdr:col>15</xdr:col>
      <xdr:colOff>904875</xdr:colOff>
      <xdr:row>11</xdr:row>
      <xdr:rowOff>723900</xdr:rowOff>
    </xdr:to>
    <xdr:pic>
      <xdr:nvPicPr>
        <xdr:cNvPr id="364926" name="그림 38" descr="1_6.jpg"/>
        <xdr:cNvPicPr>
          <a:picLocks noChangeAspect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18659475" y="7048500"/>
          <a:ext cx="66675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76200</xdr:colOff>
      <xdr:row>11</xdr:row>
      <xdr:rowOff>190500</xdr:rowOff>
    </xdr:from>
    <xdr:to>
      <xdr:col>11</xdr:col>
      <xdr:colOff>1133475</xdr:colOff>
      <xdr:row>11</xdr:row>
      <xdr:rowOff>647700</xdr:rowOff>
    </xdr:to>
    <xdr:pic>
      <xdr:nvPicPr>
        <xdr:cNvPr id="364927" name="그림 39" descr="1_7.jpg"/>
        <xdr:cNvPicPr>
          <a:picLocks noChangeAspect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14030325" y="7210425"/>
          <a:ext cx="10572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180975</xdr:colOff>
      <xdr:row>12</xdr:row>
      <xdr:rowOff>66675</xdr:rowOff>
    </xdr:from>
    <xdr:to>
      <xdr:col>11</xdr:col>
      <xdr:colOff>962025</xdr:colOff>
      <xdr:row>12</xdr:row>
      <xdr:rowOff>762000</xdr:rowOff>
    </xdr:to>
    <xdr:pic>
      <xdr:nvPicPr>
        <xdr:cNvPr id="364928" name="그림 40" descr="1_12.jpg"/>
        <xdr:cNvPicPr>
          <a:picLocks noChangeAspect="1"/>
        </xdr:cNvPicPr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 bwMode="auto">
        <a:xfrm>
          <a:off x="14135100" y="7953375"/>
          <a:ext cx="78105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257175</xdr:colOff>
      <xdr:row>12</xdr:row>
      <xdr:rowOff>104775</xdr:rowOff>
    </xdr:from>
    <xdr:to>
      <xdr:col>14</xdr:col>
      <xdr:colOff>866775</xdr:colOff>
      <xdr:row>12</xdr:row>
      <xdr:rowOff>762000</xdr:rowOff>
    </xdr:to>
    <xdr:pic>
      <xdr:nvPicPr>
        <xdr:cNvPr id="364929" name="그림 41" descr="1_4.jpg"/>
        <xdr:cNvPicPr>
          <a:picLocks noChangeAspect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17602200" y="7991475"/>
          <a:ext cx="609600" cy="657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66675</xdr:colOff>
      <xdr:row>13</xdr:row>
      <xdr:rowOff>257175</xdr:rowOff>
    </xdr:from>
    <xdr:to>
      <xdr:col>13</xdr:col>
      <xdr:colOff>1047750</xdr:colOff>
      <xdr:row>13</xdr:row>
      <xdr:rowOff>695325</xdr:rowOff>
    </xdr:to>
    <xdr:pic>
      <xdr:nvPicPr>
        <xdr:cNvPr id="364930" name="그림 42" descr="1_8.jpg"/>
        <xdr:cNvPicPr>
          <a:picLocks noChangeAspect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16335375" y="9010650"/>
          <a:ext cx="981075" cy="438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257175</xdr:colOff>
      <xdr:row>13</xdr:row>
      <xdr:rowOff>104775</xdr:rowOff>
    </xdr:from>
    <xdr:to>
      <xdr:col>14</xdr:col>
      <xdr:colOff>866775</xdr:colOff>
      <xdr:row>13</xdr:row>
      <xdr:rowOff>762000</xdr:rowOff>
    </xdr:to>
    <xdr:pic>
      <xdr:nvPicPr>
        <xdr:cNvPr id="364931" name="그림 43" descr="1_4.jpg"/>
        <xdr:cNvPicPr>
          <a:picLocks noChangeAspect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17602200" y="8858250"/>
          <a:ext cx="609600" cy="657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15</xdr:col>
      <xdr:colOff>238125</xdr:colOff>
      <xdr:row>13</xdr:row>
      <xdr:rowOff>28575</xdr:rowOff>
    </xdr:from>
    <xdr:to>
      <xdr:col>15</xdr:col>
      <xdr:colOff>904875</xdr:colOff>
      <xdr:row>13</xdr:row>
      <xdr:rowOff>723900</xdr:rowOff>
    </xdr:to>
    <xdr:pic>
      <xdr:nvPicPr>
        <xdr:cNvPr id="364932" name="그림 44" descr="1_6.jpg"/>
        <xdr:cNvPicPr>
          <a:picLocks noChangeAspect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18659475" y="8782050"/>
          <a:ext cx="66675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76200</xdr:colOff>
      <xdr:row>13</xdr:row>
      <xdr:rowOff>190500</xdr:rowOff>
    </xdr:from>
    <xdr:to>
      <xdr:col>11</xdr:col>
      <xdr:colOff>1133475</xdr:colOff>
      <xdr:row>13</xdr:row>
      <xdr:rowOff>647700</xdr:rowOff>
    </xdr:to>
    <xdr:pic>
      <xdr:nvPicPr>
        <xdr:cNvPr id="364933" name="그림 45" descr="1_7.jpg"/>
        <xdr:cNvPicPr>
          <a:picLocks noChangeAspect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14030325" y="8943975"/>
          <a:ext cx="10572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238125</xdr:colOff>
      <xdr:row>13</xdr:row>
      <xdr:rowOff>104775</xdr:rowOff>
    </xdr:from>
    <xdr:to>
      <xdr:col>12</xdr:col>
      <xdr:colOff>885825</xdr:colOff>
      <xdr:row>13</xdr:row>
      <xdr:rowOff>762000</xdr:rowOff>
    </xdr:to>
    <xdr:pic>
      <xdr:nvPicPr>
        <xdr:cNvPr id="364934" name="그림 46" descr="1_5.jpg"/>
        <xdr:cNvPicPr>
          <a:picLocks noChangeAspect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15430500" y="8858250"/>
          <a:ext cx="647700" cy="657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180975</xdr:colOff>
      <xdr:row>14</xdr:row>
      <xdr:rowOff>66675</xdr:rowOff>
    </xdr:from>
    <xdr:to>
      <xdr:col>11</xdr:col>
      <xdr:colOff>962025</xdr:colOff>
      <xdr:row>14</xdr:row>
      <xdr:rowOff>762000</xdr:rowOff>
    </xdr:to>
    <xdr:pic>
      <xdr:nvPicPr>
        <xdr:cNvPr id="364935" name="그림 47" descr="1_12.jpg"/>
        <xdr:cNvPicPr>
          <a:picLocks noChangeAspect="1"/>
        </xdr:cNvPicPr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 bwMode="auto">
        <a:xfrm>
          <a:off x="14135100" y="9686925"/>
          <a:ext cx="78105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238125</xdr:colOff>
      <xdr:row>14</xdr:row>
      <xdr:rowOff>104775</xdr:rowOff>
    </xdr:from>
    <xdr:to>
      <xdr:col>12</xdr:col>
      <xdr:colOff>885825</xdr:colOff>
      <xdr:row>14</xdr:row>
      <xdr:rowOff>762000</xdr:rowOff>
    </xdr:to>
    <xdr:pic>
      <xdr:nvPicPr>
        <xdr:cNvPr id="364936" name="그림 48" descr="1_5.jpg"/>
        <xdr:cNvPicPr>
          <a:picLocks noChangeAspect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15430500" y="9725025"/>
          <a:ext cx="647700" cy="657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66675</xdr:colOff>
      <xdr:row>14</xdr:row>
      <xdr:rowOff>257175</xdr:rowOff>
    </xdr:from>
    <xdr:to>
      <xdr:col>13</xdr:col>
      <xdr:colOff>1047750</xdr:colOff>
      <xdr:row>14</xdr:row>
      <xdr:rowOff>695325</xdr:rowOff>
    </xdr:to>
    <xdr:pic>
      <xdr:nvPicPr>
        <xdr:cNvPr id="364937" name="그림 49" descr="1_8.jpg"/>
        <xdr:cNvPicPr>
          <a:picLocks noChangeAspect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16335375" y="9877425"/>
          <a:ext cx="981075" cy="438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257175</xdr:colOff>
      <xdr:row>14</xdr:row>
      <xdr:rowOff>104775</xdr:rowOff>
    </xdr:from>
    <xdr:to>
      <xdr:col>14</xdr:col>
      <xdr:colOff>866775</xdr:colOff>
      <xdr:row>14</xdr:row>
      <xdr:rowOff>762000</xdr:rowOff>
    </xdr:to>
    <xdr:pic>
      <xdr:nvPicPr>
        <xdr:cNvPr id="364938" name="그림 50" descr="1_4.jpg"/>
        <xdr:cNvPicPr>
          <a:picLocks noChangeAspect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17602200" y="9725025"/>
          <a:ext cx="609600" cy="657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15</xdr:col>
      <xdr:colOff>238125</xdr:colOff>
      <xdr:row>14</xdr:row>
      <xdr:rowOff>28575</xdr:rowOff>
    </xdr:from>
    <xdr:to>
      <xdr:col>15</xdr:col>
      <xdr:colOff>904875</xdr:colOff>
      <xdr:row>14</xdr:row>
      <xdr:rowOff>723900</xdr:rowOff>
    </xdr:to>
    <xdr:pic>
      <xdr:nvPicPr>
        <xdr:cNvPr id="364939" name="그림 51" descr="1_6.jpg"/>
        <xdr:cNvPicPr>
          <a:picLocks noChangeAspect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18659475" y="9648825"/>
          <a:ext cx="66675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16</xdr:col>
      <xdr:colOff>180975</xdr:colOff>
      <xdr:row>14</xdr:row>
      <xdr:rowOff>123825</xdr:rowOff>
    </xdr:from>
    <xdr:to>
      <xdr:col>16</xdr:col>
      <xdr:colOff>885825</xdr:colOff>
      <xdr:row>14</xdr:row>
      <xdr:rowOff>800100</xdr:rowOff>
    </xdr:to>
    <xdr:pic>
      <xdr:nvPicPr>
        <xdr:cNvPr id="364940" name="그림 52" descr="1_13.jpg"/>
        <xdr:cNvPicPr>
          <a:picLocks noChangeAspect="1"/>
        </xdr:cNvPicPr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 bwMode="auto">
        <a:xfrm>
          <a:off x="19678650" y="9744075"/>
          <a:ext cx="704850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180975</xdr:colOff>
      <xdr:row>15</xdr:row>
      <xdr:rowOff>66675</xdr:rowOff>
    </xdr:from>
    <xdr:to>
      <xdr:col>11</xdr:col>
      <xdr:colOff>962025</xdr:colOff>
      <xdr:row>15</xdr:row>
      <xdr:rowOff>762000</xdr:rowOff>
    </xdr:to>
    <xdr:pic>
      <xdr:nvPicPr>
        <xdr:cNvPr id="364941" name="그림 53" descr="1_12.jpg"/>
        <xdr:cNvPicPr>
          <a:picLocks noChangeAspect="1"/>
        </xdr:cNvPicPr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 bwMode="auto">
        <a:xfrm>
          <a:off x="14135100" y="10553700"/>
          <a:ext cx="78105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238125</xdr:colOff>
      <xdr:row>15</xdr:row>
      <xdr:rowOff>104775</xdr:rowOff>
    </xdr:from>
    <xdr:to>
      <xdr:col>12</xdr:col>
      <xdr:colOff>885825</xdr:colOff>
      <xdr:row>15</xdr:row>
      <xdr:rowOff>762000</xdr:rowOff>
    </xdr:to>
    <xdr:pic>
      <xdr:nvPicPr>
        <xdr:cNvPr id="364942" name="그림 54" descr="1_5.jpg"/>
        <xdr:cNvPicPr>
          <a:picLocks noChangeAspect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15430500" y="10591800"/>
          <a:ext cx="647700" cy="657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66675</xdr:colOff>
      <xdr:row>15</xdr:row>
      <xdr:rowOff>257175</xdr:rowOff>
    </xdr:from>
    <xdr:to>
      <xdr:col>13</xdr:col>
      <xdr:colOff>1047750</xdr:colOff>
      <xdr:row>15</xdr:row>
      <xdr:rowOff>695325</xdr:rowOff>
    </xdr:to>
    <xdr:pic>
      <xdr:nvPicPr>
        <xdr:cNvPr id="364943" name="그림 55" descr="1_8.jpg"/>
        <xdr:cNvPicPr>
          <a:picLocks noChangeAspect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16335375" y="10744200"/>
          <a:ext cx="981075" cy="438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257175</xdr:colOff>
      <xdr:row>15</xdr:row>
      <xdr:rowOff>104775</xdr:rowOff>
    </xdr:from>
    <xdr:to>
      <xdr:col>14</xdr:col>
      <xdr:colOff>866775</xdr:colOff>
      <xdr:row>15</xdr:row>
      <xdr:rowOff>762000</xdr:rowOff>
    </xdr:to>
    <xdr:pic>
      <xdr:nvPicPr>
        <xdr:cNvPr id="364944" name="그림 56" descr="1_4.jpg"/>
        <xdr:cNvPicPr>
          <a:picLocks noChangeAspect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17602200" y="10591800"/>
          <a:ext cx="609600" cy="657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15</xdr:col>
      <xdr:colOff>228600</xdr:colOff>
      <xdr:row>15</xdr:row>
      <xdr:rowOff>104775</xdr:rowOff>
    </xdr:from>
    <xdr:to>
      <xdr:col>15</xdr:col>
      <xdr:colOff>923925</xdr:colOff>
      <xdr:row>15</xdr:row>
      <xdr:rowOff>723900</xdr:rowOff>
    </xdr:to>
    <xdr:pic>
      <xdr:nvPicPr>
        <xdr:cNvPr id="364945" name="그림 59" descr="1_13_0.jpg"/>
        <xdr:cNvPicPr>
          <a:picLocks noChangeAspect="1"/>
        </xdr:cNvPicPr>
      </xdr:nvPicPr>
      <xdr:blipFill>
        <a:blip xmlns:r="http://schemas.openxmlformats.org/officeDocument/2006/relationships" r:embed="rId24" cstate="print"/>
        <a:srcRect/>
        <a:stretch>
          <a:fillRect/>
        </a:stretch>
      </xdr:blipFill>
      <xdr:spPr bwMode="auto">
        <a:xfrm>
          <a:off x="18649950" y="10591800"/>
          <a:ext cx="695325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16</xdr:col>
      <xdr:colOff>28575</xdr:colOff>
      <xdr:row>10</xdr:row>
      <xdr:rowOff>257175</xdr:rowOff>
    </xdr:from>
    <xdr:to>
      <xdr:col>16</xdr:col>
      <xdr:colOff>1057275</xdr:colOff>
      <xdr:row>10</xdr:row>
      <xdr:rowOff>600075</xdr:rowOff>
    </xdr:to>
    <xdr:pic>
      <xdr:nvPicPr>
        <xdr:cNvPr id="364946" name="그림 61" descr="1_10.jpg"/>
        <xdr:cNvPicPr>
          <a:picLocks noChangeAspect="1"/>
        </xdr:cNvPicPr>
      </xdr:nvPicPr>
      <xdr:blipFill>
        <a:blip xmlns:r="http://schemas.openxmlformats.org/officeDocument/2006/relationships" r:embed="rId20" cstate="print"/>
        <a:srcRect t="12903"/>
        <a:stretch>
          <a:fillRect/>
        </a:stretch>
      </xdr:blipFill>
      <xdr:spPr bwMode="auto">
        <a:xfrm>
          <a:off x="19526250" y="6410325"/>
          <a:ext cx="1028700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257175</xdr:colOff>
      <xdr:row>10</xdr:row>
      <xdr:rowOff>104775</xdr:rowOff>
    </xdr:from>
    <xdr:to>
      <xdr:col>14</xdr:col>
      <xdr:colOff>866775</xdr:colOff>
      <xdr:row>10</xdr:row>
      <xdr:rowOff>762000</xdr:rowOff>
    </xdr:to>
    <xdr:pic>
      <xdr:nvPicPr>
        <xdr:cNvPr id="364947" name="그림 62" descr="1_4.jpg"/>
        <xdr:cNvPicPr>
          <a:picLocks noChangeAspect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17602200" y="6257925"/>
          <a:ext cx="609600" cy="657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47625</xdr:colOff>
      <xdr:row>20</xdr:row>
      <xdr:rowOff>152400</xdr:rowOff>
    </xdr:from>
    <xdr:to>
      <xdr:col>13</xdr:col>
      <xdr:colOff>1066800</xdr:colOff>
      <xdr:row>20</xdr:row>
      <xdr:rowOff>609600</xdr:rowOff>
    </xdr:to>
    <xdr:pic>
      <xdr:nvPicPr>
        <xdr:cNvPr id="364948" name="그림 63" descr="1_8.jpg"/>
        <xdr:cNvPicPr>
          <a:picLocks noChangeAspect="1"/>
        </xdr:cNvPicPr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 bwMode="auto">
        <a:xfrm>
          <a:off x="16316325" y="12877800"/>
          <a:ext cx="10191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257175</xdr:colOff>
      <xdr:row>20</xdr:row>
      <xdr:rowOff>104775</xdr:rowOff>
    </xdr:from>
    <xdr:to>
      <xdr:col>14</xdr:col>
      <xdr:colOff>866775</xdr:colOff>
      <xdr:row>20</xdr:row>
      <xdr:rowOff>676275</xdr:rowOff>
    </xdr:to>
    <xdr:pic>
      <xdr:nvPicPr>
        <xdr:cNvPr id="364949" name="그림 64" descr="1_4.jpg"/>
        <xdr:cNvPicPr>
          <a:picLocks noChangeAspect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17602200" y="12830175"/>
          <a:ext cx="609600" cy="571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15</xdr:col>
      <xdr:colOff>238125</xdr:colOff>
      <xdr:row>20</xdr:row>
      <xdr:rowOff>28575</xdr:rowOff>
    </xdr:from>
    <xdr:to>
      <xdr:col>15</xdr:col>
      <xdr:colOff>904875</xdr:colOff>
      <xdr:row>20</xdr:row>
      <xdr:rowOff>676275</xdr:rowOff>
    </xdr:to>
    <xdr:pic>
      <xdr:nvPicPr>
        <xdr:cNvPr id="364950" name="그림 65" descr="1_6.jpg"/>
        <xdr:cNvPicPr>
          <a:picLocks noChangeAspect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18659475" y="12753975"/>
          <a:ext cx="6667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76200</xdr:colOff>
      <xdr:row>20</xdr:row>
      <xdr:rowOff>190500</xdr:rowOff>
    </xdr:from>
    <xdr:to>
      <xdr:col>11</xdr:col>
      <xdr:colOff>1133475</xdr:colOff>
      <xdr:row>20</xdr:row>
      <xdr:rowOff>647700</xdr:rowOff>
    </xdr:to>
    <xdr:pic>
      <xdr:nvPicPr>
        <xdr:cNvPr id="364951" name="그림 66" descr="1_7.jpg"/>
        <xdr:cNvPicPr>
          <a:picLocks noChangeAspect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14030325" y="12915900"/>
          <a:ext cx="10572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47625</xdr:colOff>
      <xdr:row>21</xdr:row>
      <xdr:rowOff>152400</xdr:rowOff>
    </xdr:from>
    <xdr:to>
      <xdr:col>13</xdr:col>
      <xdr:colOff>1066800</xdr:colOff>
      <xdr:row>21</xdr:row>
      <xdr:rowOff>609600</xdr:rowOff>
    </xdr:to>
    <xdr:pic>
      <xdr:nvPicPr>
        <xdr:cNvPr id="364952" name="그림 67" descr="1_8.jpg"/>
        <xdr:cNvPicPr>
          <a:picLocks noChangeAspect="1"/>
        </xdr:cNvPicPr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 bwMode="auto">
        <a:xfrm>
          <a:off x="16316325" y="13639800"/>
          <a:ext cx="10191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257175</xdr:colOff>
      <xdr:row>21</xdr:row>
      <xdr:rowOff>104775</xdr:rowOff>
    </xdr:from>
    <xdr:to>
      <xdr:col>14</xdr:col>
      <xdr:colOff>866775</xdr:colOff>
      <xdr:row>21</xdr:row>
      <xdr:rowOff>676275</xdr:rowOff>
    </xdr:to>
    <xdr:pic>
      <xdr:nvPicPr>
        <xdr:cNvPr id="364953" name="그림 68" descr="1_4.jpg"/>
        <xdr:cNvPicPr>
          <a:picLocks noChangeAspect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17602200" y="13592175"/>
          <a:ext cx="609600" cy="571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15</xdr:col>
      <xdr:colOff>238125</xdr:colOff>
      <xdr:row>21</xdr:row>
      <xdr:rowOff>28575</xdr:rowOff>
    </xdr:from>
    <xdr:to>
      <xdr:col>15</xdr:col>
      <xdr:colOff>904875</xdr:colOff>
      <xdr:row>21</xdr:row>
      <xdr:rowOff>676275</xdr:rowOff>
    </xdr:to>
    <xdr:pic>
      <xdr:nvPicPr>
        <xdr:cNvPr id="364954" name="그림 69" descr="1_6.jpg"/>
        <xdr:cNvPicPr>
          <a:picLocks noChangeAspect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18659475" y="13515975"/>
          <a:ext cx="6667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76200</xdr:colOff>
      <xdr:row>21</xdr:row>
      <xdr:rowOff>190500</xdr:rowOff>
    </xdr:from>
    <xdr:to>
      <xdr:col>11</xdr:col>
      <xdr:colOff>1133475</xdr:colOff>
      <xdr:row>21</xdr:row>
      <xdr:rowOff>647700</xdr:rowOff>
    </xdr:to>
    <xdr:pic>
      <xdr:nvPicPr>
        <xdr:cNvPr id="364955" name="그림 70" descr="1_7.jpg"/>
        <xdr:cNvPicPr>
          <a:picLocks noChangeAspect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14030325" y="13677900"/>
          <a:ext cx="10572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342900</xdr:colOff>
      <xdr:row>20</xdr:row>
      <xdr:rowOff>47625</xdr:rowOff>
    </xdr:from>
    <xdr:to>
      <xdr:col>2</xdr:col>
      <xdr:colOff>1057275</xdr:colOff>
      <xdr:row>20</xdr:row>
      <xdr:rowOff>666750</xdr:rowOff>
    </xdr:to>
    <xdr:pic>
      <xdr:nvPicPr>
        <xdr:cNvPr id="364956" name="그림 66" descr="22.jpg"/>
        <xdr:cNvPicPr>
          <a:picLocks noChangeAspect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 bwMode="auto">
        <a:xfrm>
          <a:off x="2733675" y="12773025"/>
          <a:ext cx="714375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333375</xdr:colOff>
      <xdr:row>21</xdr:row>
      <xdr:rowOff>47625</xdr:rowOff>
    </xdr:from>
    <xdr:to>
      <xdr:col>2</xdr:col>
      <xdr:colOff>1038225</xdr:colOff>
      <xdr:row>21</xdr:row>
      <xdr:rowOff>676275</xdr:rowOff>
    </xdr:to>
    <xdr:pic>
      <xdr:nvPicPr>
        <xdr:cNvPr id="364957" name="그림 67" descr="22_0.jpg"/>
        <xdr:cNvPicPr>
          <a:picLocks noChangeAspect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2724150" y="13535025"/>
          <a:ext cx="7048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138950</xdr:colOff>
      <xdr:row>23</xdr:row>
      <xdr:rowOff>47626</xdr:rowOff>
    </xdr:from>
    <xdr:to>
      <xdr:col>3</xdr:col>
      <xdr:colOff>979716</xdr:colOff>
      <xdr:row>23</xdr:row>
      <xdr:rowOff>795880</xdr:rowOff>
    </xdr:to>
    <xdr:pic>
      <xdr:nvPicPr>
        <xdr:cNvPr id="1054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771" y="13573126"/>
          <a:ext cx="840766" cy="7482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260804</xdr:colOff>
      <xdr:row>25</xdr:row>
      <xdr:rowOff>88447</xdr:rowOff>
    </xdr:from>
    <xdr:to>
      <xdr:col>3</xdr:col>
      <xdr:colOff>911678</xdr:colOff>
      <xdr:row>25</xdr:row>
      <xdr:rowOff>780763</xdr:rowOff>
    </xdr:to>
    <xdr:pic>
      <xdr:nvPicPr>
        <xdr:cNvPr id="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82625" y="15355661"/>
          <a:ext cx="650874" cy="69231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174625</xdr:colOff>
      <xdr:row>21</xdr:row>
      <xdr:rowOff>79376</xdr:rowOff>
    </xdr:from>
    <xdr:to>
      <xdr:col>3</xdr:col>
      <xdr:colOff>955146</xdr:colOff>
      <xdr:row>21</xdr:row>
      <xdr:rowOff>748394</xdr:rowOff>
    </xdr:to>
    <xdr:pic>
      <xdr:nvPicPr>
        <xdr:cNvPr id="10547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96446" y="11863162"/>
          <a:ext cx="780521" cy="66901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174625</xdr:colOff>
      <xdr:row>26</xdr:row>
      <xdr:rowOff>95250</xdr:rowOff>
    </xdr:from>
    <xdr:to>
      <xdr:col>3</xdr:col>
      <xdr:colOff>1031875</xdr:colOff>
      <xdr:row>26</xdr:row>
      <xdr:rowOff>695325</xdr:rowOff>
    </xdr:to>
    <xdr:pic>
      <xdr:nvPicPr>
        <xdr:cNvPr id="1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08125" y="4937125"/>
          <a:ext cx="857250" cy="6000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142874</xdr:colOff>
      <xdr:row>36</xdr:row>
      <xdr:rowOff>162996</xdr:rowOff>
    </xdr:from>
    <xdr:to>
      <xdr:col>3</xdr:col>
      <xdr:colOff>1034143</xdr:colOff>
      <xdr:row>36</xdr:row>
      <xdr:rowOff>742858</xdr:rowOff>
    </xdr:to>
    <xdr:pic>
      <xdr:nvPicPr>
        <xdr:cNvPr id="105477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4695" y="25009639"/>
          <a:ext cx="891269" cy="5798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142875</xdr:colOff>
      <xdr:row>28</xdr:row>
      <xdr:rowOff>158750</xdr:rowOff>
    </xdr:from>
    <xdr:to>
      <xdr:col>3</xdr:col>
      <xdr:colOff>971550</xdr:colOff>
      <xdr:row>28</xdr:row>
      <xdr:rowOff>720725</xdr:rowOff>
    </xdr:to>
    <xdr:pic>
      <xdr:nvPicPr>
        <xdr:cNvPr id="1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555625" y="18097500"/>
          <a:ext cx="828675" cy="5619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127000</xdr:colOff>
      <xdr:row>29</xdr:row>
      <xdr:rowOff>127000</xdr:rowOff>
    </xdr:from>
    <xdr:to>
      <xdr:col>3</xdr:col>
      <xdr:colOff>1022350</xdr:colOff>
      <xdr:row>29</xdr:row>
      <xdr:rowOff>746125</xdr:rowOff>
    </xdr:to>
    <xdr:pic>
      <xdr:nvPicPr>
        <xdr:cNvPr id="105479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1460500" y="7588250"/>
          <a:ext cx="895350" cy="6191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142875</xdr:colOff>
      <xdr:row>15</xdr:row>
      <xdr:rowOff>111125</xdr:rowOff>
    </xdr:from>
    <xdr:to>
      <xdr:col>3</xdr:col>
      <xdr:colOff>942975</xdr:colOff>
      <xdr:row>15</xdr:row>
      <xdr:rowOff>768350</xdr:rowOff>
    </xdr:to>
    <xdr:pic>
      <xdr:nvPicPr>
        <xdr:cNvPr id="19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1476375" y="8445500"/>
          <a:ext cx="800100" cy="6572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142875</xdr:colOff>
      <xdr:row>17</xdr:row>
      <xdr:rowOff>63500</xdr:rowOff>
    </xdr:from>
    <xdr:to>
      <xdr:col>3</xdr:col>
      <xdr:colOff>898072</xdr:colOff>
      <xdr:row>17</xdr:row>
      <xdr:rowOff>734786</xdr:rowOff>
    </xdr:to>
    <xdr:pic>
      <xdr:nvPicPr>
        <xdr:cNvPr id="10548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64696" y="8363857"/>
          <a:ext cx="755197" cy="67128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142876</xdr:colOff>
      <xdr:row>19</xdr:row>
      <xdr:rowOff>111126</xdr:rowOff>
    </xdr:from>
    <xdr:to>
      <xdr:col>3</xdr:col>
      <xdr:colOff>884466</xdr:colOff>
      <xdr:row>19</xdr:row>
      <xdr:rowOff>750428</xdr:rowOff>
    </xdr:to>
    <xdr:pic>
      <xdr:nvPicPr>
        <xdr:cNvPr id="21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64697" y="10153197"/>
          <a:ext cx="741590" cy="63930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206375</xdr:colOff>
      <xdr:row>22</xdr:row>
      <xdr:rowOff>145143</xdr:rowOff>
    </xdr:from>
    <xdr:to>
      <xdr:col>3</xdr:col>
      <xdr:colOff>925286</xdr:colOff>
      <xdr:row>22</xdr:row>
      <xdr:rowOff>763741</xdr:rowOff>
    </xdr:to>
    <xdr:pic>
      <xdr:nvPicPr>
        <xdr:cNvPr id="105483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628196" y="12799786"/>
          <a:ext cx="718911" cy="61859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158750</xdr:colOff>
      <xdr:row>24</xdr:row>
      <xdr:rowOff>86180</xdr:rowOff>
    </xdr:from>
    <xdr:to>
      <xdr:col>3</xdr:col>
      <xdr:colOff>949313</xdr:colOff>
      <xdr:row>24</xdr:row>
      <xdr:rowOff>789216</xdr:rowOff>
    </xdr:to>
    <xdr:pic>
      <xdr:nvPicPr>
        <xdr:cNvPr id="23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580571" y="14482537"/>
          <a:ext cx="790563" cy="70303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111125</xdr:colOff>
      <xdr:row>27</xdr:row>
      <xdr:rowOff>79375</xdr:rowOff>
    </xdr:from>
    <xdr:to>
      <xdr:col>3</xdr:col>
      <xdr:colOff>1035050</xdr:colOff>
      <xdr:row>27</xdr:row>
      <xdr:rowOff>793750</xdr:rowOff>
    </xdr:to>
    <xdr:pic>
      <xdr:nvPicPr>
        <xdr:cNvPr id="105485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523875" y="17145000"/>
          <a:ext cx="923925" cy="7143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190500</xdr:colOff>
      <xdr:row>30</xdr:row>
      <xdr:rowOff>127001</xdr:rowOff>
    </xdr:from>
    <xdr:to>
      <xdr:col>3</xdr:col>
      <xdr:colOff>1020535</xdr:colOff>
      <xdr:row>30</xdr:row>
      <xdr:rowOff>736803</xdr:rowOff>
    </xdr:to>
    <xdr:pic>
      <xdr:nvPicPr>
        <xdr:cNvPr id="25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612321" y="19748501"/>
          <a:ext cx="830035" cy="60980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95251</xdr:colOff>
      <xdr:row>32</xdr:row>
      <xdr:rowOff>111126</xdr:rowOff>
    </xdr:from>
    <xdr:to>
      <xdr:col>3</xdr:col>
      <xdr:colOff>952501</xdr:colOff>
      <xdr:row>32</xdr:row>
      <xdr:rowOff>710442</xdr:rowOff>
    </xdr:to>
    <xdr:pic>
      <xdr:nvPicPr>
        <xdr:cNvPr id="105487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1428751" y="14557376"/>
          <a:ext cx="857250" cy="59931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92984</xdr:colOff>
      <xdr:row>34</xdr:row>
      <xdr:rowOff>120197</xdr:rowOff>
    </xdr:from>
    <xdr:to>
      <xdr:col>3</xdr:col>
      <xdr:colOff>966641</xdr:colOff>
      <xdr:row>34</xdr:row>
      <xdr:rowOff>789214</xdr:rowOff>
    </xdr:to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514805" y="23225126"/>
          <a:ext cx="873657" cy="6690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161018</xdr:colOff>
      <xdr:row>10</xdr:row>
      <xdr:rowOff>165554</xdr:rowOff>
    </xdr:from>
    <xdr:to>
      <xdr:col>3</xdr:col>
      <xdr:colOff>1040626</xdr:colOff>
      <xdr:row>10</xdr:row>
      <xdr:rowOff>802821</xdr:rowOff>
    </xdr:to>
    <xdr:pic>
      <xdr:nvPicPr>
        <xdr:cNvPr id="105489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582839" y="2369911"/>
          <a:ext cx="879608" cy="63726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127001</xdr:colOff>
      <xdr:row>12</xdr:row>
      <xdr:rowOff>158750</xdr:rowOff>
    </xdr:from>
    <xdr:to>
      <xdr:col>3</xdr:col>
      <xdr:colOff>1028831</xdr:colOff>
      <xdr:row>12</xdr:row>
      <xdr:rowOff>777875</xdr:rowOff>
    </xdr:to>
    <xdr:pic>
      <xdr:nvPicPr>
        <xdr:cNvPr id="29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1460501" y="4127500"/>
          <a:ext cx="901830" cy="6191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142875</xdr:colOff>
      <xdr:row>14</xdr:row>
      <xdr:rowOff>142875</xdr:rowOff>
    </xdr:from>
    <xdr:to>
      <xdr:col>3</xdr:col>
      <xdr:colOff>981075</xdr:colOff>
      <xdr:row>14</xdr:row>
      <xdr:rowOff>762000</xdr:rowOff>
    </xdr:to>
    <xdr:pic>
      <xdr:nvPicPr>
        <xdr:cNvPr id="105491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555625" y="5857875"/>
          <a:ext cx="838200" cy="6191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79375</xdr:colOff>
      <xdr:row>11</xdr:row>
      <xdr:rowOff>111125</xdr:rowOff>
    </xdr:from>
    <xdr:to>
      <xdr:col>3</xdr:col>
      <xdr:colOff>1012825</xdr:colOff>
      <xdr:row>11</xdr:row>
      <xdr:rowOff>787400</xdr:rowOff>
    </xdr:to>
    <xdr:pic>
      <xdr:nvPicPr>
        <xdr:cNvPr id="22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1412875" y="2333625"/>
          <a:ext cx="933450" cy="6762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127001</xdr:colOff>
      <xdr:row>13</xdr:row>
      <xdr:rowOff>158750</xdr:rowOff>
    </xdr:from>
    <xdr:to>
      <xdr:col>3</xdr:col>
      <xdr:colOff>1028831</xdr:colOff>
      <xdr:row>13</xdr:row>
      <xdr:rowOff>777875</xdr:rowOff>
    </xdr:to>
    <xdr:pic>
      <xdr:nvPicPr>
        <xdr:cNvPr id="24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539751" y="5000625"/>
          <a:ext cx="901830" cy="6191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142875</xdr:colOff>
      <xdr:row>16</xdr:row>
      <xdr:rowOff>111125</xdr:rowOff>
    </xdr:from>
    <xdr:to>
      <xdr:col>3</xdr:col>
      <xdr:colOff>942975</xdr:colOff>
      <xdr:row>16</xdr:row>
      <xdr:rowOff>768350</xdr:rowOff>
    </xdr:to>
    <xdr:pic>
      <xdr:nvPicPr>
        <xdr:cNvPr id="26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555625" y="7572375"/>
          <a:ext cx="800100" cy="6572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142875</xdr:colOff>
      <xdr:row>18</xdr:row>
      <xdr:rowOff>63500</xdr:rowOff>
    </xdr:from>
    <xdr:to>
      <xdr:col>3</xdr:col>
      <xdr:colOff>928688</xdr:colOff>
      <xdr:row>18</xdr:row>
      <xdr:rowOff>762000</xdr:rowOff>
    </xdr:to>
    <xdr:pic>
      <xdr:nvPicPr>
        <xdr:cNvPr id="28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64696" y="9234714"/>
          <a:ext cx="785813" cy="698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142875</xdr:colOff>
      <xdr:row>20</xdr:row>
      <xdr:rowOff>111125</xdr:rowOff>
    </xdr:from>
    <xdr:to>
      <xdr:col>3</xdr:col>
      <xdr:colOff>897890</xdr:colOff>
      <xdr:row>20</xdr:row>
      <xdr:rowOff>762000</xdr:rowOff>
    </xdr:to>
    <xdr:pic>
      <xdr:nvPicPr>
        <xdr:cNvPr id="30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64696" y="11024054"/>
          <a:ext cx="755015" cy="6508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142876</xdr:colOff>
      <xdr:row>31</xdr:row>
      <xdr:rowOff>90413</xdr:rowOff>
    </xdr:from>
    <xdr:to>
      <xdr:col>3</xdr:col>
      <xdr:colOff>984250</xdr:colOff>
      <xdr:row>31</xdr:row>
      <xdr:rowOff>736803</xdr:rowOff>
    </xdr:to>
    <xdr:pic>
      <xdr:nvPicPr>
        <xdr:cNvPr id="31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555626" y="20648538"/>
          <a:ext cx="841374" cy="64639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95250</xdr:colOff>
      <xdr:row>33</xdr:row>
      <xdr:rowOff>111125</xdr:rowOff>
    </xdr:from>
    <xdr:to>
      <xdr:col>3</xdr:col>
      <xdr:colOff>1048955</xdr:colOff>
      <xdr:row>33</xdr:row>
      <xdr:rowOff>777874</xdr:rowOff>
    </xdr:to>
    <xdr:pic>
      <xdr:nvPicPr>
        <xdr:cNvPr id="32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508000" y="22415500"/>
          <a:ext cx="953705" cy="66674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120197</xdr:colOff>
      <xdr:row>35</xdr:row>
      <xdr:rowOff>92982</xdr:rowOff>
    </xdr:from>
    <xdr:to>
      <xdr:col>3</xdr:col>
      <xdr:colOff>922778</xdr:colOff>
      <xdr:row>35</xdr:row>
      <xdr:rowOff>707571</xdr:rowOff>
    </xdr:to>
    <xdr:pic>
      <xdr:nvPicPr>
        <xdr:cNvPr id="3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542018" y="24068768"/>
          <a:ext cx="802581" cy="61458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111126</xdr:colOff>
      <xdr:row>37</xdr:row>
      <xdr:rowOff>111127</xdr:rowOff>
    </xdr:from>
    <xdr:to>
      <xdr:col>3</xdr:col>
      <xdr:colOff>979715</xdr:colOff>
      <xdr:row>37</xdr:row>
      <xdr:rowOff>744043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532947" y="25828627"/>
          <a:ext cx="868589" cy="63291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149679</xdr:colOff>
      <xdr:row>38</xdr:row>
      <xdr:rowOff>120198</xdr:rowOff>
    </xdr:from>
    <xdr:to>
      <xdr:col>3</xdr:col>
      <xdr:colOff>993322</xdr:colOff>
      <xdr:row>38</xdr:row>
      <xdr:rowOff>734936</xdr:rowOff>
    </xdr:to>
    <xdr:pic>
      <xdr:nvPicPr>
        <xdr:cNvPr id="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 bwMode="auto">
        <a:xfrm>
          <a:off x="571500" y="26708555"/>
          <a:ext cx="843643" cy="61473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226787</xdr:colOff>
      <xdr:row>39</xdr:row>
      <xdr:rowOff>117930</xdr:rowOff>
    </xdr:from>
    <xdr:to>
      <xdr:col>3</xdr:col>
      <xdr:colOff>966108</xdr:colOff>
      <xdr:row>39</xdr:row>
      <xdr:rowOff>808850</xdr:rowOff>
    </xdr:to>
    <xdr:pic>
      <xdr:nvPicPr>
        <xdr:cNvPr id="105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 bwMode="auto">
        <a:xfrm>
          <a:off x="648608" y="27577144"/>
          <a:ext cx="739321" cy="6909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235857</xdr:colOff>
      <xdr:row>40</xdr:row>
      <xdr:rowOff>127001</xdr:rowOff>
    </xdr:from>
    <xdr:to>
      <xdr:col>3</xdr:col>
      <xdr:colOff>925286</xdr:colOff>
      <xdr:row>40</xdr:row>
      <xdr:rowOff>771295</xdr:rowOff>
    </xdr:to>
    <xdr:pic>
      <xdr:nvPicPr>
        <xdr:cNvPr id="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 bwMode="auto">
        <a:xfrm>
          <a:off x="657678" y="28457072"/>
          <a:ext cx="689429" cy="64429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172357</xdr:colOff>
      <xdr:row>41</xdr:row>
      <xdr:rowOff>74840</xdr:rowOff>
    </xdr:from>
    <xdr:to>
      <xdr:col>3</xdr:col>
      <xdr:colOff>980919</xdr:colOff>
      <xdr:row>41</xdr:row>
      <xdr:rowOff>762000</xdr:rowOff>
    </xdr:to>
    <xdr:pic>
      <xdr:nvPicPr>
        <xdr:cNvPr id="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/>
        <a:srcRect/>
        <a:stretch>
          <a:fillRect/>
        </a:stretch>
      </xdr:blipFill>
      <xdr:spPr bwMode="auto">
        <a:xfrm>
          <a:off x="594178" y="29275769"/>
          <a:ext cx="808562" cy="68716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174625</xdr:colOff>
      <xdr:row>42</xdr:row>
      <xdr:rowOff>127000</xdr:rowOff>
    </xdr:from>
    <xdr:to>
      <xdr:col>3</xdr:col>
      <xdr:colOff>937823</xdr:colOff>
      <xdr:row>42</xdr:row>
      <xdr:rowOff>775607</xdr:rowOff>
    </xdr:to>
    <xdr:pic>
      <xdr:nvPicPr>
        <xdr:cNvPr id="3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 bwMode="auto">
        <a:xfrm>
          <a:off x="596446" y="30198786"/>
          <a:ext cx="763198" cy="6486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210911</xdr:colOff>
      <xdr:row>43</xdr:row>
      <xdr:rowOff>115661</xdr:rowOff>
    </xdr:from>
    <xdr:to>
      <xdr:col>3</xdr:col>
      <xdr:colOff>986281</xdr:colOff>
      <xdr:row>43</xdr:row>
      <xdr:rowOff>802822</xdr:rowOff>
    </xdr:to>
    <xdr:pic>
      <xdr:nvPicPr>
        <xdr:cNvPr id="10547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 bwMode="auto">
        <a:xfrm>
          <a:off x="632732" y="31058304"/>
          <a:ext cx="775370" cy="68716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224518</xdr:colOff>
      <xdr:row>44</xdr:row>
      <xdr:rowOff>145144</xdr:rowOff>
    </xdr:from>
    <xdr:to>
      <xdr:col>3</xdr:col>
      <xdr:colOff>948801</xdr:colOff>
      <xdr:row>44</xdr:row>
      <xdr:rowOff>748393</xdr:rowOff>
    </xdr:to>
    <xdr:pic>
      <xdr:nvPicPr>
        <xdr:cNvPr id="4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646339" y="31958644"/>
          <a:ext cx="724283" cy="60324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233590</xdr:colOff>
      <xdr:row>45</xdr:row>
      <xdr:rowOff>172357</xdr:rowOff>
    </xdr:from>
    <xdr:to>
      <xdr:col>3</xdr:col>
      <xdr:colOff>966107</xdr:colOff>
      <xdr:row>45</xdr:row>
      <xdr:rowOff>782464</xdr:rowOff>
    </xdr:to>
    <xdr:pic>
      <xdr:nvPicPr>
        <xdr:cNvPr id="3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/>
        <a:srcRect/>
        <a:stretch>
          <a:fillRect/>
        </a:stretch>
      </xdr:blipFill>
      <xdr:spPr bwMode="auto">
        <a:xfrm>
          <a:off x="655411" y="32856714"/>
          <a:ext cx="732517" cy="6101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217714</xdr:colOff>
      <xdr:row>46</xdr:row>
      <xdr:rowOff>108858</xdr:rowOff>
    </xdr:from>
    <xdr:to>
      <xdr:col>3</xdr:col>
      <xdr:colOff>1006929</xdr:colOff>
      <xdr:row>46</xdr:row>
      <xdr:rowOff>721198</xdr:rowOff>
    </xdr:to>
    <xdr:pic>
      <xdr:nvPicPr>
        <xdr:cNvPr id="5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639535" y="33664072"/>
          <a:ext cx="789215" cy="6123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260803</xdr:colOff>
      <xdr:row>47</xdr:row>
      <xdr:rowOff>83910</xdr:rowOff>
    </xdr:from>
    <xdr:to>
      <xdr:col>3</xdr:col>
      <xdr:colOff>925286</xdr:colOff>
      <xdr:row>47</xdr:row>
      <xdr:rowOff>774973</xdr:rowOff>
    </xdr:to>
    <xdr:pic>
      <xdr:nvPicPr>
        <xdr:cNvPr id="105480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/>
        <a:srcRect/>
        <a:stretch>
          <a:fillRect/>
        </a:stretch>
      </xdr:blipFill>
      <xdr:spPr bwMode="auto">
        <a:xfrm>
          <a:off x="682624" y="34509981"/>
          <a:ext cx="664483" cy="69106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113394</xdr:colOff>
      <xdr:row>48</xdr:row>
      <xdr:rowOff>131536</xdr:rowOff>
    </xdr:from>
    <xdr:to>
      <xdr:col>3</xdr:col>
      <xdr:colOff>985532</xdr:colOff>
      <xdr:row>48</xdr:row>
      <xdr:rowOff>789214</xdr:rowOff>
    </xdr:to>
    <xdr:pic>
      <xdr:nvPicPr>
        <xdr:cNvPr id="6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/>
        <a:srcRect/>
        <a:stretch>
          <a:fillRect/>
        </a:stretch>
      </xdr:blipFill>
      <xdr:spPr bwMode="auto">
        <a:xfrm>
          <a:off x="535215" y="35428465"/>
          <a:ext cx="872138" cy="65767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242663</xdr:colOff>
      <xdr:row>49</xdr:row>
      <xdr:rowOff>99787</xdr:rowOff>
    </xdr:from>
    <xdr:to>
      <xdr:col>3</xdr:col>
      <xdr:colOff>1006929</xdr:colOff>
      <xdr:row>49</xdr:row>
      <xdr:rowOff>746641</xdr:rowOff>
    </xdr:to>
    <xdr:pic>
      <xdr:nvPicPr>
        <xdr:cNvPr id="105482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/>
        <a:srcRect/>
        <a:stretch>
          <a:fillRect/>
        </a:stretch>
      </xdr:blipFill>
      <xdr:spPr bwMode="auto">
        <a:xfrm>
          <a:off x="664484" y="36267573"/>
          <a:ext cx="764266" cy="6468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206375</xdr:colOff>
      <xdr:row>50</xdr:row>
      <xdr:rowOff>63500</xdr:rowOff>
    </xdr:from>
    <xdr:to>
      <xdr:col>3</xdr:col>
      <xdr:colOff>870858</xdr:colOff>
      <xdr:row>50</xdr:row>
      <xdr:rowOff>730395</xdr:rowOff>
    </xdr:to>
    <xdr:pic>
      <xdr:nvPicPr>
        <xdr:cNvPr id="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/>
        <a:srcRect/>
        <a:stretch>
          <a:fillRect/>
        </a:stretch>
      </xdr:blipFill>
      <xdr:spPr bwMode="auto">
        <a:xfrm>
          <a:off x="628196" y="37102143"/>
          <a:ext cx="664483" cy="6668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167823</xdr:colOff>
      <xdr:row>51</xdr:row>
      <xdr:rowOff>74840</xdr:rowOff>
    </xdr:from>
    <xdr:to>
      <xdr:col>3</xdr:col>
      <xdr:colOff>952843</xdr:colOff>
      <xdr:row>51</xdr:row>
      <xdr:rowOff>775608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/>
        <a:srcRect/>
        <a:stretch>
          <a:fillRect/>
        </a:stretch>
      </xdr:blipFill>
      <xdr:spPr bwMode="auto">
        <a:xfrm>
          <a:off x="589644" y="37984340"/>
          <a:ext cx="785020" cy="70076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156483</xdr:colOff>
      <xdr:row>52</xdr:row>
      <xdr:rowOff>136073</xdr:rowOff>
    </xdr:from>
    <xdr:to>
      <xdr:col>3</xdr:col>
      <xdr:colOff>1040623</xdr:colOff>
      <xdr:row>52</xdr:row>
      <xdr:rowOff>748394</xdr:rowOff>
    </xdr:to>
    <xdr:pic>
      <xdr:nvPicPr>
        <xdr:cNvPr id="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/>
        <a:srcRect/>
        <a:stretch>
          <a:fillRect/>
        </a:stretch>
      </xdr:blipFill>
      <xdr:spPr bwMode="auto">
        <a:xfrm>
          <a:off x="578304" y="38916430"/>
          <a:ext cx="884140" cy="61232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224519</xdr:colOff>
      <xdr:row>53</xdr:row>
      <xdr:rowOff>110390</xdr:rowOff>
    </xdr:from>
    <xdr:to>
      <xdr:col>3</xdr:col>
      <xdr:colOff>993322</xdr:colOff>
      <xdr:row>53</xdr:row>
      <xdr:rowOff>757498</xdr:rowOff>
    </xdr:to>
    <xdr:pic>
      <xdr:nvPicPr>
        <xdr:cNvPr id="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/>
        <a:srcRect/>
        <a:stretch>
          <a:fillRect/>
        </a:stretch>
      </xdr:blipFill>
      <xdr:spPr bwMode="auto">
        <a:xfrm>
          <a:off x="646340" y="39761604"/>
          <a:ext cx="768803" cy="64710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190502</xdr:colOff>
      <xdr:row>54</xdr:row>
      <xdr:rowOff>111125</xdr:rowOff>
    </xdr:from>
    <xdr:to>
      <xdr:col>3</xdr:col>
      <xdr:colOff>899930</xdr:colOff>
      <xdr:row>54</xdr:row>
      <xdr:rowOff>775608</xdr:rowOff>
    </xdr:to>
    <xdr:pic>
      <xdr:nvPicPr>
        <xdr:cNvPr id="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/>
        <a:srcRect/>
        <a:stretch>
          <a:fillRect/>
        </a:stretch>
      </xdr:blipFill>
      <xdr:spPr bwMode="auto">
        <a:xfrm>
          <a:off x="612323" y="40633196"/>
          <a:ext cx="709428" cy="66448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158750</xdr:colOff>
      <xdr:row>55</xdr:row>
      <xdr:rowOff>142875</xdr:rowOff>
    </xdr:from>
    <xdr:to>
      <xdr:col>3</xdr:col>
      <xdr:colOff>911679</xdr:colOff>
      <xdr:row>55</xdr:row>
      <xdr:rowOff>684456</xdr:rowOff>
    </xdr:to>
    <xdr:pic>
      <xdr:nvPicPr>
        <xdr:cNvPr id="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/>
        <a:srcRect/>
        <a:stretch>
          <a:fillRect/>
        </a:stretch>
      </xdr:blipFill>
      <xdr:spPr bwMode="auto">
        <a:xfrm>
          <a:off x="580571" y="41535804"/>
          <a:ext cx="752929" cy="54158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127003</xdr:colOff>
      <xdr:row>56</xdr:row>
      <xdr:rowOff>111127</xdr:rowOff>
    </xdr:from>
    <xdr:to>
      <xdr:col>3</xdr:col>
      <xdr:colOff>907792</xdr:colOff>
      <xdr:row>56</xdr:row>
      <xdr:rowOff>693964</xdr:rowOff>
    </xdr:to>
    <xdr:pic>
      <xdr:nvPicPr>
        <xdr:cNvPr id="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/>
        <a:srcRect/>
        <a:stretch>
          <a:fillRect/>
        </a:stretch>
      </xdr:blipFill>
      <xdr:spPr bwMode="auto">
        <a:xfrm>
          <a:off x="548824" y="42374913"/>
          <a:ext cx="780789" cy="58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115663</xdr:colOff>
      <xdr:row>57</xdr:row>
      <xdr:rowOff>104322</xdr:rowOff>
    </xdr:from>
    <xdr:to>
      <xdr:col>3</xdr:col>
      <xdr:colOff>961352</xdr:colOff>
      <xdr:row>57</xdr:row>
      <xdr:rowOff>748393</xdr:rowOff>
    </xdr:to>
    <xdr:pic>
      <xdr:nvPicPr>
        <xdr:cNvPr id="1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/>
        <a:srcRect/>
        <a:stretch>
          <a:fillRect/>
        </a:stretch>
      </xdr:blipFill>
      <xdr:spPr bwMode="auto">
        <a:xfrm>
          <a:off x="537484" y="43238965"/>
          <a:ext cx="845689" cy="64407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136073</xdr:colOff>
      <xdr:row>58</xdr:row>
      <xdr:rowOff>108859</xdr:rowOff>
    </xdr:from>
    <xdr:to>
      <xdr:col>3</xdr:col>
      <xdr:colOff>911681</xdr:colOff>
      <xdr:row>58</xdr:row>
      <xdr:rowOff>731673</xdr:rowOff>
    </xdr:to>
    <xdr:pic>
      <xdr:nvPicPr>
        <xdr:cNvPr id="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/>
        <a:srcRect/>
        <a:stretch>
          <a:fillRect/>
        </a:stretch>
      </xdr:blipFill>
      <xdr:spPr bwMode="auto">
        <a:xfrm>
          <a:off x="557894" y="44114359"/>
          <a:ext cx="775608" cy="62281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208644</xdr:colOff>
      <xdr:row>60</xdr:row>
      <xdr:rowOff>161019</xdr:rowOff>
    </xdr:from>
    <xdr:to>
      <xdr:col>3</xdr:col>
      <xdr:colOff>966944</xdr:colOff>
      <xdr:row>60</xdr:row>
      <xdr:rowOff>802823</xdr:rowOff>
    </xdr:to>
    <xdr:pic>
      <xdr:nvPicPr>
        <xdr:cNvPr id="51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/>
        <a:srcRect/>
        <a:stretch>
          <a:fillRect/>
        </a:stretch>
      </xdr:blipFill>
      <xdr:spPr bwMode="auto">
        <a:xfrm>
          <a:off x="630465" y="45908233"/>
          <a:ext cx="758300" cy="64180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127000</xdr:colOff>
      <xdr:row>59</xdr:row>
      <xdr:rowOff>222250</xdr:rowOff>
    </xdr:from>
    <xdr:to>
      <xdr:col>3</xdr:col>
      <xdr:colOff>984250</xdr:colOff>
      <xdr:row>59</xdr:row>
      <xdr:rowOff>779979</xdr:rowOff>
    </xdr:to>
    <xdr:pic>
      <xdr:nvPicPr>
        <xdr:cNvPr id="5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460500" y="45227875"/>
          <a:ext cx="857250" cy="55772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161019</xdr:colOff>
      <xdr:row>61</xdr:row>
      <xdr:rowOff>117929</xdr:rowOff>
    </xdr:from>
    <xdr:to>
      <xdr:col>3</xdr:col>
      <xdr:colOff>966109</xdr:colOff>
      <xdr:row>61</xdr:row>
      <xdr:rowOff>795078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 bwMode="auto">
        <a:xfrm>
          <a:off x="582840" y="46736000"/>
          <a:ext cx="805090" cy="67714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127002</xdr:colOff>
      <xdr:row>62</xdr:row>
      <xdr:rowOff>88448</xdr:rowOff>
    </xdr:from>
    <xdr:to>
      <xdr:col>3</xdr:col>
      <xdr:colOff>1035004</xdr:colOff>
      <xdr:row>62</xdr:row>
      <xdr:rowOff>816429</xdr:rowOff>
    </xdr:to>
    <xdr:pic>
      <xdr:nvPicPr>
        <xdr:cNvPr id="3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4"/>
        <a:srcRect/>
        <a:stretch>
          <a:fillRect/>
        </a:stretch>
      </xdr:blipFill>
      <xdr:spPr bwMode="auto">
        <a:xfrm>
          <a:off x="548823" y="47577377"/>
          <a:ext cx="908002" cy="72798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151948</xdr:colOff>
      <xdr:row>63</xdr:row>
      <xdr:rowOff>90714</xdr:rowOff>
    </xdr:from>
    <xdr:to>
      <xdr:col>3</xdr:col>
      <xdr:colOff>966107</xdr:colOff>
      <xdr:row>63</xdr:row>
      <xdr:rowOff>786542</xdr:rowOff>
    </xdr:to>
    <xdr:pic>
      <xdr:nvPicPr>
        <xdr:cNvPr id="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/>
        <a:srcRect/>
        <a:stretch>
          <a:fillRect/>
        </a:stretch>
      </xdr:blipFill>
      <xdr:spPr bwMode="auto">
        <a:xfrm>
          <a:off x="573769" y="48450500"/>
          <a:ext cx="814159" cy="69582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206376</xdr:colOff>
      <xdr:row>64</xdr:row>
      <xdr:rowOff>79376</xdr:rowOff>
    </xdr:from>
    <xdr:to>
      <xdr:col>3</xdr:col>
      <xdr:colOff>830036</xdr:colOff>
      <xdr:row>64</xdr:row>
      <xdr:rowOff>688319</xdr:rowOff>
    </xdr:to>
    <xdr:pic>
      <xdr:nvPicPr>
        <xdr:cNvPr id="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/>
        <a:srcRect/>
        <a:stretch>
          <a:fillRect/>
        </a:stretch>
      </xdr:blipFill>
      <xdr:spPr bwMode="auto">
        <a:xfrm>
          <a:off x="628197" y="49310019"/>
          <a:ext cx="623660" cy="60894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197304</xdr:colOff>
      <xdr:row>65</xdr:row>
      <xdr:rowOff>147411</xdr:rowOff>
    </xdr:from>
    <xdr:to>
      <xdr:col>3</xdr:col>
      <xdr:colOff>1047751</xdr:colOff>
      <xdr:row>65</xdr:row>
      <xdr:rowOff>781914</xdr:rowOff>
    </xdr:to>
    <xdr:pic>
      <xdr:nvPicPr>
        <xdr:cNvPr id="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/>
        <a:srcRect/>
        <a:stretch>
          <a:fillRect/>
        </a:stretch>
      </xdr:blipFill>
      <xdr:spPr bwMode="auto">
        <a:xfrm>
          <a:off x="619125" y="50248911"/>
          <a:ext cx="850447" cy="63450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174625</xdr:colOff>
      <xdr:row>66</xdr:row>
      <xdr:rowOff>120195</xdr:rowOff>
    </xdr:from>
    <xdr:to>
      <xdr:col>3</xdr:col>
      <xdr:colOff>1034143</xdr:colOff>
      <xdr:row>66</xdr:row>
      <xdr:rowOff>705050</xdr:rowOff>
    </xdr:to>
    <xdr:pic>
      <xdr:nvPicPr>
        <xdr:cNvPr id="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/>
        <a:srcRect/>
        <a:stretch>
          <a:fillRect/>
        </a:stretch>
      </xdr:blipFill>
      <xdr:spPr bwMode="auto">
        <a:xfrm>
          <a:off x="596446" y="51092552"/>
          <a:ext cx="859518" cy="5848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215448</xdr:colOff>
      <xdr:row>67</xdr:row>
      <xdr:rowOff>113982</xdr:rowOff>
    </xdr:from>
    <xdr:to>
      <xdr:col>3</xdr:col>
      <xdr:colOff>911680</xdr:colOff>
      <xdr:row>67</xdr:row>
      <xdr:rowOff>746621</xdr:rowOff>
    </xdr:to>
    <xdr:pic>
      <xdr:nvPicPr>
        <xdr:cNvPr id="4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/>
        <a:srcRect/>
        <a:stretch>
          <a:fillRect/>
        </a:stretch>
      </xdr:blipFill>
      <xdr:spPr bwMode="auto">
        <a:xfrm>
          <a:off x="637269" y="51957196"/>
          <a:ext cx="696232" cy="6326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158751</xdr:colOff>
      <xdr:row>68</xdr:row>
      <xdr:rowOff>127000</xdr:rowOff>
    </xdr:from>
    <xdr:to>
      <xdr:col>3</xdr:col>
      <xdr:colOff>1006929</xdr:colOff>
      <xdr:row>68</xdr:row>
      <xdr:rowOff>656534</xdr:rowOff>
    </xdr:to>
    <xdr:pic>
      <xdr:nvPicPr>
        <xdr:cNvPr id="4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/>
        <a:srcRect/>
        <a:stretch>
          <a:fillRect/>
        </a:stretch>
      </xdr:blipFill>
      <xdr:spPr bwMode="auto">
        <a:xfrm>
          <a:off x="580572" y="52841071"/>
          <a:ext cx="848178" cy="52953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204108</xdr:colOff>
      <xdr:row>69</xdr:row>
      <xdr:rowOff>117928</xdr:rowOff>
    </xdr:from>
    <xdr:to>
      <xdr:col>3</xdr:col>
      <xdr:colOff>986600</xdr:colOff>
      <xdr:row>69</xdr:row>
      <xdr:rowOff>789213</xdr:rowOff>
    </xdr:to>
    <xdr:pic>
      <xdr:nvPicPr>
        <xdr:cNvPr id="45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/>
        <a:srcRect/>
        <a:stretch>
          <a:fillRect/>
        </a:stretch>
      </xdr:blipFill>
      <xdr:spPr bwMode="auto">
        <a:xfrm>
          <a:off x="625929" y="53702857"/>
          <a:ext cx="782492" cy="6712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147410</xdr:colOff>
      <xdr:row>70</xdr:row>
      <xdr:rowOff>120197</xdr:rowOff>
    </xdr:from>
    <xdr:to>
      <xdr:col>3</xdr:col>
      <xdr:colOff>1020535</xdr:colOff>
      <xdr:row>70</xdr:row>
      <xdr:rowOff>827257</xdr:rowOff>
    </xdr:to>
    <xdr:pic>
      <xdr:nvPicPr>
        <xdr:cNvPr id="105478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/>
        <a:srcRect/>
        <a:stretch>
          <a:fillRect/>
        </a:stretch>
      </xdr:blipFill>
      <xdr:spPr bwMode="auto">
        <a:xfrm>
          <a:off x="569231" y="54575983"/>
          <a:ext cx="873125" cy="70706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299358</xdr:colOff>
      <xdr:row>71</xdr:row>
      <xdr:rowOff>131536</xdr:rowOff>
    </xdr:from>
    <xdr:to>
      <xdr:col>3</xdr:col>
      <xdr:colOff>925286</xdr:colOff>
      <xdr:row>71</xdr:row>
      <xdr:rowOff>786242</xdr:rowOff>
    </xdr:to>
    <xdr:pic>
      <xdr:nvPicPr>
        <xdr:cNvPr id="46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/>
        <a:srcRect/>
        <a:stretch>
          <a:fillRect/>
        </a:stretch>
      </xdr:blipFill>
      <xdr:spPr bwMode="auto">
        <a:xfrm>
          <a:off x="721179" y="55458179"/>
          <a:ext cx="625928" cy="65470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156482</xdr:colOff>
      <xdr:row>72</xdr:row>
      <xdr:rowOff>170089</xdr:rowOff>
    </xdr:from>
    <xdr:to>
      <xdr:col>3</xdr:col>
      <xdr:colOff>979715</xdr:colOff>
      <xdr:row>72</xdr:row>
      <xdr:rowOff>756558</xdr:rowOff>
    </xdr:to>
    <xdr:pic>
      <xdr:nvPicPr>
        <xdr:cNvPr id="47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/>
        <a:srcRect/>
        <a:stretch>
          <a:fillRect/>
        </a:stretch>
      </xdr:blipFill>
      <xdr:spPr bwMode="auto">
        <a:xfrm>
          <a:off x="578303" y="56367589"/>
          <a:ext cx="823233" cy="5864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174625</xdr:colOff>
      <xdr:row>73</xdr:row>
      <xdr:rowOff>95250</xdr:rowOff>
    </xdr:from>
    <xdr:to>
      <xdr:col>3</xdr:col>
      <xdr:colOff>952500</xdr:colOff>
      <xdr:row>73</xdr:row>
      <xdr:rowOff>719885</xdr:rowOff>
    </xdr:to>
    <xdr:pic>
      <xdr:nvPicPr>
        <xdr:cNvPr id="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 bwMode="auto">
        <a:xfrm>
          <a:off x="596446" y="57163607"/>
          <a:ext cx="777875" cy="6246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172357</xdr:colOff>
      <xdr:row>74</xdr:row>
      <xdr:rowOff>138340</xdr:rowOff>
    </xdr:from>
    <xdr:to>
      <xdr:col>3</xdr:col>
      <xdr:colOff>1020536</xdr:colOff>
      <xdr:row>74</xdr:row>
      <xdr:rowOff>729704</xdr:rowOff>
    </xdr:to>
    <xdr:pic>
      <xdr:nvPicPr>
        <xdr:cNvPr id="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5" cstate="print"/>
        <a:srcRect/>
        <a:stretch>
          <a:fillRect/>
        </a:stretch>
      </xdr:blipFill>
      <xdr:spPr bwMode="auto">
        <a:xfrm>
          <a:off x="594178" y="58077554"/>
          <a:ext cx="848179" cy="5913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206377</xdr:colOff>
      <xdr:row>75</xdr:row>
      <xdr:rowOff>122465</xdr:rowOff>
    </xdr:from>
    <xdr:to>
      <xdr:col>3</xdr:col>
      <xdr:colOff>1020537</xdr:colOff>
      <xdr:row>75</xdr:row>
      <xdr:rowOff>766749</xdr:rowOff>
    </xdr:to>
    <xdr:pic>
      <xdr:nvPicPr>
        <xdr:cNvPr id="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/>
        <a:srcRect/>
        <a:stretch>
          <a:fillRect/>
        </a:stretch>
      </xdr:blipFill>
      <xdr:spPr bwMode="auto">
        <a:xfrm>
          <a:off x="628198" y="58932536"/>
          <a:ext cx="814160" cy="64428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156483</xdr:colOff>
      <xdr:row>76</xdr:row>
      <xdr:rowOff>88448</xdr:rowOff>
    </xdr:from>
    <xdr:to>
      <xdr:col>3</xdr:col>
      <xdr:colOff>1007687</xdr:colOff>
      <xdr:row>76</xdr:row>
      <xdr:rowOff>748394</xdr:rowOff>
    </xdr:to>
    <xdr:pic>
      <xdr:nvPicPr>
        <xdr:cNvPr id="50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/>
        <a:srcRect/>
        <a:stretch>
          <a:fillRect/>
        </a:stretch>
      </xdr:blipFill>
      <xdr:spPr bwMode="auto">
        <a:xfrm>
          <a:off x="578304" y="59769377"/>
          <a:ext cx="851204" cy="65994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174625</xdr:colOff>
      <xdr:row>77</xdr:row>
      <xdr:rowOff>63500</xdr:rowOff>
    </xdr:from>
    <xdr:to>
      <xdr:col>3</xdr:col>
      <xdr:colOff>817734</xdr:colOff>
      <xdr:row>77</xdr:row>
      <xdr:rowOff>748393</xdr:rowOff>
    </xdr:to>
    <xdr:pic>
      <xdr:nvPicPr>
        <xdr:cNvPr id="53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58" cstate="print"/>
        <a:srcRect/>
        <a:stretch>
          <a:fillRect/>
        </a:stretch>
      </xdr:blipFill>
      <xdr:spPr bwMode="auto">
        <a:xfrm>
          <a:off x="1508125" y="35210750"/>
          <a:ext cx="643109" cy="68489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249464</xdr:colOff>
      <xdr:row>78</xdr:row>
      <xdr:rowOff>129269</xdr:rowOff>
    </xdr:from>
    <xdr:to>
      <xdr:col>3</xdr:col>
      <xdr:colOff>915042</xdr:colOff>
      <xdr:row>78</xdr:row>
      <xdr:rowOff>762000</xdr:rowOff>
    </xdr:to>
    <xdr:pic>
      <xdr:nvPicPr>
        <xdr:cNvPr id="54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/>
        <a:srcRect/>
        <a:stretch>
          <a:fillRect/>
        </a:stretch>
      </xdr:blipFill>
      <xdr:spPr bwMode="auto">
        <a:xfrm>
          <a:off x="671285" y="61551912"/>
          <a:ext cx="665578" cy="63273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179161</xdr:colOff>
      <xdr:row>80</xdr:row>
      <xdr:rowOff>72572</xdr:rowOff>
    </xdr:from>
    <xdr:to>
      <xdr:col>3</xdr:col>
      <xdr:colOff>952501</xdr:colOff>
      <xdr:row>80</xdr:row>
      <xdr:rowOff>735176</xdr:rowOff>
    </xdr:to>
    <xdr:pic>
      <xdr:nvPicPr>
        <xdr:cNvPr id="55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/>
        <a:srcRect/>
        <a:stretch>
          <a:fillRect/>
        </a:stretch>
      </xdr:blipFill>
      <xdr:spPr bwMode="auto">
        <a:xfrm>
          <a:off x="600982" y="63236929"/>
          <a:ext cx="773340" cy="66260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226786</xdr:colOff>
      <xdr:row>81</xdr:row>
      <xdr:rowOff>147412</xdr:rowOff>
    </xdr:from>
    <xdr:to>
      <xdr:col>3</xdr:col>
      <xdr:colOff>979714</xdr:colOff>
      <xdr:row>81</xdr:row>
      <xdr:rowOff>731115</xdr:rowOff>
    </xdr:to>
    <xdr:pic>
      <xdr:nvPicPr>
        <xdr:cNvPr id="57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/>
        <a:srcRect/>
        <a:stretch>
          <a:fillRect/>
        </a:stretch>
      </xdr:blipFill>
      <xdr:spPr bwMode="auto">
        <a:xfrm>
          <a:off x="648607" y="64182626"/>
          <a:ext cx="752928" cy="58370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222250</xdr:colOff>
      <xdr:row>82</xdr:row>
      <xdr:rowOff>147410</xdr:rowOff>
    </xdr:from>
    <xdr:to>
      <xdr:col>3</xdr:col>
      <xdr:colOff>979715</xdr:colOff>
      <xdr:row>82</xdr:row>
      <xdr:rowOff>759991</xdr:rowOff>
    </xdr:to>
    <xdr:pic>
      <xdr:nvPicPr>
        <xdr:cNvPr id="58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/>
        <a:srcRect/>
        <a:stretch>
          <a:fillRect/>
        </a:stretch>
      </xdr:blipFill>
      <xdr:spPr bwMode="auto">
        <a:xfrm>
          <a:off x="644071" y="65053481"/>
          <a:ext cx="757465" cy="61258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224518</xdr:colOff>
      <xdr:row>83</xdr:row>
      <xdr:rowOff>120196</xdr:rowOff>
    </xdr:from>
    <xdr:to>
      <xdr:col>3</xdr:col>
      <xdr:colOff>958514</xdr:colOff>
      <xdr:row>83</xdr:row>
      <xdr:rowOff>761999</xdr:rowOff>
    </xdr:to>
    <xdr:pic>
      <xdr:nvPicPr>
        <xdr:cNvPr id="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/>
        <a:srcRect/>
        <a:stretch>
          <a:fillRect/>
        </a:stretch>
      </xdr:blipFill>
      <xdr:spPr bwMode="auto">
        <a:xfrm>
          <a:off x="646339" y="65897125"/>
          <a:ext cx="733996" cy="64180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190501</xdr:colOff>
      <xdr:row>79</xdr:row>
      <xdr:rowOff>122466</xdr:rowOff>
    </xdr:from>
    <xdr:to>
      <xdr:col>3</xdr:col>
      <xdr:colOff>1034143</xdr:colOff>
      <xdr:row>79</xdr:row>
      <xdr:rowOff>767976</xdr:rowOff>
    </xdr:to>
    <xdr:pic>
      <xdr:nvPicPr>
        <xdr:cNvPr id="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/>
        <a:srcRect/>
        <a:stretch>
          <a:fillRect/>
        </a:stretch>
      </xdr:blipFill>
      <xdr:spPr bwMode="auto">
        <a:xfrm>
          <a:off x="612322" y="62415966"/>
          <a:ext cx="843642" cy="6455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163286</xdr:colOff>
      <xdr:row>84</xdr:row>
      <xdr:rowOff>108858</xdr:rowOff>
    </xdr:from>
    <xdr:to>
      <xdr:col>3</xdr:col>
      <xdr:colOff>979715</xdr:colOff>
      <xdr:row>84</xdr:row>
      <xdr:rowOff>765774</xdr:rowOff>
    </xdr:to>
    <xdr:pic>
      <xdr:nvPicPr>
        <xdr:cNvPr id="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/>
        <a:srcRect/>
        <a:stretch>
          <a:fillRect/>
        </a:stretch>
      </xdr:blipFill>
      <xdr:spPr bwMode="auto">
        <a:xfrm>
          <a:off x="585107" y="66756644"/>
          <a:ext cx="816429" cy="65691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176893</xdr:colOff>
      <xdr:row>85</xdr:row>
      <xdr:rowOff>149680</xdr:rowOff>
    </xdr:from>
    <xdr:to>
      <xdr:col>3</xdr:col>
      <xdr:colOff>1020536</xdr:colOff>
      <xdr:row>85</xdr:row>
      <xdr:rowOff>818432</xdr:rowOff>
    </xdr:to>
    <xdr:pic>
      <xdr:nvPicPr>
        <xdr:cNvPr id="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/>
        <a:srcRect/>
        <a:stretch>
          <a:fillRect/>
        </a:stretch>
      </xdr:blipFill>
      <xdr:spPr bwMode="auto">
        <a:xfrm>
          <a:off x="598714" y="67668323"/>
          <a:ext cx="843643" cy="6687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204108</xdr:colOff>
      <xdr:row>86</xdr:row>
      <xdr:rowOff>81643</xdr:rowOff>
    </xdr:from>
    <xdr:to>
      <xdr:col>3</xdr:col>
      <xdr:colOff>1006930</xdr:colOff>
      <xdr:row>86</xdr:row>
      <xdr:rowOff>768887</xdr:rowOff>
    </xdr:to>
    <xdr:pic>
      <xdr:nvPicPr>
        <xdr:cNvPr id="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/>
        <a:srcRect/>
        <a:stretch>
          <a:fillRect/>
        </a:stretch>
      </xdr:blipFill>
      <xdr:spPr bwMode="auto">
        <a:xfrm>
          <a:off x="625929" y="68471143"/>
          <a:ext cx="802822" cy="68724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108857</xdr:colOff>
      <xdr:row>87</xdr:row>
      <xdr:rowOff>68036</xdr:rowOff>
    </xdr:from>
    <xdr:to>
      <xdr:col>3</xdr:col>
      <xdr:colOff>1016859</xdr:colOff>
      <xdr:row>87</xdr:row>
      <xdr:rowOff>796017</xdr:rowOff>
    </xdr:to>
    <xdr:pic>
      <xdr:nvPicPr>
        <xdr:cNvPr id="7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4"/>
        <a:srcRect/>
        <a:stretch>
          <a:fillRect/>
        </a:stretch>
      </xdr:blipFill>
      <xdr:spPr bwMode="auto">
        <a:xfrm>
          <a:off x="530678" y="69328393"/>
          <a:ext cx="908002" cy="72798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4FW%20&#49368;&#54540;&#54060;&#46377;%20&#47532;&#49828;&#53944;%20&#52712;&#54633;%20(HATS%20ON,%20HATS%20ON%20KIDS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브랜드품목별"/>
      <sheetName val="발주입고월"/>
      <sheetName val="샘플별업체별"/>
      <sheetName val="샘플현황취합"/>
      <sheetName val="CODE"/>
      <sheetName val="생산업체"/>
      <sheetName val="주"/>
      <sheetName val="정리"/>
      <sheetName val="계획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L1">
            <v>2</v>
          </cell>
          <cell r="M1">
            <v>3</v>
          </cell>
          <cell r="N1">
            <v>4</v>
          </cell>
          <cell r="O1">
            <v>5</v>
          </cell>
          <cell r="P1">
            <v>6</v>
          </cell>
        </row>
        <row r="3">
          <cell r="K3" t="str">
            <v>코드</v>
          </cell>
          <cell r="L3" t="str">
            <v>코드명</v>
          </cell>
          <cell r="M3" t="str">
            <v>코드</v>
          </cell>
          <cell r="N3" t="str">
            <v>구분</v>
          </cell>
          <cell r="O3" t="str">
            <v>구분</v>
          </cell>
          <cell r="P3" t="str">
            <v>구분</v>
          </cell>
        </row>
        <row r="4">
          <cell r="K4" t="str">
            <v>BA</v>
          </cell>
          <cell r="L4" t="str">
            <v>BASIC CAP</v>
          </cell>
          <cell r="M4" t="str">
            <v>BA</v>
          </cell>
          <cell r="N4" t="str">
            <v>의류외</v>
          </cell>
          <cell r="P4" t="str">
            <v>모자</v>
          </cell>
        </row>
        <row r="5">
          <cell r="K5" t="str">
            <v>BA</v>
          </cell>
          <cell r="L5" t="str">
            <v>BASIC CAP</v>
          </cell>
          <cell r="M5" t="str">
            <v>BA</v>
          </cell>
          <cell r="N5" t="str">
            <v>의류외</v>
          </cell>
          <cell r="P5" t="str">
            <v>모자</v>
          </cell>
        </row>
        <row r="6">
          <cell r="K6" t="str">
            <v>FL</v>
          </cell>
          <cell r="L6" t="str">
            <v>FLEX CAP</v>
          </cell>
          <cell r="M6" t="str">
            <v>FL</v>
          </cell>
          <cell r="N6" t="str">
            <v>의류외</v>
          </cell>
          <cell r="P6" t="str">
            <v>모자</v>
          </cell>
        </row>
        <row r="7">
          <cell r="K7" t="str">
            <v>FL</v>
          </cell>
          <cell r="L7" t="str">
            <v>FLEX CAP</v>
          </cell>
          <cell r="M7" t="str">
            <v>FL</v>
          </cell>
          <cell r="N7" t="str">
            <v>의류외</v>
          </cell>
          <cell r="P7" t="str">
            <v>모자</v>
          </cell>
        </row>
        <row r="8">
          <cell r="K8" t="str">
            <v>FI</v>
          </cell>
          <cell r="L8" t="str">
            <v>FITTED CAP</v>
          </cell>
          <cell r="M8" t="str">
            <v>FI</v>
          </cell>
          <cell r="N8" t="str">
            <v>의류외</v>
          </cell>
          <cell r="P8" t="str">
            <v>모자</v>
          </cell>
        </row>
        <row r="9">
          <cell r="K9" t="str">
            <v>FI</v>
          </cell>
          <cell r="L9" t="str">
            <v>FITTED CAP</v>
          </cell>
          <cell r="M9" t="str">
            <v>FI</v>
          </cell>
          <cell r="N9" t="str">
            <v>의류외</v>
          </cell>
          <cell r="P9" t="str">
            <v>모자</v>
          </cell>
        </row>
        <row r="10">
          <cell r="K10" t="str">
            <v>FI</v>
          </cell>
          <cell r="L10" t="str">
            <v>FITTED CAP</v>
          </cell>
          <cell r="M10" t="str">
            <v>FI</v>
          </cell>
          <cell r="N10" t="str">
            <v>의류외</v>
          </cell>
          <cell r="P10" t="str">
            <v>모자</v>
          </cell>
        </row>
        <row r="11">
          <cell r="K11" t="str">
            <v>WC</v>
          </cell>
          <cell r="L11" t="str">
            <v>WASHED CAP</v>
          </cell>
          <cell r="M11" t="str">
            <v>WC</v>
          </cell>
          <cell r="N11" t="str">
            <v>의류외</v>
          </cell>
          <cell r="P11" t="str">
            <v>모자</v>
          </cell>
        </row>
        <row r="12">
          <cell r="K12" t="str">
            <v>TR</v>
          </cell>
          <cell r="L12" t="str">
            <v>TRUCKER CAP</v>
          </cell>
          <cell r="M12" t="str">
            <v>TR</v>
          </cell>
          <cell r="N12" t="str">
            <v>의류외</v>
          </cell>
          <cell r="P12" t="str">
            <v>모자</v>
          </cell>
        </row>
        <row r="13">
          <cell r="K13" t="str">
            <v>TR</v>
          </cell>
          <cell r="L13" t="str">
            <v>TRUCKER CAP</v>
          </cell>
          <cell r="M13" t="str">
            <v>TR</v>
          </cell>
          <cell r="N13" t="str">
            <v>의류외</v>
          </cell>
          <cell r="P13" t="str">
            <v>모자</v>
          </cell>
        </row>
        <row r="14">
          <cell r="K14" t="str">
            <v>TR</v>
          </cell>
          <cell r="L14" t="str">
            <v>TRUCKER CAP</v>
          </cell>
          <cell r="M14" t="str">
            <v>TR</v>
          </cell>
          <cell r="N14" t="str">
            <v>의류외</v>
          </cell>
          <cell r="P14" t="str">
            <v>모자</v>
          </cell>
        </row>
        <row r="15">
          <cell r="K15" t="str">
            <v>TR</v>
          </cell>
          <cell r="L15" t="str">
            <v>TRUCKER CAP</v>
          </cell>
          <cell r="M15" t="str">
            <v>TR</v>
          </cell>
          <cell r="N15" t="str">
            <v>의류외</v>
          </cell>
          <cell r="P15" t="str">
            <v>모자</v>
          </cell>
        </row>
        <row r="16">
          <cell r="K16" t="str">
            <v>UM</v>
          </cell>
          <cell r="L16" t="str">
            <v>UMPIRE</v>
          </cell>
          <cell r="M16" t="str">
            <v>UM</v>
          </cell>
          <cell r="N16" t="str">
            <v>의류외</v>
          </cell>
          <cell r="P16" t="str">
            <v>모자</v>
          </cell>
        </row>
        <row r="17">
          <cell r="K17" t="str">
            <v>PE</v>
          </cell>
          <cell r="L17" t="str">
            <v>PERFORMANCE CAP</v>
          </cell>
          <cell r="M17" t="str">
            <v>PE</v>
          </cell>
          <cell r="N17" t="str">
            <v>의류외</v>
          </cell>
          <cell r="P17" t="str">
            <v>모자</v>
          </cell>
        </row>
        <row r="18">
          <cell r="K18" t="str">
            <v>MI</v>
          </cell>
          <cell r="L18" t="str">
            <v>MILITARY CAP</v>
          </cell>
          <cell r="M18" t="str">
            <v>MI</v>
          </cell>
          <cell r="N18" t="str">
            <v>의류외</v>
          </cell>
          <cell r="P18" t="str">
            <v>모자</v>
          </cell>
        </row>
        <row r="19">
          <cell r="K19" t="str">
            <v>FE</v>
          </cell>
          <cell r="L19" t="str">
            <v>FEDORA</v>
          </cell>
          <cell r="M19" t="str">
            <v>FE</v>
          </cell>
          <cell r="N19" t="str">
            <v>의류외</v>
          </cell>
          <cell r="P19" t="str">
            <v>모자</v>
          </cell>
        </row>
        <row r="20">
          <cell r="K20" t="str">
            <v>HU</v>
          </cell>
          <cell r="L20" t="str">
            <v>HUNTING CAP</v>
          </cell>
          <cell r="M20" t="str">
            <v>HU</v>
          </cell>
          <cell r="N20" t="str">
            <v>의류외</v>
          </cell>
          <cell r="P20" t="str">
            <v>모자</v>
          </cell>
        </row>
        <row r="21">
          <cell r="K21" t="str">
            <v>CT</v>
          </cell>
          <cell r="L21" t="str">
            <v>CASQUETTE</v>
          </cell>
          <cell r="M21" t="str">
            <v>CT</v>
          </cell>
          <cell r="N21" t="str">
            <v>의류외</v>
          </cell>
          <cell r="P21" t="str">
            <v>모자</v>
          </cell>
        </row>
        <row r="22">
          <cell r="K22" t="str">
            <v>CM</v>
          </cell>
          <cell r="L22" t="str">
            <v>BERET</v>
          </cell>
          <cell r="M22" t="str">
            <v>CM</v>
          </cell>
          <cell r="N22" t="str">
            <v>의류외</v>
          </cell>
          <cell r="P22" t="str">
            <v>모자</v>
          </cell>
        </row>
        <row r="23">
          <cell r="K23" t="str">
            <v>FA</v>
          </cell>
          <cell r="L23" t="str">
            <v>FASHION HAT</v>
          </cell>
          <cell r="M23" t="str">
            <v>FA</v>
          </cell>
          <cell r="N23" t="str">
            <v>의류외</v>
          </cell>
          <cell r="P23" t="str">
            <v>모자</v>
          </cell>
        </row>
        <row r="24">
          <cell r="K24" t="str">
            <v>FA</v>
          </cell>
          <cell r="L24" t="str">
            <v>FASHION HAT</v>
          </cell>
          <cell r="M24" t="str">
            <v>FA</v>
          </cell>
          <cell r="N24" t="str">
            <v>의류외</v>
          </cell>
          <cell r="P24" t="str">
            <v>모자</v>
          </cell>
        </row>
        <row r="25">
          <cell r="K25" t="str">
            <v>FA</v>
          </cell>
          <cell r="L25" t="str">
            <v>FASHION HAT</v>
          </cell>
          <cell r="M25" t="str">
            <v>FA</v>
          </cell>
          <cell r="N25" t="str">
            <v>의류외</v>
          </cell>
          <cell r="P25" t="str">
            <v>모자</v>
          </cell>
        </row>
        <row r="26">
          <cell r="K26" t="str">
            <v>FA</v>
          </cell>
          <cell r="L26" t="str">
            <v>FASHION HAT</v>
          </cell>
          <cell r="M26" t="str">
            <v>FA</v>
          </cell>
          <cell r="N26" t="str">
            <v>의류외</v>
          </cell>
          <cell r="P26" t="str">
            <v>모자</v>
          </cell>
        </row>
        <row r="27">
          <cell r="K27" t="str">
            <v>BE</v>
          </cell>
          <cell r="L27" t="str">
            <v>BEANIE</v>
          </cell>
          <cell r="M27" t="str">
            <v>BE</v>
          </cell>
          <cell r="N27" t="str">
            <v>의류외</v>
          </cell>
          <cell r="P27" t="str">
            <v>모자</v>
          </cell>
        </row>
        <row r="28">
          <cell r="K28" t="str">
            <v>BE</v>
          </cell>
          <cell r="L28" t="str">
            <v>BEANIE</v>
          </cell>
          <cell r="M28" t="str">
            <v>BE</v>
          </cell>
          <cell r="N28" t="str">
            <v>의류외</v>
          </cell>
          <cell r="P28" t="str">
            <v>모자</v>
          </cell>
        </row>
        <row r="29">
          <cell r="K29" t="str">
            <v>BE</v>
          </cell>
          <cell r="L29" t="str">
            <v>BEANIE</v>
          </cell>
          <cell r="M29" t="str">
            <v>BE</v>
          </cell>
          <cell r="N29" t="str">
            <v>의류외</v>
          </cell>
          <cell r="P29" t="str">
            <v>모자</v>
          </cell>
        </row>
        <row r="30">
          <cell r="K30" t="str">
            <v>VB</v>
          </cell>
          <cell r="L30" t="str">
            <v>VISOR BEANIE</v>
          </cell>
          <cell r="M30" t="str">
            <v>VB</v>
          </cell>
          <cell r="N30" t="str">
            <v>의류외</v>
          </cell>
          <cell r="P30" t="str">
            <v>모자</v>
          </cell>
        </row>
        <row r="31">
          <cell r="K31" t="str">
            <v>EB</v>
          </cell>
          <cell r="L31" t="str">
            <v>EARFLAP BEANIE</v>
          </cell>
          <cell r="M31" t="str">
            <v>EB</v>
          </cell>
          <cell r="N31" t="str">
            <v>의류외</v>
          </cell>
          <cell r="P31" t="str">
            <v>모자</v>
          </cell>
        </row>
        <row r="32">
          <cell r="K32" t="str">
            <v>ER</v>
          </cell>
          <cell r="L32" t="str">
            <v>EARCAP</v>
          </cell>
          <cell r="M32" t="str">
            <v>ER</v>
          </cell>
          <cell r="N32" t="str">
            <v>의류외</v>
          </cell>
          <cell r="P32" t="str">
            <v>모자</v>
          </cell>
        </row>
        <row r="33">
          <cell r="K33" t="str">
            <v>TP</v>
          </cell>
          <cell r="L33" t="str">
            <v>TROOPER</v>
          </cell>
          <cell r="M33" t="str">
            <v>TP</v>
          </cell>
          <cell r="N33" t="str">
            <v>의류외</v>
          </cell>
          <cell r="P33" t="str">
            <v>모자</v>
          </cell>
        </row>
        <row r="34">
          <cell r="K34" t="str">
            <v>MU</v>
          </cell>
          <cell r="L34" t="str">
            <v>MUFFLER</v>
          </cell>
          <cell r="M34" t="str">
            <v>MU</v>
          </cell>
          <cell r="N34" t="str">
            <v>의류외</v>
          </cell>
          <cell r="O34" t="str">
            <v>ACC</v>
          </cell>
          <cell r="P34" t="str">
            <v>ACC</v>
          </cell>
        </row>
        <row r="35">
          <cell r="K35" t="str">
            <v>MU</v>
          </cell>
          <cell r="L35" t="str">
            <v>MUFFLER</v>
          </cell>
          <cell r="N35" t="str">
            <v>의류외</v>
          </cell>
          <cell r="O35" t="str">
            <v>ACC</v>
          </cell>
          <cell r="P35" t="str">
            <v>ACC</v>
          </cell>
        </row>
        <row r="36">
          <cell r="K36" t="str">
            <v>MU</v>
          </cell>
          <cell r="L36" t="str">
            <v>MUFFLER</v>
          </cell>
          <cell r="N36" t="str">
            <v>의류외</v>
          </cell>
          <cell r="O36" t="str">
            <v>ACC</v>
          </cell>
          <cell r="P36" t="str">
            <v>ACC</v>
          </cell>
        </row>
        <row r="37">
          <cell r="K37" t="str">
            <v>WA</v>
          </cell>
          <cell r="L37" t="str">
            <v>WARMER</v>
          </cell>
          <cell r="M37" t="str">
            <v>WA</v>
          </cell>
          <cell r="N37" t="str">
            <v>의류외</v>
          </cell>
          <cell r="O37" t="str">
            <v>ACC</v>
          </cell>
          <cell r="P37" t="str">
            <v>ACC</v>
          </cell>
        </row>
        <row r="38">
          <cell r="K38" t="str">
            <v>ED</v>
          </cell>
          <cell r="L38" t="str">
            <v>MITTEN</v>
          </cell>
          <cell r="M38" t="str">
            <v>ED</v>
          </cell>
          <cell r="N38" t="str">
            <v>의류외</v>
          </cell>
          <cell r="O38" t="str">
            <v>ACC</v>
          </cell>
          <cell r="P38" t="str">
            <v>ACC</v>
          </cell>
        </row>
        <row r="39">
          <cell r="K39" t="str">
            <v>CC</v>
          </cell>
          <cell r="L39" t="str">
            <v>CAP CARRIER</v>
          </cell>
          <cell r="M39" t="str">
            <v>CC</v>
          </cell>
          <cell r="N39" t="str">
            <v>의류외</v>
          </cell>
          <cell r="O39" t="str">
            <v>ACC</v>
          </cell>
          <cell r="P39" t="str">
            <v>ACC</v>
          </cell>
        </row>
        <row r="40">
          <cell r="K40" t="str">
            <v>CS</v>
          </cell>
          <cell r="L40" t="str">
            <v>CAP SPRAY</v>
          </cell>
          <cell r="M40" t="str">
            <v>CS</v>
          </cell>
          <cell r="N40" t="str">
            <v>의류외</v>
          </cell>
          <cell r="O40" t="str">
            <v>ACC</v>
          </cell>
          <cell r="P40" t="str">
            <v>ACC</v>
          </cell>
        </row>
        <row r="41">
          <cell r="K41" t="str">
            <v>DC</v>
          </cell>
          <cell r="L41" t="str">
            <v xml:space="preserve">DP cap </v>
          </cell>
          <cell r="M41" t="str">
            <v>DC</v>
          </cell>
          <cell r="N41" t="str">
            <v>의류외</v>
          </cell>
          <cell r="O41" t="str">
            <v>ACC</v>
          </cell>
          <cell r="P41" t="str">
            <v>ACC</v>
          </cell>
        </row>
        <row r="42">
          <cell r="K42" t="str">
            <v>AC</v>
          </cell>
          <cell r="L42" t="str">
            <v>ACC</v>
          </cell>
          <cell r="M42" t="str">
            <v>AC</v>
          </cell>
          <cell r="N42" t="str">
            <v>의류외</v>
          </cell>
          <cell r="O42" t="str">
            <v>ACC</v>
          </cell>
          <cell r="P42" t="str">
            <v>ACC</v>
          </cell>
        </row>
        <row r="43">
          <cell r="K43" t="str">
            <v>TS</v>
          </cell>
          <cell r="L43" t="str">
            <v>SHOT SLEEVES</v>
          </cell>
          <cell r="M43" t="str">
            <v>TS</v>
          </cell>
          <cell r="N43" t="str">
            <v>의류</v>
          </cell>
          <cell r="O43" t="str">
            <v>의류</v>
          </cell>
          <cell r="P43" t="str">
            <v>의류</v>
          </cell>
        </row>
        <row r="44">
          <cell r="K44" t="str">
            <v>TL</v>
          </cell>
          <cell r="L44" t="str">
            <v>LONG SLEEVES</v>
          </cell>
          <cell r="M44" t="str">
            <v>TL</v>
          </cell>
          <cell r="N44" t="str">
            <v>의류</v>
          </cell>
          <cell r="O44" t="str">
            <v>의류</v>
          </cell>
          <cell r="P44" t="str">
            <v>의류</v>
          </cell>
        </row>
        <row r="45">
          <cell r="K45" t="str">
            <v>TH</v>
          </cell>
          <cell r="L45" t="str">
            <v>HOODED T-SHIRTS</v>
          </cell>
          <cell r="M45" t="str">
            <v>TH</v>
          </cell>
          <cell r="N45" t="str">
            <v>의류</v>
          </cell>
          <cell r="O45" t="str">
            <v>의류</v>
          </cell>
          <cell r="P45" t="str">
            <v>의류</v>
          </cell>
        </row>
        <row r="46">
          <cell r="K46" t="str">
            <v>HP</v>
          </cell>
          <cell r="L46" t="str">
            <v>HOODED JUMPER</v>
          </cell>
          <cell r="M46" t="str">
            <v>HP</v>
          </cell>
          <cell r="N46" t="str">
            <v>의류</v>
          </cell>
          <cell r="O46" t="str">
            <v>의류</v>
          </cell>
          <cell r="P46" t="str">
            <v>의류</v>
          </cell>
        </row>
        <row r="47">
          <cell r="K47" t="str">
            <v>JP</v>
          </cell>
          <cell r="L47" t="str">
            <v>JUMPER</v>
          </cell>
          <cell r="M47" t="str">
            <v>JP</v>
          </cell>
          <cell r="N47" t="str">
            <v>의류</v>
          </cell>
          <cell r="O47" t="str">
            <v>의류</v>
          </cell>
          <cell r="P47" t="str">
            <v>의류</v>
          </cell>
        </row>
        <row r="48">
          <cell r="K48" t="str">
            <v>FF</v>
          </cell>
          <cell r="L48" t="str">
            <v>쪼리</v>
          </cell>
          <cell r="M48" t="str">
            <v>FF</v>
          </cell>
          <cell r="N48" t="str">
            <v>의류외</v>
          </cell>
          <cell r="O48" t="str">
            <v>신발</v>
          </cell>
          <cell r="P48" t="str">
            <v>신발</v>
          </cell>
        </row>
        <row r="49">
          <cell r="K49" t="str">
            <v>BP</v>
          </cell>
          <cell r="L49" t="str">
            <v>BACK PACK</v>
          </cell>
          <cell r="M49" t="str">
            <v>BP</v>
          </cell>
          <cell r="N49" t="str">
            <v>의류외</v>
          </cell>
          <cell r="O49" t="str">
            <v>가방</v>
          </cell>
          <cell r="P49" t="str">
            <v>가방</v>
          </cell>
        </row>
        <row r="50">
          <cell r="K50" t="str">
            <v>JS</v>
          </cell>
          <cell r="L50" t="str">
            <v>JUMPSUIT</v>
          </cell>
          <cell r="M50" t="str">
            <v>JS</v>
          </cell>
          <cell r="N50" t="str">
            <v>의류</v>
          </cell>
          <cell r="O50" t="str">
            <v>의류</v>
          </cell>
          <cell r="P50" t="str">
            <v>의류</v>
          </cell>
        </row>
        <row r="51">
          <cell r="K51" t="str">
            <v>SB</v>
          </cell>
          <cell r="L51" t="str">
            <v>SHOULDER BAG</v>
          </cell>
          <cell r="M51" t="str">
            <v>SB</v>
          </cell>
          <cell r="N51" t="str">
            <v>의류외</v>
          </cell>
          <cell r="O51" t="str">
            <v>가방</v>
          </cell>
          <cell r="P51" t="str">
            <v>가방</v>
          </cell>
        </row>
        <row r="52">
          <cell r="K52" t="str">
            <v>PT</v>
          </cell>
          <cell r="L52" t="str">
            <v>PANTS</v>
          </cell>
          <cell r="M52" t="str">
            <v>PT</v>
          </cell>
          <cell r="N52" t="str">
            <v>의류</v>
          </cell>
          <cell r="O52" t="str">
            <v>의류</v>
          </cell>
          <cell r="P52" t="str">
            <v>의류</v>
          </cell>
        </row>
        <row r="53">
          <cell r="K53" t="str">
            <v>RC</v>
          </cell>
          <cell r="L53" t="str">
            <v>RAIN COAT</v>
          </cell>
          <cell r="M53" t="str">
            <v>RC</v>
          </cell>
          <cell r="N53" t="str">
            <v>의류</v>
          </cell>
          <cell r="O53" t="str">
            <v>의류</v>
          </cell>
          <cell r="P53" t="str">
            <v>의류</v>
          </cell>
        </row>
        <row r="54">
          <cell r="K54" t="str">
            <v>BB</v>
          </cell>
          <cell r="L54" t="str">
            <v>BIB</v>
          </cell>
          <cell r="M54" t="str">
            <v>BB</v>
          </cell>
          <cell r="N54" t="str">
            <v>의류외</v>
          </cell>
          <cell r="O54" t="str">
            <v>ACC</v>
          </cell>
          <cell r="P54" t="str">
            <v>ACC</v>
          </cell>
        </row>
        <row r="55">
          <cell r="K55" t="str">
            <v>BK</v>
          </cell>
          <cell r="L55" t="str">
            <v>BLANKET</v>
          </cell>
          <cell r="M55" t="str">
            <v>BK</v>
          </cell>
          <cell r="N55" t="str">
            <v>의류외</v>
          </cell>
          <cell r="O55" t="str">
            <v>ACC</v>
          </cell>
          <cell r="P55" t="str">
            <v>ACC</v>
          </cell>
        </row>
        <row r="56">
          <cell r="K56" t="str">
            <v>SL</v>
          </cell>
          <cell r="L56" t="str">
            <v>SLEEVELESS</v>
          </cell>
          <cell r="M56" t="str">
            <v>SL</v>
          </cell>
          <cell r="N56" t="str">
            <v>의류</v>
          </cell>
          <cell r="O56" t="str">
            <v>의류</v>
          </cell>
          <cell r="P56" t="str">
            <v>의류</v>
          </cell>
        </row>
        <row r="57">
          <cell r="K57" t="str">
            <v>CR</v>
          </cell>
          <cell r="L57" t="str">
            <v>CARRIER BAG</v>
          </cell>
          <cell r="M57" t="str">
            <v>CR</v>
          </cell>
          <cell r="N57" t="str">
            <v>의류외</v>
          </cell>
          <cell r="O57" t="str">
            <v>가방</v>
          </cell>
          <cell r="P57" t="str">
            <v>가방</v>
          </cell>
        </row>
        <row r="58">
          <cell r="K58" t="str">
            <v>RC</v>
          </cell>
          <cell r="L58" t="str">
            <v>RAIN COAT (우비)</v>
          </cell>
          <cell r="M58" t="str">
            <v>RC</v>
          </cell>
          <cell r="N58" t="str">
            <v>의류</v>
          </cell>
          <cell r="O58" t="str">
            <v>의류</v>
          </cell>
          <cell r="P58" t="str">
            <v>의류</v>
          </cell>
        </row>
        <row r="59">
          <cell r="K59" t="str">
            <v>SV</v>
          </cell>
          <cell r="L59" t="str">
            <v>SUN VISOR (썬캡)</v>
          </cell>
          <cell r="M59" t="str">
            <v>SV</v>
          </cell>
          <cell r="N59" t="str">
            <v>의류외</v>
          </cell>
          <cell r="P59" t="str">
            <v>모자</v>
          </cell>
        </row>
        <row r="60">
          <cell r="K60" t="str">
            <v>BB</v>
          </cell>
          <cell r="L60" t="str">
            <v>BIB (턱받이)</v>
          </cell>
          <cell r="M60" t="str">
            <v>BB</v>
          </cell>
          <cell r="N60" t="str">
            <v>의류</v>
          </cell>
          <cell r="O60" t="str">
            <v>의류</v>
          </cell>
          <cell r="P60" t="str">
            <v>의류</v>
          </cell>
        </row>
        <row r="61">
          <cell r="K61" t="str">
            <v>BS</v>
          </cell>
          <cell r="L61" t="str">
            <v>BODYSUIT (바디수트)</v>
          </cell>
          <cell r="M61" t="str">
            <v>BS</v>
          </cell>
          <cell r="N61" t="str">
            <v>의류</v>
          </cell>
          <cell r="O61" t="str">
            <v>의류</v>
          </cell>
          <cell r="P61" t="str">
            <v>의류</v>
          </cell>
        </row>
        <row r="62">
          <cell r="K62" t="str">
            <v>RP</v>
          </cell>
          <cell r="L62" t="str">
            <v>ROMPER (롬퍼)</v>
          </cell>
          <cell r="M62" t="str">
            <v>RP</v>
          </cell>
          <cell r="N62" t="str">
            <v>의류</v>
          </cell>
          <cell r="O62" t="str">
            <v>의류</v>
          </cell>
          <cell r="P62" t="str">
            <v>의류</v>
          </cell>
        </row>
        <row r="63">
          <cell r="K63" t="str">
            <v>SP</v>
          </cell>
          <cell r="L63" t="str">
            <v>SLEEPER (우주복)</v>
          </cell>
          <cell r="M63" t="str">
            <v>SP</v>
          </cell>
          <cell r="N63" t="str">
            <v>의류</v>
          </cell>
          <cell r="O63" t="str">
            <v>의류</v>
          </cell>
          <cell r="P63" t="str">
            <v>의류</v>
          </cell>
        </row>
        <row r="64">
          <cell r="K64" t="str">
            <v>BK</v>
          </cell>
          <cell r="L64" t="str">
            <v>BLANKET (담요)</v>
          </cell>
          <cell r="M64" t="str">
            <v>BK</v>
          </cell>
          <cell r="N64" t="str">
            <v>의류외</v>
          </cell>
          <cell r="O64" t="str">
            <v>ACC</v>
          </cell>
          <cell r="P64" t="str">
            <v>ACC</v>
          </cell>
        </row>
        <row r="65">
          <cell r="K65" t="str">
            <v>CR</v>
          </cell>
          <cell r="L65" t="str">
            <v>CARRIER (캐리어)</v>
          </cell>
          <cell r="M65" t="str">
            <v>CR</v>
          </cell>
          <cell r="N65" t="str">
            <v>의류외</v>
          </cell>
          <cell r="O65" t="str">
            <v>가방</v>
          </cell>
          <cell r="P65" t="str">
            <v>가방</v>
          </cell>
        </row>
        <row r="66">
          <cell r="K66" t="str">
            <v>OP</v>
          </cell>
          <cell r="L66" t="str">
            <v>ONE-PIECE (원피스)</v>
          </cell>
          <cell r="M66" t="str">
            <v>OP</v>
          </cell>
          <cell r="N66" t="str">
            <v>의류</v>
          </cell>
          <cell r="O66" t="str">
            <v>의류</v>
          </cell>
          <cell r="P66" t="str">
            <v>의류</v>
          </cell>
        </row>
        <row r="67">
          <cell r="K67" t="str">
            <v>VE</v>
          </cell>
          <cell r="L67" t="str">
            <v>VEST(조끼)</v>
          </cell>
          <cell r="M67" t="str">
            <v>VE</v>
          </cell>
          <cell r="N67" t="str">
            <v>의류</v>
          </cell>
          <cell r="O67" t="str">
            <v>의류</v>
          </cell>
          <cell r="P67" t="str">
            <v>의류</v>
          </cell>
        </row>
        <row r="68">
          <cell r="K68" t="str">
            <v>SN</v>
          </cell>
          <cell r="L68" t="str">
            <v>SNAPBACK(FLAT VISOR)</v>
          </cell>
          <cell r="M68" t="str">
            <v>SN</v>
          </cell>
          <cell r="N68" t="str">
            <v>의류외</v>
          </cell>
          <cell r="P68" t="str">
            <v>모자</v>
          </cell>
        </row>
      </sheetData>
      <sheetData sheetId="5">
        <row r="1">
          <cell r="A1">
            <v>1</v>
          </cell>
          <cell r="B1">
            <v>2</v>
          </cell>
          <cell r="C1">
            <v>3</v>
          </cell>
        </row>
        <row r="2">
          <cell r="A2" t="str">
            <v>약칭(기획현황)</v>
          </cell>
          <cell r="B2" t="str">
            <v>수입1, 내수2</v>
          </cell>
          <cell r="C2" t="str">
            <v>통화</v>
          </cell>
        </row>
        <row r="3">
          <cell r="A3" t="str">
            <v>스포팅21</v>
          </cell>
          <cell r="B3">
            <v>2</v>
          </cell>
        </row>
        <row r="4">
          <cell r="A4" t="str">
            <v>아디다스</v>
          </cell>
          <cell r="B4">
            <v>2</v>
          </cell>
        </row>
        <row r="5">
          <cell r="A5" t="str">
            <v>홈런</v>
          </cell>
          <cell r="B5">
            <v>2</v>
          </cell>
          <cell r="C5" t="str">
            <v>KRW</v>
          </cell>
        </row>
        <row r="6">
          <cell r="A6" t="str">
            <v>AI</v>
          </cell>
          <cell r="B6">
            <v>2</v>
          </cell>
        </row>
        <row r="7">
          <cell r="A7" t="str">
            <v>GSM</v>
          </cell>
          <cell r="B7">
            <v>2</v>
          </cell>
          <cell r="C7" t="str">
            <v>KRW</v>
          </cell>
        </row>
        <row r="8">
          <cell r="A8" t="str">
            <v>닉슨코리아</v>
          </cell>
          <cell r="B8">
            <v>2</v>
          </cell>
          <cell r="C8" t="str">
            <v>KRW</v>
          </cell>
        </row>
        <row r="9">
          <cell r="A9" t="str">
            <v>FLAT FITTY</v>
          </cell>
          <cell r="B9">
            <v>2</v>
          </cell>
          <cell r="C9" t="str">
            <v>KRW</v>
          </cell>
        </row>
        <row r="10">
          <cell r="A10" t="str">
            <v>JOYRICH</v>
          </cell>
          <cell r="B10">
            <v>2</v>
          </cell>
          <cell r="C10" t="str">
            <v>KRW</v>
          </cell>
        </row>
        <row r="11">
          <cell r="A11" t="str">
            <v>KANGOL</v>
          </cell>
          <cell r="B11">
            <v>2</v>
          </cell>
        </row>
        <row r="12">
          <cell r="A12" t="str">
            <v>LG패션</v>
          </cell>
          <cell r="B12">
            <v>2</v>
          </cell>
        </row>
        <row r="13">
          <cell r="A13" t="str">
            <v>NEWERA</v>
          </cell>
          <cell r="B13">
            <v>2</v>
          </cell>
          <cell r="C13" t="str">
            <v>KRW</v>
          </cell>
        </row>
        <row r="14">
          <cell r="A14" t="str">
            <v>고성</v>
          </cell>
          <cell r="B14">
            <v>2</v>
          </cell>
          <cell r="C14" t="str">
            <v>KRW</v>
          </cell>
        </row>
        <row r="15">
          <cell r="A15" t="str">
            <v>림스스포츠</v>
          </cell>
          <cell r="B15">
            <v>2</v>
          </cell>
          <cell r="C15" t="str">
            <v>KRW</v>
          </cell>
        </row>
        <row r="16">
          <cell r="A16" t="str">
            <v>아트인드림</v>
          </cell>
          <cell r="B16">
            <v>2</v>
          </cell>
          <cell r="C16" t="str">
            <v>KRW</v>
          </cell>
        </row>
        <row r="17">
          <cell r="A17" t="str">
            <v>캡보이</v>
          </cell>
          <cell r="B17">
            <v>2</v>
          </cell>
          <cell r="C17" t="str">
            <v>KRW</v>
          </cell>
        </row>
        <row r="18">
          <cell r="A18" t="str">
            <v>현주실업</v>
          </cell>
          <cell r="B18">
            <v>2</v>
          </cell>
          <cell r="C18" t="str">
            <v>KRW</v>
          </cell>
        </row>
        <row r="19">
          <cell r="A19" t="str">
            <v>CNG</v>
          </cell>
          <cell r="B19">
            <v>2</v>
          </cell>
          <cell r="C19" t="str">
            <v>KRW</v>
          </cell>
        </row>
        <row r="20">
          <cell r="A20" t="str">
            <v>POWER JK</v>
          </cell>
          <cell r="B20">
            <v>2</v>
          </cell>
        </row>
        <row r="21">
          <cell r="A21" t="str">
            <v>신성모자</v>
          </cell>
          <cell r="B21">
            <v>2</v>
          </cell>
          <cell r="C21" t="str">
            <v>KRW</v>
          </cell>
        </row>
        <row r="22">
          <cell r="A22" t="str">
            <v>TS</v>
          </cell>
          <cell r="B22">
            <v>2</v>
          </cell>
          <cell r="C22" t="str">
            <v>KRW</v>
          </cell>
        </row>
        <row r="23">
          <cell r="A23" t="str">
            <v>최강모자</v>
          </cell>
          <cell r="B23">
            <v>2</v>
          </cell>
          <cell r="C23" t="str">
            <v>KRW</v>
          </cell>
        </row>
        <row r="24">
          <cell r="A24" t="str">
            <v>아우리에프엔</v>
          </cell>
          <cell r="B24">
            <v>2</v>
          </cell>
          <cell r="C24" t="str">
            <v>KRW</v>
          </cell>
        </row>
        <row r="25">
          <cell r="A25" t="str">
            <v>현대제모</v>
          </cell>
          <cell r="B25">
            <v>2</v>
          </cell>
          <cell r="C25" t="str">
            <v>KRW</v>
          </cell>
        </row>
        <row r="26">
          <cell r="A26" t="str">
            <v>ING</v>
          </cell>
          <cell r="B26">
            <v>2</v>
          </cell>
        </row>
        <row r="27">
          <cell r="A27" t="str">
            <v>우진모자</v>
          </cell>
          <cell r="B27">
            <v>2</v>
          </cell>
          <cell r="C27" t="str">
            <v>KRW</v>
          </cell>
        </row>
        <row r="28">
          <cell r="A28" t="str">
            <v>47 Brand</v>
          </cell>
          <cell r="B28">
            <v>1</v>
          </cell>
          <cell r="C28" t="str">
            <v>USD</v>
          </cell>
        </row>
        <row r="29">
          <cell r="A29" t="str">
            <v>ED HARDY</v>
          </cell>
          <cell r="B29">
            <v>1</v>
          </cell>
        </row>
        <row r="30">
          <cell r="A30" t="str">
            <v>TRUE RELIGION</v>
          </cell>
          <cell r="B30">
            <v>1</v>
          </cell>
          <cell r="C30" t="str">
            <v>USD</v>
          </cell>
        </row>
        <row r="31">
          <cell r="A31" t="str">
            <v>TWINS</v>
          </cell>
          <cell r="B31">
            <v>1</v>
          </cell>
          <cell r="C31" t="str">
            <v>USD</v>
          </cell>
        </row>
        <row r="32">
          <cell r="A32" t="str">
            <v>GOORIN BROTHERS</v>
          </cell>
          <cell r="B32">
            <v>1</v>
          </cell>
          <cell r="C32" t="str">
            <v>USD</v>
          </cell>
        </row>
        <row r="33">
          <cell r="A33" t="str">
            <v>GRACE HAT</v>
          </cell>
          <cell r="B33">
            <v>1</v>
          </cell>
          <cell r="C33" t="str">
            <v>JPY</v>
          </cell>
        </row>
        <row r="34">
          <cell r="A34" t="str">
            <v>BRONER HATS</v>
          </cell>
          <cell r="B34">
            <v>1</v>
          </cell>
        </row>
        <row r="35">
          <cell r="A35" t="str">
            <v>CODELLO</v>
          </cell>
          <cell r="B35">
            <v>1</v>
          </cell>
          <cell r="C35" t="str">
            <v>USD</v>
          </cell>
        </row>
        <row r="36">
          <cell r="A36" t="str">
            <v>해외소매구매</v>
          </cell>
          <cell r="B36">
            <v>1</v>
          </cell>
          <cell r="C36" t="str">
            <v>USD</v>
          </cell>
        </row>
        <row r="37">
          <cell r="A37" t="str">
            <v>해외소매구매2</v>
          </cell>
          <cell r="B37">
            <v>1</v>
          </cell>
          <cell r="C37" t="str">
            <v>EUR</v>
          </cell>
        </row>
        <row r="38">
          <cell r="A38" t="str">
            <v>SEEBERGER</v>
          </cell>
          <cell r="B38">
            <v>1</v>
          </cell>
          <cell r="C38" t="str">
            <v>USD</v>
          </cell>
        </row>
        <row r="39">
          <cell r="A39" t="str">
            <v>EUGENIA KIM</v>
          </cell>
          <cell r="B39">
            <v>1</v>
          </cell>
          <cell r="C39" t="str">
            <v>USD</v>
          </cell>
        </row>
        <row r="40">
          <cell r="A40" t="str">
            <v>GREVI</v>
          </cell>
          <cell r="B40">
            <v>1</v>
          </cell>
          <cell r="C40" t="str">
            <v>EUR</v>
          </cell>
        </row>
        <row r="41">
          <cell r="A41" t="str">
            <v>COMPLIT</v>
          </cell>
          <cell r="B41">
            <v>1</v>
          </cell>
          <cell r="C41" t="str">
            <v>EUR</v>
          </cell>
        </row>
        <row r="42">
          <cell r="A42" t="str">
            <v>KURIHARA</v>
          </cell>
          <cell r="B42">
            <v>1</v>
          </cell>
          <cell r="C42" t="str">
            <v>JPY</v>
          </cell>
        </row>
        <row r="43">
          <cell r="A43" t="str">
            <v>대경</v>
          </cell>
          <cell r="B43">
            <v>1</v>
          </cell>
          <cell r="C43" t="str">
            <v>USD</v>
          </cell>
        </row>
        <row r="44">
          <cell r="A44" t="str">
            <v>바이칼</v>
          </cell>
          <cell r="B44">
            <v>1</v>
          </cell>
          <cell r="C44" t="str">
            <v>KRW</v>
          </cell>
        </row>
        <row r="45">
          <cell r="A45" t="str">
            <v>성진</v>
          </cell>
          <cell r="B45">
            <v>1</v>
          </cell>
          <cell r="C45" t="str">
            <v>KRW</v>
          </cell>
        </row>
        <row r="46">
          <cell r="A46" t="str">
            <v>캡보이2</v>
          </cell>
          <cell r="B46">
            <v>1</v>
          </cell>
          <cell r="C46" t="str">
            <v>KRW</v>
          </cell>
        </row>
        <row r="47">
          <cell r="A47" t="str">
            <v>오성</v>
          </cell>
          <cell r="B47">
            <v>2</v>
          </cell>
          <cell r="C47" t="str">
            <v>KRW</v>
          </cell>
        </row>
        <row r="48">
          <cell r="A48" t="str">
            <v>오토</v>
          </cell>
          <cell r="B48">
            <v>2</v>
          </cell>
        </row>
        <row r="49">
          <cell r="A49" t="str">
            <v>우진</v>
          </cell>
          <cell r="B49">
            <v>2</v>
          </cell>
        </row>
        <row r="50">
          <cell r="A50" t="str">
            <v>EVERGREEN</v>
          </cell>
          <cell r="B50">
            <v>1</v>
          </cell>
          <cell r="C50" t="str">
            <v>USD</v>
          </cell>
        </row>
        <row r="51">
          <cell r="A51" t="str">
            <v>써니</v>
          </cell>
          <cell r="B51">
            <v>1</v>
          </cell>
          <cell r="C51" t="str">
            <v>USD</v>
          </cell>
        </row>
        <row r="52">
          <cell r="A52" t="str">
            <v>NEW FINE</v>
          </cell>
          <cell r="B52">
            <v>1</v>
          </cell>
          <cell r="C52" t="str">
            <v>USD</v>
          </cell>
        </row>
        <row r="53">
          <cell r="A53" t="str">
            <v>ORIENT</v>
          </cell>
          <cell r="B53">
            <v>1</v>
          </cell>
        </row>
        <row r="54">
          <cell r="A54" t="str">
            <v>동일모자</v>
          </cell>
          <cell r="B54">
            <v>1</v>
          </cell>
          <cell r="C54" t="str">
            <v>USD</v>
          </cell>
        </row>
        <row r="55">
          <cell r="A55" t="str">
            <v>BLESSING CAP</v>
          </cell>
          <cell r="B55">
            <v>1</v>
          </cell>
        </row>
        <row r="56">
          <cell r="A56" t="str">
            <v>KIDS FIRST TOYS</v>
          </cell>
          <cell r="B56">
            <v>1</v>
          </cell>
          <cell r="C56" t="str">
            <v>USD</v>
          </cell>
        </row>
        <row r="57">
          <cell r="A57" t="str">
            <v>FOREMOST</v>
          </cell>
          <cell r="B57">
            <v>1</v>
          </cell>
          <cell r="C57" t="str">
            <v>USD</v>
          </cell>
        </row>
        <row r="58">
          <cell r="A58" t="str">
            <v>H&amp;H</v>
          </cell>
          <cell r="B58">
            <v>1</v>
          </cell>
        </row>
        <row r="59">
          <cell r="A59" t="str">
            <v>HAOPU</v>
          </cell>
          <cell r="B59">
            <v>1</v>
          </cell>
          <cell r="C59" t="str">
            <v>USD</v>
          </cell>
        </row>
        <row r="60">
          <cell r="A60" t="str">
            <v>J&amp;F</v>
          </cell>
          <cell r="B60">
            <v>1</v>
          </cell>
          <cell r="C60" t="str">
            <v>USD</v>
          </cell>
        </row>
        <row r="61">
          <cell r="A61" t="str">
            <v>NT SENHONG</v>
          </cell>
          <cell r="B61">
            <v>1</v>
          </cell>
          <cell r="C61" t="str">
            <v>USD</v>
          </cell>
        </row>
        <row r="62">
          <cell r="A62" t="str">
            <v>QF</v>
          </cell>
          <cell r="B62">
            <v>1</v>
          </cell>
          <cell r="C62" t="str">
            <v>USD</v>
          </cell>
        </row>
        <row r="63">
          <cell r="A63" t="str">
            <v>QIAQIA</v>
          </cell>
          <cell r="B63">
            <v>2</v>
          </cell>
          <cell r="C63" t="str">
            <v>USD</v>
          </cell>
        </row>
        <row r="64">
          <cell r="A64" t="str">
            <v>SEASHINE</v>
          </cell>
          <cell r="B64">
            <v>1</v>
          </cell>
        </row>
        <row r="65">
          <cell r="A65" t="str">
            <v>HMA</v>
          </cell>
          <cell r="B65">
            <v>1</v>
          </cell>
          <cell r="C65" t="str">
            <v>USD</v>
          </cell>
        </row>
        <row r="66">
          <cell r="A66" t="str">
            <v>Y&amp;Y</v>
          </cell>
          <cell r="B66">
            <v>1</v>
          </cell>
          <cell r="C66" t="str">
            <v>USD</v>
          </cell>
        </row>
        <row r="67">
          <cell r="A67" t="str">
            <v>ELEGANCE</v>
          </cell>
          <cell r="B67">
            <v>1</v>
          </cell>
          <cell r="C67" t="str">
            <v>USD</v>
          </cell>
        </row>
        <row r="68">
          <cell r="A68" t="str">
            <v>CISUI</v>
          </cell>
          <cell r="B68">
            <v>1</v>
          </cell>
          <cell r="C68" t="str">
            <v>USD</v>
          </cell>
        </row>
        <row r="69">
          <cell r="A69" t="str">
            <v>YITIAN</v>
          </cell>
          <cell r="B69">
            <v>1</v>
          </cell>
          <cell r="C69" t="str">
            <v>USD</v>
          </cell>
        </row>
        <row r="70">
          <cell r="A70" t="str">
            <v>SHANGHAI STYLE</v>
          </cell>
          <cell r="B70">
            <v>1</v>
          </cell>
          <cell r="C70" t="str">
            <v>USD</v>
          </cell>
        </row>
        <row r="71">
          <cell r="A71" t="str">
            <v>EMERALD</v>
          </cell>
          <cell r="B71">
            <v>1</v>
          </cell>
          <cell r="C71" t="str">
            <v>USD</v>
          </cell>
        </row>
        <row r="72">
          <cell r="A72" t="str">
            <v>BS</v>
          </cell>
          <cell r="B72">
            <v>1</v>
          </cell>
          <cell r="C72" t="str">
            <v>USD</v>
          </cell>
        </row>
        <row r="73">
          <cell r="A73" t="str">
            <v>SINGFOR</v>
          </cell>
          <cell r="B73">
            <v>1</v>
          </cell>
          <cell r="C73" t="str">
            <v>USD</v>
          </cell>
        </row>
        <row r="74">
          <cell r="A74" t="str">
            <v>미정</v>
          </cell>
          <cell r="C74" t="str">
            <v>KRW</v>
          </cell>
        </row>
        <row r="76">
          <cell r="A76" t="str">
            <v>ALIC</v>
          </cell>
          <cell r="B76">
            <v>1</v>
          </cell>
          <cell r="C76" t="str">
            <v>USD</v>
          </cell>
        </row>
        <row r="77">
          <cell r="A77" t="str">
            <v>ZCN</v>
          </cell>
          <cell r="B77">
            <v>1</v>
          </cell>
          <cell r="C77" t="str">
            <v>USD</v>
          </cell>
        </row>
        <row r="78">
          <cell r="A78" t="str">
            <v>Yangyuan</v>
          </cell>
          <cell r="B78">
            <v>1</v>
          </cell>
          <cell r="C78" t="str">
            <v>USD</v>
          </cell>
        </row>
        <row r="79">
          <cell r="A79" t="str">
            <v>Yongsang</v>
          </cell>
          <cell r="B79">
            <v>1</v>
          </cell>
          <cell r="C79" t="str">
            <v>USD</v>
          </cell>
        </row>
        <row r="80">
          <cell r="A80" t="str">
            <v>piafield</v>
          </cell>
          <cell r="B80">
            <v>1</v>
          </cell>
          <cell r="C80" t="str">
            <v>USD</v>
          </cell>
        </row>
        <row r="81">
          <cell r="A81" t="str">
            <v>XUYUAN</v>
          </cell>
          <cell r="B81">
            <v>1</v>
          </cell>
          <cell r="C81" t="str">
            <v>USD</v>
          </cell>
        </row>
        <row r="82">
          <cell r="A82" t="str">
            <v>한림</v>
          </cell>
          <cell r="B82">
            <v>1</v>
          </cell>
          <cell r="C82" t="str">
            <v>USD</v>
          </cell>
        </row>
        <row r="83">
          <cell r="A83" t="str">
            <v>GOLD TOP HAT</v>
          </cell>
          <cell r="B83">
            <v>1</v>
          </cell>
          <cell r="C83" t="str">
            <v>USD</v>
          </cell>
        </row>
        <row r="84">
          <cell r="A84" t="str">
            <v>유건</v>
          </cell>
          <cell r="B84">
            <v>1</v>
          </cell>
          <cell r="C84" t="str">
            <v>KRW</v>
          </cell>
        </row>
      </sheetData>
      <sheetData sheetId="6" refreshError="1"/>
      <sheetData sheetId="7" refreshError="1"/>
      <sheetData sheetId="8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xk-130118" refreshedDate="41736.528722800926" createdVersion="3" refreshedVersion="3" minRefreshableVersion="3" recordCount="79">
  <cacheSource type="worksheet">
    <worksheetSource ref="A1:AG1048576" sheet="샘플현황취합"/>
  </cacheSource>
  <cacheFields count="35">
    <cacheField name="실발주샘플수" numFmtId="183">
      <sharedItems containsString="0" containsBlank="1" containsNumber="1" minValue="0.33333333333333331" maxValue="1"/>
    </cacheField>
    <cacheField name="실발주샘플번호" numFmtId="183">
      <sharedItems containsBlank="1"/>
    </cacheField>
    <cacheField name="총발주샘플건수" numFmtId="183">
      <sharedItems containsString="0" containsBlank="1" containsNumber="1" containsInteger="1" minValue="1" maxValue="1"/>
    </cacheField>
    <cacheField name="총발주샘플업체/번호" numFmtId="183">
      <sharedItems containsBlank="1"/>
    </cacheField>
    <cacheField name="실발주월" numFmtId="183">
      <sharedItems containsBlank="1"/>
    </cacheField>
    <cacheField name="발주주" numFmtId="0">
      <sharedItems containsBlank="1"/>
    </cacheField>
    <cacheField name="실입고샘플수" numFmtId="183">
      <sharedItems containsString="0" containsBlank="1" containsNumber="1" minValue="0" maxValue="1"/>
    </cacheField>
    <cacheField name="실입고샘플번호" numFmtId="183">
      <sharedItems containsBlank="1"/>
    </cacheField>
    <cacheField name="총입고샘플건수" numFmtId="183">
      <sharedItems containsString="0" containsBlank="1" containsNumber="1" containsInteger="1" minValue="0" maxValue="1"/>
    </cacheField>
    <cacheField name="총입고샘플업체/번호" numFmtId="183">
      <sharedItems containsBlank="1"/>
    </cacheField>
    <cacheField name="입고일" numFmtId="0">
      <sharedItems containsNonDate="0" containsDate="1" containsString="0" containsBlank="1" minDate="2014-01-13T00:00:00" maxDate="2014-04-24T00:00:00"/>
    </cacheField>
    <cacheField name="입고월" numFmtId="183">
      <sharedItems containsBlank="1"/>
    </cacheField>
    <cacheField name="입고주" numFmtId="0">
      <sharedItems containsBlank="1"/>
    </cacheField>
    <cacheField name="해외/국내" numFmtId="0">
      <sharedItems containsBlank="1"/>
    </cacheField>
    <cacheField name="브랜드/품목2" numFmtId="183">
      <sharedItems containsBlank="1" count="23">
        <s v="JST"/>
        <m/>
        <s v="HCU-모자" u="1"/>
        <s v="BRO-모자" u="1"/>
        <s v="WTR-모자" u="1"/>
        <s v="VBL-모자" u="1"/>
        <s v="JST-모자" u="1"/>
        <s v="BMD-모자" u="1"/>
        <s v="ELS-가방" u="1"/>
        <s v="SMB-모자" u="1"/>
        <s v="ELS-의류" u="1"/>
        <s v="ELS-모자" u="1"/>
        <s v="ELS-ACC" u="1"/>
        <s v="PLA-가방" u="1"/>
        <s v="PLA-의류" u="1"/>
        <s v="PLA-모자" u="1"/>
        <s v="JIL-모자" u="1"/>
        <s v="JOI-모자" u="1"/>
        <s v="URB-모자" u="1"/>
        <s v="JIL-ACC" u="1"/>
        <s v="NOV-모자" u="1"/>
        <s v="JOI-ACC" u="1"/>
        <s v="NAA-모자" u="1"/>
      </sharedItems>
    </cacheField>
    <cacheField name="브랜드 품목" numFmtId="183">
      <sharedItems containsBlank="1"/>
    </cacheField>
    <cacheField name="공란" numFmtId="183">
      <sharedItems containsNonDate="0" containsString="0" containsBlank="1"/>
    </cacheField>
    <cacheField name="순번" numFmtId="183">
      <sharedItems containsString="0" containsBlank="1" containsNumber="1" containsInteger="1" minValue="1" maxValue="78"/>
    </cacheField>
    <cacheField name="이미지" numFmtId="183">
      <sharedItems containsNonDate="0" containsString="0" containsBlank="1"/>
    </cacheField>
    <cacheField name="브랜드" numFmtId="0">
      <sharedItems containsBlank="1" count="17">
        <s v="JST"/>
        <m/>
        <s v="SMB" u="1"/>
        <s v="ELS" u="1"/>
        <s v="PLA" u="1"/>
        <s v="JIL" u="1"/>
        <s v="JOI" u="1"/>
        <s v="URB" u="1"/>
        <s v="NOV" u="1"/>
        <s v="ELS 가방" u="1"/>
        <s v="ELS 의류" u="1"/>
        <s v="NAA" u="1"/>
        <s v="HCU" u="1"/>
        <s v="BRO" u="1"/>
        <s v="WTR" u="1"/>
        <s v="VBL" u="1"/>
        <s v="BMD" u="1"/>
      </sharedItems>
    </cacheField>
    <cacheField name="품목" numFmtId="0">
      <sharedItems containsBlank="1" count="28">
        <s v="FA"/>
        <m/>
        <s v="TH" u="1"/>
        <s v="UM" u="1"/>
        <s v="CT" u="1"/>
        <s v="TL" u="1"/>
        <s v="HP" u="1"/>
        <s v="FL" u="1"/>
        <s v="TP" u="1"/>
        <s v="TR" u="1"/>
        <s v="TT" u="1"/>
        <s v="CM" u="1"/>
        <s v="JS" u="1"/>
        <s v="FE" u="1"/>
        <s v="EB" u="1"/>
        <s v="BP" u="1"/>
        <s v="MI" u="1"/>
        <s v="PT" u="1"/>
        <s v="ED" u="1"/>
        <s v="FI" u="1"/>
        <s v="HU" u="1"/>
        <s v="VB" u="1"/>
        <s v="TS" u="1"/>
        <s v="BA" u="1"/>
        <s v="MU" u="1"/>
        <s v="BE" u="1"/>
        <s v="ER" u="1"/>
        <s v="JP" u="1"/>
      </sharedItems>
    </cacheField>
    <cacheField name="러닝(R)/신규(N)" numFmtId="0">
      <sharedItems containsBlank="1"/>
    </cacheField>
    <cacheField name="SAMPLE NO." numFmtId="0">
      <sharedItems containsBlank="1"/>
    </cacheField>
    <cacheField name="연령구분" numFmtId="189">
      <sharedItems containsBlank="1"/>
    </cacheField>
    <cacheField name="샘플수" numFmtId="0">
      <sharedItems containsString="0" containsBlank="1" containsNumber="1" minValue="0.33333333333333331" maxValue="1"/>
    </cacheField>
    <cacheField name="생산업체" numFmtId="181">
      <sharedItems containsBlank="1"/>
    </cacheField>
    <cacheField name="발주일" numFmtId="181">
      <sharedItems containsNonDate="0" containsDate="1" containsString="0" containsBlank="1" minDate="2013-12-27T00:00:00" maxDate="2014-03-27T00:00:00"/>
    </cacheField>
    <cacheField name="목표입고일" numFmtId="181">
      <sharedItems containsNonDate="0" containsDate="1" containsString="0" containsBlank="1" minDate="2014-01-17T00:00:00" maxDate="2014-04-24T00:00:00"/>
    </cacheField>
    <cacheField name="입고예정일" numFmtId="181">
      <sharedItems containsNonDate="0" containsDate="1" containsString="0" containsBlank="1" minDate="2014-01-17T00:00:00" maxDate="2014-04-24T00:00:00"/>
    </cacheField>
    <cacheField name="실입고일" numFmtId="0">
      <sharedItems containsString="0" containsBlank="1" containsNumber="1" containsInteger="1" minValue="41652" maxValue="41730"/>
    </cacheField>
    <cacheField name="해외원가" numFmtId="0">
      <sharedItems containsString="0" containsBlank="1" containsNumber="1" minValue="3.2" maxValue="9.6"/>
    </cacheField>
    <cacheField name="국내원가" numFmtId="181">
      <sharedItems containsNonDate="0" containsString="0" containsBlank="1"/>
    </cacheField>
    <cacheField name="참조샘플 발송여부" numFmtId="181">
      <sharedItems containsDate="1" containsBlank="1" containsMixedTypes="1" minDate="2014-03-19T00:00:00" maxDate="2014-03-20T00:00:00"/>
    </cacheField>
    <cacheField name="미입고샘플수" numFmtId="0" formula="실발주샘플수-실입고샘플수" databaseField="0"/>
    <cacheField name="총미입고샘플건수" numFmtId="0" formula="#NAME?-#NAME?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rxk-130118" refreshedDate="41736.528723148149" createdVersion="3" refreshedVersion="3" minRefreshableVersion="3" recordCount="79">
  <cacheSource type="worksheet">
    <worksheetSource ref="A1:AG1048576" sheet="샘플현황취합"/>
  </cacheSource>
  <cacheFields count="33">
    <cacheField name="실발주샘플수" numFmtId="183">
      <sharedItems containsString="0" containsBlank="1" containsNumber="1" minValue="0.33333333333333331" maxValue="1"/>
    </cacheField>
    <cacheField name="실발주샘플번호" numFmtId="183">
      <sharedItems containsBlank="1"/>
    </cacheField>
    <cacheField name="총발주샘플건수" numFmtId="183">
      <sharedItems containsString="0" containsBlank="1" containsNumber="1" containsInteger="1" minValue="1" maxValue="1"/>
    </cacheField>
    <cacheField name="총발주샘플업체/번호" numFmtId="183">
      <sharedItems containsBlank="1"/>
    </cacheField>
    <cacheField name="실발주월" numFmtId="183">
      <sharedItems containsBlank="1"/>
    </cacheField>
    <cacheField name="발주주" numFmtId="0">
      <sharedItems containsBlank="1"/>
    </cacheField>
    <cacheField name="실입고샘플수" numFmtId="183">
      <sharedItems containsString="0" containsBlank="1" containsNumber="1" minValue="0" maxValue="1"/>
    </cacheField>
    <cacheField name="실입고샘플번호" numFmtId="183">
      <sharedItems containsBlank="1"/>
    </cacheField>
    <cacheField name="총입고샘플건수" numFmtId="183">
      <sharedItems containsString="0" containsBlank="1" containsNumber="1" containsInteger="1" minValue="0" maxValue="1"/>
    </cacheField>
    <cacheField name="총입고샘플업체/번호" numFmtId="183">
      <sharedItems containsBlank="1"/>
    </cacheField>
    <cacheField name="입고일" numFmtId="0">
      <sharedItems containsNonDate="0" containsDate="1" containsString="0" containsBlank="1" minDate="2014-01-13T00:00:00" maxDate="2014-04-24T00:00:00"/>
    </cacheField>
    <cacheField name="입고월" numFmtId="183">
      <sharedItems containsBlank="1"/>
    </cacheField>
    <cacheField name="입고주" numFmtId="0">
      <sharedItems containsBlank="1"/>
    </cacheField>
    <cacheField name="해외/국내" numFmtId="0">
      <sharedItems containsBlank="1"/>
    </cacheField>
    <cacheField name="브랜드/품목2" numFmtId="183">
      <sharedItems containsBlank="1" count="21">
        <s v="JST"/>
        <m/>
        <s v="HCU-모자" u="1"/>
        <s v="BRO-모자" u="1"/>
        <s v="WTR-모자" u="1"/>
        <s v="VBL-모자" u="1"/>
        <s v="JST-모자" u="1"/>
        <s v="BMD-모자" u="1"/>
        <s v="ELS-가방" u="1"/>
        <s v="SMB-모자" u="1"/>
        <s v="ELS-의류" u="1"/>
        <s v="ELS-모자" u="1"/>
        <s v="ELS-ACC" u="1"/>
        <s v="PLA-의류" u="1"/>
        <s v="PLA-모자" u="1"/>
        <s v="JIL-모자" u="1"/>
        <s v="JOI-모자" u="1"/>
        <s v="URB-모자" u="1"/>
        <s v="JIL-ACC" u="1"/>
        <s v="NOV-모자" u="1"/>
        <s v="JOI-ACC" u="1"/>
      </sharedItems>
    </cacheField>
    <cacheField name="브랜드 품목" numFmtId="183">
      <sharedItems containsBlank="1"/>
    </cacheField>
    <cacheField name="공란" numFmtId="183">
      <sharedItems containsNonDate="0" containsString="0" containsBlank="1"/>
    </cacheField>
    <cacheField name="순번" numFmtId="183">
      <sharedItems containsString="0" containsBlank="1" containsNumber="1" containsInteger="1" minValue="1" maxValue="78"/>
    </cacheField>
    <cacheField name="이미지" numFmtId="183">
      <sharedItems containsNonDate="0" containsString="0" containsBlank="1"/>
    </cacheField>
    <cacheField name="브랜드" numFmtId="0">
      <sharedItems containsBlank="1" count="16">
        <s v="JST"/>
        <m/>
        <s v="SMB" u="1"/>
        <s v="ELS" u="1"/>
        <s v="PLA" u="1"/>
        <s v="JIL" u="1"/>
        <s v="JOI" u="1"/>
        <s v="URB" u="1"/>
        <s v="NOV" u="1"/>
        <s v="ELS 가방" u="1"/>
        <s v="ELS 의류" u="1"/>
        <s v="HCU" u="1"/>
        <s v="BRO" u="1"/>
        <s v="WTR" u="1"/>
        <s v="VBL" u="1"/>
        <s v="BMD" u="1"/>
      </sharedItems>
    </cacheField>
    <cacheField name="품목" numFmtId="0">
      <sharedItems containsBlank="1" count="24">
        <s v="FA"/>
        <m/>
        <s v="TH" u="1"/>
        <s v="UM" u="1"/>
        <s v="CT" u="1"/>
        <s v="TL" u="1"/>
        <s v="HP" u="1"/>
        <s v="FL" u="1"/>
        <s v="TP" u="1"/>
        <s v="TR" u="1"/>
        <s v="CM" u="1"/>
        <s v="FE" u="1"/>
        <s v="EB" u="1"/>
        <s v="BP" u="1"/>
        <s v="MI" u="1"/>
        <s v="ED" u="1"/>
        <s v="FI" u="1"/>
        <s v="HU" u="1"/>
        <s v="VB" u="1"/>
        <s v="BA" u="1"/>
        <s v="MU" u="1"/>
        <s v="BE" u="1"/>
        <s v="ER" u="1"/>
        <s v="JP" u="1"/>
      </sharedItems>
    </cacheField>
    <cacheField name="러닝(R)/신규(N)" numFmtId="0">
      <sharedItems containsBlank="1"/>
    </cacheField>
    <cacheField name="SAMPLE NO." numFmtId="0">
      <sharedItems containsBlank="1"/>
    </cacheField>
    <cacheField name="연령구분" numFmtId="189">
      <sharedItems containsBlank="1"/>
    </cacheField>
    <cacheField name="샘플수" numFmtId="0">
      <sharedItems containsString="0" containsBlank="1" containsNumber="1" minValue="0.33333333333333331" maxValue="1"/>
    </cacheField>
    <cacheField name="생산업체" numFmtId="181">
      <sharedItems containsBlank="1" count="6">
        <s v="FOREMOST"/>
        <s v="BS"/>
        <s v="5 works room"/>
        <s v="우진모자"/>
        <s v="TS"/>
        <m/>
      </sharedItems>
    </cacheField>
    <cacheField name="발주일" numFmtId="181">
      <sharedItems containsNonDate="0" containsDate="1" containsString="0" containsBlank="1" minDate="2013-02-01T00:00:00" maxDate="2014-03-27T00:00:00" count="95">
        <d v="2013-12-27T00:00:00"/>
        <d v="2014-02-21T00:00:00"/>
        <d v="2014-01-14T00:00:00"/>
        <d v="2014-01-22T00:00:00"/>
        <d v="2014-02-06T00:00:00"/>
        <d v="2014-02-10T00:00:00"/>
        <d v="2014-02-12T00:00:00"/>
        <d v="2014-02-14T00:00:00"/>
        <d v="2014-02-19T00:00:00"/>
        <d v="2014-02-28T00:00:00"/>
        <d v="2014-03-03T00:00:00"/>
        <d v="2014-03-19T00:00:00"/>
        <d v="2014-03-26T00:00:00"/>
        <m/>
        <d v="2013-09-06T00:00:00" u="1"/>
        <d v="2013-03-07T00:00:00" u="1"/>
        <d v="2013-08-20T00:00:00" u="1"/>
        <d v="2013-03-26T00:00:00" u="1"/>
        <d v="2013-08-13T00:00:00" u="1"/>
        <d v="2013-02-14T00:00:00" u="1"/>
        <d v="2013-04-05T00:00:00" u="1"/>
        <d v="2013-07-27T00:00:00" u="1"/>
        <d v="2013-03-19T00:00:00" u="1"/>
        <d v="2013-04-24T00:00:00" u="1"/>
        <d v="2013-08-06T00:00:00" u="1"/>
        <d v="2013-02-07T00:00:00" u="1"/>
        <d v="2013-03-12T00:00:00" u="1"/>
        <d v="2013-05-03T00:00:00" u="1"/>
        <d v="2013-05-22T00:00:00" u="1"/>
        <d v="2013-03-05T00:00:00" u="1"/>
        <d v="2013-02-19T00:00:00" u="1"/>
        <d v="2013-04-10T00:00:00" u="1"/>
        <d v="2013-09-23T00:00:00" u="1"/>
        <d v="2013-04-29T00:00:00" u="1"/>
        <d v="2013-08-11T00:00:00" u="1"/>
        <d v="2013-04-03T00:00:00" u="1"/>
        <d v="2013-07-25T00:00:00" u="1"/>
        <d v="2013-09-16T00:00:00" u="1"/>
        <d v="2013-05-08T00:00:00" u="1"/>
        <d v="2013-04-22T00:00:00" u="1"/>
        <d v="2013-08-04T00:00:00" u="1"/>
        <d v="2013-04-15T00:00:00" u="1"/>
        <d v="2013-03-29T00:00:00" u="1"/>
        <d v="2013-08-16T00:00:00" u="1"/>
        <d v="2013-04-08T00:00:00" u="1"/>
        <d v="2013-03-22T00:00:00" u="1"/>
        <d v="2013-08-09T00:00:00" u="1"/>
        <d v="2013-04-01T00:00:00" u="1"/>
        <d v="2013-07-23T00:00:00" u="1"/>
        <d v="2013-03-15T00:00:00" u="1"/>
        <d v="2013-05-06T00:00:00" u="1"/>
        <d v="2013-08-28T00:00:00" u="1"/>
        <d v="2013-08-02T00:00:00" u="1"/>
        <d v="2013-03-08T00:00:00" u="1"/>
        <d v="2013-08-21T00:00:00" u="1"/>
        <d v="2013-02-22T00:00:00" u="1"/>
        <d v="2013-03-27T00:00:00" u="1"/>
        <d v="2013-03-01T00:00:00" u="1"/>
        <d v="2013-08-14T00:00:00" u="1"/>
        <d v="2013-02-15T00:00:00" u="1"/>
        <d v="2013-07-28T00:00:00" u="1"/>
        <d v="2013-03-20T00:00:00" u="1"/>
        <d v="2013-08-07T00:00:00" u="1"/>
        <d v="2013-02-27T00:00:00" u="1"/>
        <d v="2013-02-01T00:00:00" u="1"/>
        <d v="2013-03-06T00:00:00" u="1"/>
        <d v="2013-08-19T00:00:00" u="1"/>
        <d v="2013-04-11T00:00:00" u="1"/>
        <d v="2013-03-25T00:00:00" u="1"/>
        <d v="2013-08-12T00:00:00" u="1"/>
        <d v="2013-07-26T00:00:00" u="1"/>
        <d v="2013-03-18T00:00:00" u="1"/>
        <d v="2013-04-23T00:00:00" u="1"/>
        <d v="2013-08-05T00:00:00" u="1"/>
        <d v="2013-03-11T00:00:00" u="1"/>
        <d v="2013-02-25T00:00:00" u="1"/>
        <d v="2013-04-16T00:00:00" u="1"/>
        <d v="2013-03-04T00:00:00" u="1"/>
        <d v="2013-02-18T00:00:00" u="1"/>
        <d v="2013-04-09T00:00:00" u="1"/>
        <d v="2013-07-31T00:00:00" u="1"/>
        <d v="2013-08-10T00:00:00" u="1"/>
        <d v="2013-04-02T00:00:00" u="1"/>
        <d v="2013-07-24T00:00:00" u="1"/>
        <d v="2013-08-03T00:00:00" u="1"/>
        <d v="2013-03-28T00:00:00" u="1"/>
        <d v="2013-08-15T00:00:00" u="1"/>
        <d v="2013-07-29T00:00:00" u="1"/>
        <d v="2013-03-21T00:00:00" u="1"/>
        <d v="2013-04-26T00:00:00" u="1"/>
        <d v="2013-08-08T00:00:00" u="1"/>
        <d v="2013-07-22T00:00:00" u="1"/>
        <d v="2013-03-14T00:00:00" u="1"/>
        <d v="2013-02-28T00:00:00" u="1"/>
        <d v="2013-08-01T00:00:00" u="1"/>
      </sharedItems>
    </cacheField>
    <cacheField name="목표입고일" numFmtId="181">
      <sharedItems containsNonDate="0" containsDate="1" containsString="0" containsBlank="1" minDate="2014-01-17T00:00:00" maxDate="2014-04-24T00:00:00"/>
    </cacheField>
    <cacheField name="입고예정일" numFmtId="181">
      <sharedItems containsNonDate="0" containsDate="1" containsString="0" containsBlank="1" minDate="2014-01-17T00:00:00" maxDate="2014-04-24T00:00:00"/>
    </cacheField>
    <cacheField name="실입고일" numFmtId="0">
      <sharedItems containsString="0" containsBlank="1" containsNumber="1" containsInteger="1" minValue="41652" maxValue="41730"/>
    </cacheField>
    <cacheField name="해외원가" numFmtId="0">
      <sharedItems containsString="0" containsBlank="1" containsNumber="1" minValue="3.2" maxValue="9.6"/>
    </cacheField>
    <cacheField name="국내원가" numFmtId="181">
      <sharedItems containsNonDate="0" containsString="0" containsBlank="1"/>
    </cacheField>
    <cacheField name="참조샘플 발송여부" numFmtId="181">
      <sharedItems containsDate="1" containsBlank="1" containsMixedTypes="1" minDate="2014-03-19T00:00:00" maxDate="2014-03-2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rxk-130118" refreshedDate="41736.528723263888" createdVersion="3" refreshedVersion="3" minRefreshableVersion="3" recordCount="79">
  <cacheSource type="worksheet">
    <worksheetSource ref="A1:AG1048576" sheet="샘플현황취합"/>
  </cacheSource>
  <cacheFields count="33">
    <cacheField name="실발주샘플수" numFmtId="183">
      <sharedItems containsString="0" containsBlank="1" containsNumber="1" minValue="0.33333333333333331" maxValue="1"/>
    </cacheField>
    <cacheField name="실발주샘플번호" numFmtId="183">
      <sharedItems containsBlank="1"/>
    </cacheField>
    <cacheField name="총발주샘플건수" numFmtId="183">
      <sharedItems containsString="0" containsBlank="1" containsNumber="1" containsInteger="1" minValue="1" maxValue="1"/>
    </cacheField>
    <cacheField name="총발주샘플업체/번호" numFmtId="183">
      <sharedItems containsBlank="1"/>
    </cacheField>
    <cacheField name="실발주월" numFmtId="183">
      <sharedItems containsBlank="1" count="13">
        <s v="201312"/>
        <s v="201402"/>
        <s v="201401"/>
        <s v="201403"/>
        <m/>
        <s v="201304" u="1"/>
        <s v="201305" u="1"/>
        <s v="201307" u="1"/>
        <s v="201308" u="1"/>
        <s v="201309" u="1"/>
        <s v="190001" u="1"/>
        <s v="201302" u="1"/>
        <s v="201303" u="1"/>
      </sharedItems>
    </cacheField>
    <cacheField name="발주주" numFmtId="0">
      <sharedItems containsBlank="1"/>
    </cacheField>
    <cacheField name="실입고샘플수" numFmtId="183">
      <sharedItems containsString="0" containsBlank="1" containsNumber="1" minValue="0" maxValue="1"/>
    </cacheField>
    <cacheField name="실입고샘플번호" numFmtId="183">
      <sharedItems containsBlank="1"/>
    </cacheField>
    <cacheField name="총입고샘플건수" numFmtId="183">
      <sharedItems containsString="0" containsBlank="1" containsNumber="1" containsInteger="1" minValue="0" maxValue="1"/>
    </cacheField>
    <cacheField name="총입고샘플업체/번호" numFmtId="183">
      <sharedItems containsBlank="1"/>
    </cacheField>
    <cacheField name="입고일" numFmtId="0">
      <sharedItems containsNonDate="0" containsDate="1" containsString="0" containsBlank="1" minDate="1899-12-30T00:00:00" maxDate="2014-04-24T00:00:00" count="124">
        <d v="2014-01-17T00:00:00"/>
        <d v="2014-02-24T00:00:00"/>
        <d v="2014-01-13T00:00:00"/>
        <d v="2014-01-22T00:00:00"/>
        <d v="2014-03-17T00:00:00"/>
        <d v="2014-01-28T00:00:00"/>
        <d v="2014-02-03T00:00:00"/>
        <d v="2014-03-07T00:00:00"/>
        <d v="2014-02-17T00:00:00"/>
        <d v="2014-02-04T00:00:00"/>
        <d v="2014-02-20T00:00:00"/>
        <d v="2014-04-01T00:00:00"/>
        <d v="2014-02-19T00:00:00"/>
        <d v="2014-03-28T00:00:00"/>
        <d v="2014-03-06T00:00:00"/>
        <d v="2014-03-10T00:00:00"/>
        <d v="2014-03-24T00:00:00"/>
        <d v="2014-03-19T00:00:00"/>
        <d v="2014-03-21T00:00:00"/>
        <d v="2014-04-16T00:00:00"/>
        <d v="2014-04-23T00:00:00"/>
        <m/>
        <d v="2013-05-24T00:00:00" u="1"/>
        <d v="2013-09-06T00:00:00" u="1"/>
        <d v="2013-08-20T00:00:00" u="1"/>
        <d v="2013-04-12T00:00:00" u="1"/>
        <d v="2013-06-03T00:00:00" u="1"/>
        <d v="2013-09-25T00:00:00" u="1"/>
        <d v="1900-01-07T00:00:00" u="1"/>
        <d v="2013-03-26T00:00:00" u="1"/>
        <d v="2013-04-05T00:00:00" u="1"/>
        <d v="2013-09-18T00:00:00" u="1"/>
        <d v="2013-03-19T00:00:00" u="1"/>
        <d v="2013-05-10T00:00:00" u="1"/>
        <d v="2013-10-23T00:00:00" u="1"/>
        <d v="2013-04-24T00:00:00" u="1"/>
        <d v="2013-05-29T00:00:00" u="1"/>
        <d v="2012-06-08T00:00:00" u="1"/>
        <d v="2013-05-03T00:00:00" u="1"/>
        <d v="2013-10-16T00:00:00" u="1"/>
        <d v="2013-04-17T00:00:00" u="1"/>
        <d v="2013-06-08T00:00:00" u="1"/>
        <d v="2013-09-30T00:00:00" u="1"/>
        <d v="2014-03-12T00:00:00" u="1"/>
        <d v="2013-05-22T00:00:00" u="1"/>
        <d v="2014-03-31T00:00:00" u="1"/>
        <d v="2013-04-10T00:00:00" u="1"/>
        <d v="2013-09-23T00:00:00" u="1"/>
        <d v="2013-05-15T00:00:00" u="1"/>
        <d v="2013-04-29T00:00:00" u="1"/>
        <d v="2013-10-02T00:00:00" u="1"/>
        <d v="2013-04-03T00:00:00" u="1"/>
        <d v="2013-09-16T00:00:00" u="1"/>
        <d v="2013-05-08T00:00:00" u="1"/>
        <d v="2013-08-30T00:00:00" u="1"/>
        <d v="2013-10-21T00:00:00" u="1"/>
        <d v="2013-04-22T00:00:00" u="1"/>
        <d v="2013-05-27T00:00:00" u="1"/>
        <d v="2013-09-09T00:00:00" u="1"/>
        <d v="2013-10-14T00:00:00" u="1"/>
        <d v="2013-04-15T00:00:00" u="1"/>
        <d v="2013-03-29T00:00:00" u="1"/>
        <d v="2013-05-20T00:00:00" u="1"/>
        <d v="2013-04-08T00:00:00" u="1"/>
        <d v="2013-03-22T00:00:00" u="1"/>
        <d v="2013-05-13T00:00:00" u="1"/>
        <d v="2013-04-01T00:00:00" u="1"/>
        <d v="2013-03-15T00:00:00" u="1"/>
        <d v="2013-05-06T00:00:00" u="1"/>
        <d v="2013-08-28T00:00:00" u="1"/>
        <d v="2014-01-24T00:00:00" u="1"/>
        <d v="2013-08-21T00:00:00" u="1"/>
        <d v="2013-09-26T00:00:00" u="1"/>
        <d v="2013-03-27T00:00:00" u="1"/>
        <d v="2013-03-01T00:00:00" u="1"/>
        <d v="1900-01-27T00:00:00" u="1"/>
        <d v="2013-03-20T00:00:00" u="1"/>
        <d v="2013-04-25T00:00:00" u="1"/>
        <d v="2013-09-12T00:00:00" u="1"/>
        <d v="2013-08-26T00:00:00" u="1"/>
        <d v="2013-05-23T00:00:00" u="1"/>
        <d v="2013-09-05T00:00:00" u="1"/>
        <d v="2013-03-06T00:00:00" u="1"/>
        <d v="2013-08-19T00:00:00" u="1"/>
        <d v="2013-04-11T00:00:00" u="1"/>
        <d v="2013-09-24T00:00:00" u="1"/>
        <d v="2013-03-25T00:00:00" u="1"/>
        <d v="2013-05-16T00:00:00" u="1"/>
        <d v="2013-04-30T00:00:00" u="1"/>
        <d v="2013-04-04T00:00:00" u="1"/>
        <d v="2013-09-17T00:00:00" u="1"/>
        <d v="1899-12-30T00:00:00" u="1"/>
        <d v="2013-03-18T00:00:00" u="1"/>
        <d v="2013-05-09T00:00:00" u="1"/>
        <d v="2013-10-22T00:00:00" u="1"/>
        <d v="2013-05-28T00:00:00" u="1"/>
        <d v="2013-09-10T00:00:00" u="1"/>
        <d v="2013-03-11T00:00:00" u="1"/>
        <d v="2013-05-02T00:00:00" u="1"/>
        <d v="2013-10-15T00:00:00" u="1"/>
        <d v="2013-02-25T00:00:00" u="1"/>
        <d v="2013-04-16T00:00:00" u="1"/>
        <d v="2013-05-21T00:00:00" u="1"/>
        <d v="2013-03-04T00:00:00" u="1"/>
        <d v="2013-04-09T00:00:00" u="1"/>
        <d v="2013-05-14T00:00:00" u="1"/>
        <d v="2013-06-19T00:00:00" u="1"/>
        <d v="2013-10-01T00:00:00" u="1"/>
        <d v="2013-04-02T00:00:00" u="1"/>
        <d v="2013-05-07T00:00:00" u="1"/>
        <d v="2014-02-11T00:00:00" u="1"/>
        <d v="2012-06-05T00:00:00" u="1"/>
        <d v="2013-08-22T00:00:00" u="1"/>
        <d v="2013-06-05T00:00:00" u="1"/>
        <d v="2013-09-27T00:00:00" u="1"/>
        <d v="2013-03-28T00:00:00" u="1"/>
        <d v="2013-03-21T00:00:00" u="1"/>
        <d v="2013-04-26T00:00:00" u="1"/>
        <d v="2013-05-31T00:00:00" u="1"/>
        <d v="2013-09-13T00:00:00" u="1"/>
        <d v="2013-11-04T00:00:00" u="1"/>
        <d v="2013-03-14T00:00:00" u="1"/>
        <d v="2013-04-19T00:00:00" u="1"/>
        <d v="2014-03-14T00:00:00" u="1"/>
      </sharedItems>
    </cacheField>
    <cacheField name="입고월" numFmtId="183">
      <sharedItems containsBlank="1" count="22">
        <s v="201401"/>
        <s v="201402"/>
        <s v="201403"/>
        <s v="201404"/>
        <m/>
        <s v="201304" u="1"/>
        <s v="201305" u="1"/>
        <s v="201306" u="1"/>
        <s v="02" u="1"/>
        <s v="201308" u="1"/>
        <s v="04" u="1"/>
        <s v="201309" u="1"/>
        <e v="#VALUE!" u="1"/>
        <s v="06" u="1"/>
        <s v="190001" u="1"/>
        <s v="01" u="1"/>
        <s v="201310" u="1"/>
        <s v="03" u="1"/>
        <s v="201311" u="1"/>
        <s v="05" u="1"/>
        <s v="201302" u="1"/>
        <s v="201303" u="1"/>
      </sharedItems>
    </cacheField>
    <cacheField name="입고주" numFmtId="0">
      <sharedItems containsBlank="1"/>
    </cacheField>
    <cacheField name="해외/국내" numFmtId="0">
      <sharedItems containsBlank="1"/>
    </cacheField>
    <cacheField name="브랜드/품목2" numFmtId="183">
      <sharedItems containsBlank="1" count="21">
        <s v="JST"/>
        <m/>
        <s v="HCU-모자" u="1"/>
        <s v="BRO-모자" u="1"/>
        <s v="WTR-모자" u="1"/>
        <s v="VBL-모자" u="1"/>
        <s v="JST-모자" u="1"/>
        <s v="BMD-모자" u="1"/>
        <s v="ELS-가방" u="1"/>
        <s v="SMB-모자" u="1"/>
        <s v="ELS-의류" u="1"/>
        <s v="ELS-모자" u="1"/>
        <s v="ELS-ACC" u="1"/>
        <s v="PLA-의류" u="1"/>
        <s v="PLA-모자" u="1"/>
        <s v="JIL-모자" u="1"/>
        <s v="JOI-모자" u="1"/>
        <s v="URB-모자" u="1"/>
        <s v="JIL-ACC" u="1"/>
        <s v="NOV-모자" u="1"/>
        <s v="JOI-ACC" u="1"/>
      </sharedItems>
    </cacheField>
    <cacheField name="브랜드 품목" numFmtId="183">
      <sharedItems containsBlank="1"/>
    </cacheField>
    <cacheField name="공란" numFmtId="183">
      <sharedItems containsNonDate="0" containsString="0" containsBlank="1"/>
    </cacheField>
    <cacheField name="순번" numFmtId="183">
      <sharedItems containsString="0" containsBlank="1" containsNumber="1" containsInteger="1" minValue="1" maxValue="78"/>
    </cacheField>
    <cacheField name="이미지" numFmtId="183">
      <sharedItems containsNonDate="0" containsString="0" containsBlank="1"/>
    </cacheField>
    <cacheField name="브랜드" numFmtId="0">
      <sharedItems containsBlank="1" count="16">
        <s v="JST"/>
        <m/>
        <s v="SMB" u="1"/>
        <s v="ELS" u="1"/>
        <s v="PLA" u="1"/>
        <s v="JIL" u="1"/>
        <s v="JOI" u="1"/>
        <s v="URB" u="1"/>
        <s v="NOV" u="1"/>
        <s v="ELS 가방" u="1"/>
        <s v="ELS 의류" u="1"/>
        <s v="HCU" u="1"/>
        <s v="BRO" u="1"/>
        <s v="WTR" u="1"/>
        <s v="VBL" u="1"/>
        <s v="BMD" u="1"/>
      </sharedItems>
    </cacheField>
    <cacheField name="품목" numFmtId="0">
      <sharedItems containsBlank="1" count="24">
        <s v="FA"/>
        <m/>
        <s v="TH" u="1"/>
        <s v="UM" u="1"/>
        <s v="CT" u="1"/>
        <s v="TL" u="1"/>
        <s v="HP" u="1"/>
        <s v="FL" u="1"/>
        <s v="TP" u="1"/>
        <s v="TR" u="1"/>
        <s v="CM" u="1"/>
        <s v="FE" u="1"/>
        <s v="EB" u="1"/>
        <s v="BP" u="1"/>
        <s v="MI" u="1"/>
        <s v="ED" u="1"/>
        <s v="FI" u="1"/>
        <s v="HU" u="1"/>
        <s v="VB" u="1"/>
        <s v="BA" u="1"/>
        <s v="MU" u="1"/>
        <s v="BE" u="1"/>
        <s v="ER" u="1"/>
        <s v="JP" u="1"/>
      </sharedItems>
    </cacheField>
    <cacheField name="러닝(R)/신규(N)" numFmtId="0">
      <sharedItems containsBlank="1"/>
    </cacheField>
    <cacheField name="SAMPLE NO." numFmtId="0">
      <sharedItems containsBlank="1"/>
    </cacheField>
    <cacheField name="연령구분" numFmtId="189">
      <sharedItems containsBlank="1"/>
    </cacheField>
    <cacheField name="샘플수" numFmtId="0">
      <sharedItems containsString="0" containsBlank="1" containsNumber="1" minValue="0.33333333333333331" maxValue="1"/>
    </cacheField>
    <cacheField name="생산업체" numFmtId="181">
      <sharedItems containsBlank="1"/>
    </cacheField>
    <cacheField name="발주일" numFmtId="181">
      <sharedItems containsNonDate="0" containsDate="1" containsString="0" containsBlank="1" minDate="2013-02-01T00:00:00" maxDate="2014-03-27T00:00:00" count="95">
        <d v="2013-12-27T00:00:00"/>
        <d v="2014-02-21T00:00:00"/>
        <d v="2014-01-14T00:00:00"/>
        <d v="2014-01-22T00:00:00"/>
        <d v="2014-02-06T00:00:00"/>
        <d v="2014-02-10T00:00:00"/>
        <d v="2014-02-12T00:00:00"/>
        <d v="2014-02-14T00:00:00"/>
        <d v="2014-02-19T00:00:00"/>
        <d v="2014-02-28T00:00:00"/>
        <d v="2014-03-03T00:00:00"/>
        <d v="2014-03-19T00:00:00"/>
        <d v="2014-03-26T00:00:00"/>
        <m/>
        <d v="2013-09-06T00:00:00" u="1"/>
        <d v="2013-03-07T00:00:00" u="1"/>
        <d v="2013-08-20T00:00:00" u="1"/>
        <d v="2013-03-26T00:00:00" u="1"/>
        <d v="2013-08-13T00:00:00" u="1"/>
        <d v="2013-02-14T00:00:00" u="1"/>
        <d v="2013-04-05T00:00:00" u="1"/>
        <d v="2013-07-27T00:00:00" u="1"/>
        <d v="2013-03-19T00:00:00" u="1"/>
        <d v="2013-04-24T00:00:00" u="1"/>
        <d v="2013-08-06T00:00:00" u="1"/>
        <d v="2013-02-07T00:00:00" u="1"/>
        <d v="2013-03-12T00:00:00" u="1"/>
        <d v="2013-05-03T00:00:00" u="1"/>
        <d v="2013-05-22T00:00:00" u="1"/>
        <d v="2013-03-05T00:00:00" u="1"/>
        <d v="2013-02-19T00:00:00" u="1"/>
        <d v="2013-04-10T00:00:00" u="1"/>
        <d v="2013-09-23T00:00:00" u="1"/>
        <d v="2013-04-29T00:00:00" u="1"/>
        <d v="2013-08-11T00:00:00" u="1"/>
        <d v="2013-04-03T00:00:00" u="1"/>
        <d v="2013-07-25T00:00:00" u="1"/>
        <d v="2013-09-16T00:00:00" u="1"/>
        <d v="2013-05-08T00:00:00" u="1"/>
        <d v="2013-04-22T00:00:00" u="1"/>
        <d v="2013-08-04T00:00:00" u="1"/>
        <d v="2013-04-15T00:00:00" u="1"/>
        <d v="2013-03-29T00:00:00" u="1"/>
        <d v="2013-08-16T00:00:00" u="1"/>
        <d v="2013-04-08T00:00:00" u="1"/>
        <d v="2013-03-22T00:00:00" u="1"/>
        <d v="2013-08-09T00:00:00" u="1"/>
        <d v="2013-04-01T00:00:00" u="1"/>
        <d v="2013-07-23T00:00:00" u="1"/>
        <d v="2013-03-15T00:00:00" u="1"/>
        <d v="2013-05-06T00:00:00" u="1"/>
        <d v="2013-08-28T00:00:00" u="1"/>
        <d v="2013-08-02T00:00:00" u="1"/>
        <d v="2013-03-08T00:00:00" u="1"/>
        <d v="2013-08-21T00:00:00" u="1"/>
        <d v="2013-02-22T00:00:00" u="1"/>
        <d v="2013-03-27T00:00:00" u="1"/>
        <d v="2013-03-01T00:00:00" u="1"/>
        <d v="2013-08-14T00:00:00" u="1"/>
        <d v="2013-02-15T00:00:00" u="1"/>
        <d v="2013-07-28T00:00:00" u="1"/>
        <d v="2013-03-20T00:00:00" u="1"/>
        <d v="2013-08-07T00:00:00" u="1"/>
        <d v="2013-02-27T00:00:00" u="1"/>
        <d v="2013-02-01T00:00:00" u="1"/>
        <d v="2013-03-06T00:00:00" u="1"/>
        <d v="2013-08-19T00:00:00" u="1"/>
        <d v="2013-04-11T00:00:00" u="1"/>
        <d v="2013-03-25T00:00:00" u="1"/>
        <d v="2013-08-12T00:00:00" u="1"/>
        <d v="2013-07-26T00:00:00" u="1"/>
        <d v="2013-03-18T00:00:00" u="1"/>
        <d v="2013-04-23T00:00:00" u="1"/>
        <d v="2013-08-05T00:00:00" u="1"/>
        <d v="2013-03-11T00:00:00" u="1"/>
        <d v="2013-02-25T00:00:00" u="1"/>
        <d v="2013-04-16T00:00:00" u="1"/>
        <d v="2013-03-04T00:00:00" u="1"/>
        <d v="2013-02-18T00:00:00" u="1"/>
        <d v="2013-04-09T00:00:00" u="1"/>
        <d v="2013-07-31T00:00:00" u="1"/>
        <d v="2013-08-10T00:00:00" u="1"/>
        <d v="2013-04-02T00:00:00" u="1"/>
        <d v="2013-07-24T00:00:00" u="1"/>
        <d v="2013-08-03T00:00:00" u="1"/>
        <d v="2013-03-28T00:00:00" u="1"/>
        <d v="2013-08-15T00:00:00" u="1"/>
        <d v="2013-07-29T00:00:00" u="1"/>
        <d v="2013-03-21T00:00:00" u="1"/>
        <d v="2013-04-26T00:00:00" u="1"/>
        <d v="2013-08-08T00:00:00" u="1"/>
        <d v="2013-07-22T00:00:00" u="1"/>
        <d v="2013-03-14T00:00:00" u="1"/>
        <d v="2013-02-28T00:00:00" u="1"/>
        <d v="2013-08-01T00:00:00" u="1"/>
      </sharedItems>
    </cacheField>
    <cacheField name="목표입고일" numFmtId="181">
      <sharedItems containsNonDate="0" containsDate="1" containsString="0" containsBlank="1" minDate="2014-01-17T00:00:00" maxDate="2014-04-24T00:00:00"/>
    </cacheField>
    <cacheField name="입고예정일" numFmtId="181">
      <sharedItems containsNonDate="0" containsDate="1" containsString="0" containsBlank="1" minDate="2014-01-17T00:00:00" maxDate="2014-04-24T00:00:00"/>
    </cacheField>
    <cacheField name="실입고일" numFmtId="0">
      <sharedItems containsString="0" containsBlank="1" containsNumber="1" containsInteger="1" minValue="41652" maxValue="41730"/>
    </cacheField>
    <cacheField name="해외원가" numFmtId="0">
      <sharedItems containsString="0" containsBlank="1" containsNumber="1" minValue="3.2" maxValue="9.6"/>
    </cacheField>
    <cacheField name="국내원가" numFmtId="181">
      <sharedItems containsNonDate="0" containsString="0" containsBlank="1"/>
    </cacheField>
    <cacheField name="참조샘플 발송여부" numFmtId="181">
      <sharedItems containsDate="1" containsBlank="1" containsMixedTypes="1" minDate="2014-03-19T00:00:00" maxDate="2014-03-2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rxk-130118" refreshedDate="41736.528723495372" createdVersion="3" refreshedVersion="3" minRefreshableVersion="3" recordCount="79">
  <cacheSource type="worksheet">
    <worksheetSource ref="A1:AJ1048576" sheet="샘플현황취합"/>
  </cacheSource>
  <cacheFields count="38">
    <cacheField name="실발주샘플수" numFmtId="183">
      <sharedItems containsString="0" containsBlank="1" containsNumber="1" minValue="0.33333333333333331" maxValue="1"/>
    </cacheField>
    <cacheField name="실발주샘플번호" numFmtId="183">
      <sharedItems containsBlank="1"/>
    </cacheField>
    <cacheField name="총발주샘플건수" numFmtId="183">
      <sharedItems containsString="0" containsBlank="1" containsNumber="1" containsInteger="1" minValue="1" maxValue="1"/>
    </cacheField>
    <cacheField name="총발주샘플업체/번호" numFmtId="183">
      <sharedItems containsBlank="1"/>
    </cacheField>
    <cacheField name="실발주월" numFmtId="183">
      <sharedItems containsBlank="1"/>
    </cacheField>
    <cacheField name="발주주" numFmtId="0">
      <sharedItems containsBlank="1"/>
    </cacheField>
    <cacheField name="실입고샘플수" numFmtId="183">
      <sharedItems containsString="0" containsBlank="1" containsNumber="1" minValue="0" maxValue="1"/>
    </cacheField>
    <cacheField name="실입고샘플번호" numFmtId="183">
      <sharedItems containsBlank="1"/>
    </cacheField>
    <cacheField name="총입고샘플건수" numFmtId="183">
      <sharedItems containsString="0" containsBlank="1" containsNumber="1" containsInteger="1" minValue="0" maxValue="1"/>
    </cacheField>
    <cacheField name="총입고샘플업체/번호" numFmtId="183">
      <sharedItems containsBlank="1"/>
    </cacheField>
    <cacheField name="입고일" numFmtId="0">
      <sharedItems containsNonDate="0" containsDate="1" containsString="0" containsBlank="1" minDate="1899-12-30T00:00:00" maxDate="2014-04-24T00:00:00" count="201">
        <d v="2014-01-17T00:00:00"/>
        <d v="2014-02-24T00:00:00"/>
        <d v="2014-01-13T00:00:00"/>
        <d v="2014-01-22T00:00:00"/>
        <d v="2014-03-17T00:00:00"/>
        <d v="2014-01-28T00:00:00"/>
        <d v="2014-02-03T00:00:00"/>
        <d v="2014-03-07T00:00:00"/>
        <d v="2014-02-17T00:00:00"/>
        <d v="2014-02-04T00:00:00"/>
        <d v="2014-02-20T00:00:00"/>
        <d v="2014-04-01T00:00:00"/>
        <d v="2014-02-19T00:00:00"/>
        <d v="2014-03-28T00:00:00"/>
        <d v="2014-03-06T00:00:00"/>
        <d v="2014-03-10T00:00:00"/>
        <d v="2014-03-24T00:00:00"/>
        <d v="2014-03-19T00:00:00"/>
        <d v="2014-03-21T00:00:00"/>
        <d v="2014-04-16T00:00:00"/>
        <d v="2014-04-23T00:00:00"/>
        <m/>
        <d v="2013-05-24T00:00:00" u="1"/>
        <d v="2013-09-06T00:00:00" u="1"/>
        <d v="2013-08-20T00:00:00" u="1"/>
        <d v="2013-10-11T00:00:00" u="1"/>
        <d v="2013-04-12T00:00:00" u="1"/>
        <d v="2013-06-03T00:00:00" u="1"/>
        <d v="2013-09-25T00:00:00" u="1"/>
        <d v="2013-03-26T00:00:00" u="1"/>
        <d v="2013-05-17T00:00:00" u="1"/>
        <d v="2013-07-08T00:00:00" u="1"/>
        <d v="2013-10-30T00:00:00" u="1"/>
        <d v="2013-08-13T00:00:00" u="1"/>
        <d v="2013-10-04T00:00:00" u="1"/>
        <d v="2013-04-05T00:00:00" u="1"/>
        <d v="2013-09-18T00:00:00" u="1"/>
        <d v="1899-12-31T00:00:00" u="1"/>
        <d v="2013-03-19T00:00:00" u="1"/>
        <d v="2013-05-10T00:00:00" u="1"/>
        <d v="2013-10-23T00:00:00" u="1"/>
        <d v="2013-04-24T00:00:00" u="1"/>
        <d v="2013-05-29T00:00:00" u="1"/>
        <d v="2013-09-11T00:00:00" u="1"/>
        <d v="2012-06-08T00:00:00" u="1"/>
        <d v="2013-05-03T00:00:00" u="1"/>
        <d v="2013-08-25T00:00:00" u="1"/>
        <d v="2013-10-16T00:00:00" u="1"/>
        <d v="2013-04-17T00:00:00" u="1"/>
        <d v="2013-06-08T00:00:00" u="1"/>
        <d v="2013-09-30T00:00:00" u="1"/>
        <d v="2014-03-12T00:00:00" u="1"/>
        <d v="2013-05-22T00:00:00" u="1"/>
        <d v="2013-09-04T00:00:00" u="1"/>
        <d v="2013-06-27T00:00:00" u="1"/>
        <d v="2013-10-09T00:00:00" u="1"/>
        <d v="2014-03-31T00:00:00" u="1"/>
        <d v="2013-04-10T00:00:00" u="1"/>
        <d v="2013-09-23T00:00:00" u="1"/>
        <d v="2013-11-14T00:00:00" u="1"/>
        <d v="2013-05-15T00:00:00" u="1"/>
        <d v="2013-10-28T00:00:00" u="1"/>
        <d v="2013-04-29T00:00:00" u="1"/>
        <d v="2013-06-20T00:00:00" u="1"/>
        <d v="2013-10-02T00:00:00" u="1"/>
        <d v="2013-07-25T00:00:00" u="1"/>
        <d v="2013-09-16T00:00:00" u="1"/>
        <d v="2013-05-08T00:00:00" u="1"/>
        <d v="2013-08-30T00:00:00" u="1"/>
        <d v="2013-10-21T00:00:00" u="1"/>
        <d v="2013-04-22T00:00:00" u="1"/>
        <d v="2013-06-13T00:00:00" u="1"/>
        <d v="2013-05-27T00:00:00" u="1"/>
        <d v="2013-07-18T00:00:00" u="1"/>
        <d v="2013-09-09T00:00:00" u="1"/>
        <d v="2013-05-01T00:00:00" u="1"/>
        <d v="2013-08-23T00:00:00" u="1"/>
        <d v="2013-10-14T00:00:00" u="1"/>
        <d v="2013-04-15T00:00:00" u="1"/>
        <d v="2013-06-06T00:00:00" u="1"/>
        <d v="2013-03-29T00:00:00" u="1"/>
        <d v="2013-05-20T00:00:00" u="1"/>
        <d v="2013-07-11T00:00:00" u="1"/>
        <d v="2013-09-02T00:00:00" u="1"/>
        <d v="2013-08-16T00:00:00" u="1"/>
        <d v="2013-10-07T00:00:00" u="1"/>
        <d v="2013-04-08T00:00:00" u="1"/>
        <d v="2013-03-22T00:00:00" u="1"/>
        <d v="2013-05-13T00:00:00" u="1"/>
        <d v="2013-07-04T00:00:00" u="1"/>
        <d v="2013-10-26T00:00:00" u="1"/>
        <d v="2013-08-09T00:00:00" u="1"/>
        <d v="2013-04-01T00:00:00" u="1"/>
        <d v="2013-07-23T00:00:00" u="1"/>
        <d v="2013-11-05T00:00:00" u="1"/>
        <d v="2013-03-15T00:00:00" u="1"/>
        <d v="2013-05-06T00:00:00" u="1"/>
        <d v="2013-08-28T00:00:00" u="1"/>
        <d v="2013-12-10T00:00:00" u="1"/>
        <d v="2013-06-11T00:00:00" u="1"/>
        <d v="2013-08-02T00:00:00" u="1"/>
        <d v="2014-01-24T00:00:00" u="1"/>
        <d v="2013-07-16T00:00:00" u="1"/>
        <d v="2013-08-21T00:00:00" u="1"/>
        <d v="2013-06-04T00:00:00" u="1"/>
        <d v="2013-09-26T00:00:00" u="1"/>
        <d v="2013-03-27T00:00:00" u="1"/>
        <d v="2013-07-09T00:00:00" u="1"/>
        <d v="2013-10-31T00:00:00" u="1"/>
        <d v="2013-08-14T00:00:00" u="1"/>
        <d v="2013-10-05T00:00:00" u="1"/>
        <d v="1900-01-27T00:00:00" u="1"/>
        <d v="2013-09-19T00:00:00" u="1"/>
        <d v="2013-07-02T00:00:00" u="1"/>
        <d v="2013-10-24T00:00:00" u="1"/>
        <d v="2013-04-25T00:00:00" u="1"/>
        <d v="2013-05-30T00:00:00" u="1"/>
        <d v="2013-09-12T00:00:00" u="1"/>
        <d v="2013-08-26T00:00:00" u="1"/>
        <d v="2013-10-17T00:00:00" u="1"/>
        <d v="2013-04-18T00:00:00" u="1"/>
        <d v="2013-06-09T00:00:00" u="1"/>
        <d v="2013-11-22T00:00:00" u="1"/>
        <d v="2013-05-23T00:00:00" u="1"/>
        <d v="2013-09-05T00:00:00" u="1"/>
        <d v="2013-03-06T00:00:00" u="1"/>
        <d v="2013-06-28T00:00:00" u="1"/>
        <d v="2013-08-19T00:00:00" u="1"/>
        <d v="2013-10-10T00:00:00" u="1"/>
        <d v="2013-04-11T00:00:00" u="1"/>
        <d v="2013-09-24T00:00:00" u="1"/>
        <d v="2013-11-15T00:00:00" u="1"/>
        <d v="2013-03-25T00:00:00" u="1"/>
        <d v="2013-05-16T00:00:00" u="1"/>
        <d v="2013-10-29T00:00:00" u="1"/>
        <d v="2013-04-30T00:00:00" u="1"/>
        <d v="2013-06-21T00:00:00" u="1"/>
        <d v="2013-08-12T00:00:00" u="1"/>
        <d v="2013-10-03T00:00:00" u="1"/>
        <d v="2013-09-17T00:00:00" u="1"/>
        <d v="2013-11-08T00:00:00" u="1"/>
        <d v="1899-12-30T00:00:00" u="1"/>
        <d v="2013-03-18T00:00:00" u="1"/>
        <d v="2013-05-09T00:00:00" u="1"/>
        <d v="2013-10-22T00:00:00" u="1"/>
        <d v="2013-04-23T00:00:00" u="1"/>
        <d v="2013-06-14T00:00:00" u="1"/>
        <d v="2013-05-28T00:00:00" u="1"/>
        <d v="2013-09-10T00:00:00" u="1"/>
        <d v="2013-11-01T00:00:00" u="1"/>
        <d v="2013-03-11T00:00:00" u="1"/>
        <d v="2013-05-02T00:00:00" u="1"/>
        <d v="2013-10-15T00:00:00" u="1"/>
        <d v="2013-02-25T00:00:00" u="1"/>
        <d v="2013-06-07T00:00:00" u="1"/>
        <d v="2013-05-21T00:00:00" u="1"/>
        <d v="2013-07-12T00:00:00" u="1"/>
        <d v="2013-09-03T00:00:00" u="1"/>
        <d v="2013-06-26T00:00:00" u="1"/>
        <d v="2013-10-08T00:00:00" u="1"/>
        <d v="2013-04-09T00:00:00" u="1"/>
        <d v="2013-07-31T00:00:00" u="1"/>
        <d v="2013-05-14T00:00:00" u="1"/>
        <d v="2013-07-05T00:00:00" u="1"/>
        <d v="2013-10-27T00:00:00" u="1"/>
        <d v="2013-04-28T00:00:00" u="1"/>
        <d v="2013-06-19T00:00:00" u="1"/>
        <d v="2013-10-01T00:00:00" u="1"/>
        <d v="2013-04-02T00:00:00" u="1"/>
        <d v="2013-07-24T00:00:00" u="1"/>
        <d v="2013-09-15T00:00:00" u="1"/>
        <d v="2013-05-07T00:00:00" u="1"/>
        <d v="2013-08-29T00:00:00" u="1"/>
        <d v="2013-10-20T00:00:00" u="1"/>
        <d v="2014-02-11T00:00:00" u="1"/>
        <d v="2013-06-12T00:00:00" u="1"/>
        <d v="2012-06-05T00:00:00" u="1"/>
        <d v="2013-08-22T00:00:00" u="1"/>
        <d v="2013-06-05T00:00:00" u="1"/>
        <d v="2013-09-27T00:00:00" u="1"/>
        <d v="2013-03-28T00:00:00" u="1"/>
        <d v="2013-06-24T00:00:00" u="1"/>
        <d v="2013-08-15T00:00:00" u="1"/>
        <d v="2013-07-29T00:00:00" u="1"/>
        <d v="2013-09-20T00:00:00" u="1"/>
        <d v="2013-11-11T00:00:00" u="1"/>
        <d v="2013-03-21T00:00:00" u="1"/>
        <d v="2013-10-25T00:00:00" u="1"/>
        <d v="2013-04-26T00:00:00" u="1"/>
        <d v="2013-06-17T00:00:00" u="1"/>
        <d v="2013-08-08T00:00:00" u="1"/>
        <d v="2013-05-31T00:00:00" u="1"/>
        <d v="2013-07-22T00:00:00" u="1"/>
        <d v="2013-09-13T00:00:00" u="1"/>
        <d v="2013-11-04T00:00:00" u="1"/>
        <d v="2013-05-05T00:00:00" u="1"/>
        <d v="2013-08-27T00:00:00" u="1"/>
        <d v="2013-10-18T00:00:00" u="1"/>
        <d v="2013-04-19T00:00:00" u="1"/>
        <d v="2013-06-10T00:00:00" u="1"/>
        <d v="2014-03-14T00:00:00" u="1"/>
      </sharedItems>
    </cacheField>
    <cacheField name="입고월" numFmtId="183">
      <sharedItems containsBlank="1"/>
    </cacheField>
    <cacheField name="입고주" numFmtId="0">
      <sharedItems containsBlank="1"/>
    </cacheField>
    <cacheField name="해외/국내" numFmtId="0">
      <sharedItems containsBlank="1"/>
    </cacheField>
    <cacheField name="브랜드/품목2" numFmtId="183">
      <sharedItems containsBlank="1" count="41">
        <s v="JST"/>
        <m/>
        <s v="HCU-모자" u="1"/>
        <s v="SMB" u="1"/>
        <s v="ELS" u="1"/>
        <s v="BRO-모자" u="1"/>
        <s v="WTR-모자" u="1"/>
        <s v="VBL-모자" u="1"/>
        <s v="BMD-모자" u="1"/>
        <s v="PLA" u="1"/>
        <s v="SMB-의류" u="1"/>
        <s v="ELS-가방" u="1"/>
        <s v="SMB-모자" u="1"/>
        <s v="ELS-의류" u="1"/>
        <s v="ELS-모자" u="1"/>
        <s v="ELS-ACC" u="1"/>
        <s v="JIL" u="1"/>
        <s v="PLA-가방" u="1"/>
        <s v="PLA-의류" u="1"/>
        <s v="JOI" u="1"/>
        <s v="PLA-모자" u="1"/>
        <s v="URB" u="1"/>
        <s v="NOV" u="1"/>
        <e v="#N/A" u="1"/>
        <s v="NAA" u="1"/>
        <s v="JIT" u="1"/>
        <s v="JIL-모자" u="1"/>
        <s v="JOI-가방" u="1"/>
        <s v="HCU" u="1"/>
        <s v="JOI-모자" u="1"/>
        <s v="YGC-모자" u="1"/>
        <s v="URB-모자" u="1"/>
        <s v="JIL-ACC" u="1"/>
        <s v="NOV-모자" u="1"/>
        <s v="JOI-ACC" u="1"/>
        <s v="B1A-모자" u="1"/>
        <s v="BRO" u="1"/>
        <s v="WTR" u="1"/>
        <s v="VBL" u="1"/>
        <s v="NAA-모자" u="1"/>
        <s v="BMD" u="1"/>
      </sharedItems>
    </cacheField>
    <cacheField name="브랜드 품목" numFmtId="183">
      <sharedItems containsBlank="1"/>
    </cacheField>
    <cacheField name="공란" numFmtId="183">
      <sharedItems containsNonDate="0" containsString="0" containsBlank="1"/>
    </cacheField>
    <cacheField name="순번" numFmtId="183">
      <sharedItems containsString="0" containsBlank="1" containsNumber="1" containsInteger="1" minValue="1" maxValue="78"/>
    </cacheField>
    <cacheField name="이미지" numFmtId="183">
      <sharedItems containsNonDate="0" containsString="0" containsBlank="1"/>
    </cacheField>
    <cacheField name="브랜드" numFmtId="0">
      <sharedItems containsBlank="1" count="20">
        <s v="JST"/>
        <m/>
        <s v="SMB" u="1"/>
        <s v="ELS" u="1"/>
        <s v="PLA" u="1"/>
        <s v="JIL" u="1"/>
        <s v="JOI" u="1"/>
        <s v="YGC" u="1"/>
        <s v="URB" u="1"/>
        <s v="NOV" u="1"/>
        <s v="B1A" u="1"/>
        <s v="ELS 가방" u="1"/>
        <s v="ELS 의류" u="1"/>
        <s v="NAA" u="1"/>
        <s v="JIT" u="1"/>
        <s v="HCU" u="1"/>
        <s v="BRO" u="1"/>
        <s v="WTR" u="1"/>
        <s v="VBL" u="1"/>
        <s v="BMD" u="1"/>
      </sharedItems>
    </cacheField>
    <cacheField name="품목" numFmtId="0">
      <sharedItems containsBlank="1" count="35">
        <s v="FA"/>
        <m/>
        <s v="BK" u="1"/>
        <s v="TH" u="1"/>
        <s v="CR" u="1"/>
        <s v="UM" u="1"/>
        <s v="TL" u="1"/>
        <s v="HP" u="1"/>
        <s v="FL" u="1"/>
        <s v="TP" u="1"/>
        <s v="TR" u="1"/>
        <s v="TT" u="1"/>
        <s v="BB" u="1"/>
        <s v="AA" u="1"/>
        <s v="AC" u="1"/>
        <s v="SB" u="1"/>
        <s v="JS" u="1"/>
        <s v="FE" u="1"/>
        <s v="EB" u="1"/>
        <s v="RC" u="1"/>
        <s v="BP" u="1"/>
        <s v="MI" u="1"/>
        <s v="PT" u="1"/>
        <s v="ED" u="1"/>
        <s v="FI" u="1"/>
        <s v="WA" u="1"/>
        <s v="SL" u="1"/>
        <s v="HU" u="1"/>
        <s v="VB" u="1"/>
        <s v="TS" u="1"/>
        <s v="BA" u="1"/>
        <s v="MU" u="1"/>
        <s v="BE" u="1"/>
        <s v="ER" u="1"/>
        <s v="JP" u="1"/>
      </sharedItems>
    </cacheField>
    <cacheField name="러닝(R)/신규(N)" numFmtId="0">
      <sharedItems containsBlank="1" count="4">
        <s v="N"/>
        <m/>
        <s v="R" u="1"/>
        <s v="신규" u="1"/>
      </sharedItems>
    </cacheField>
    <cacheField name="SAMPLE NO." numFmtId="0">
      <sharedItems containsBlank="1"/>
    </cacheField>
    <cacheField name="연령구분" numFmtId="189">
      <sharedItems containsBlank="1"/>
    </cacheField>
    <cacheField name="샘플수" numFmtId="0">
      <sharedItems containsString="0" containsBlank="1" containsNumber="1" minValue="0.33333333333333331" maxValue="1"/>
    </cacheField>
    <cacheField name="생산업체" numFmtId="181">
      <sharedItems containsBlank="1" count="6">
        <s v="FOREMOST"/>
        <s v="BS"/>
        <s v="5 works room"/>
        <s v="우진모자"/>
        <s v="TS"/>
        <m/>
      </sharedItems>
    </cacheField>
    <cacheField name="발주일" numFmtId="181">
      <sharedItems containsNonDate="0" containsDate="1" containsString="0" containsBlank="1" minDate="2013-02-19T00:00:00" maxDate="2014-03-27T00:00:00" count="123">
        <d v="2013-12-27T00:00:00"/>
        <d v="2014-02-21T00:00:00"/>
        <d v="2014-01-14T00:00:00"/>
        <d v="2014-01-22T00:00:00"/>
        <d v="2014-02-06T00:00:00"/>
        <d v="2014-02-10T00:00:00"/>
        <d v="2014-02-12T00:00:00"/>
        <d v="2014-02-14T00:00:00"/>
        <d v="2014-02-19T00:00:00"/>
        <d v="2014-02-28T00:00:00"/>
        <d v="2014-03-03T00:00:00"/>
        <d v="2014-03-19T00:00:00"/>
        <d v="2014-03-26T00:00:00"/>
        <m/>
        <d v="2013-05-24T00:00:00" u="1"/>
        <d v="2013-07-15T00:00:00" u="1"/>
        <d v="2013-09-06T00:00:00" u="1"/>
        <d v="2013-03-07T00:00:00" u="1"/>
        <d v="2013-08-20T00:00:00" u="1"/>
        <d v="2013-09-25T00:00:00" u="1"/>
        <d v="2013-03-26T00:00:00" u="1"/>
        <d v="2013-08-13T00:00:00" u="1"/>
        <d v="2013-10-04T00:00:00" u="1"/>
        <d v="2013-04-05T00:00:00" u="1"/>
        <d v="2013-05-10T00:00:00" u="1"/>
        <d v="2013-07-01T00:00:00" u="1"/>
        <d v="2013-04-24T00:00:00" u="1"/>
        <d v="2013-08-06T00:00:00" u="1"/>
        <d v="2013-09-11T00:00:00" u="1"/>
        <d v="2013-03-12T00:00:00" u="1"/>
        <d v="2013-09-30T00:00:00" u="1"/>
        <d v="2013-03-05T00:00:00" u="1"/>
        <d v="2013-02-19T00:00:00" u="1"/>
        <d v="2013-04-10T00:00:00" u="1"/>
        <d v="2013-04-03T00:00:00" u="1"/>
        <d v="2013-07-25T00:00:00" u="1"/>
        <d v="2013-09-16T00:00:00" u="1"/>
        <d v="2013-05-08T00:00:00" u="1"/>
        <d v="2013-08-30T00:00:00" u="1"/>
        <d v="2013-05-27T00:00:00" u="1"/>
        <d v="2013-07-18T00:00:00" u="1"/>
        <d v="2013-09-09T00:00:00" u="1"/>
        <d v="2013-08-23T00:00:00" u="1"/>
        <d v="2013-04-15T00:00:00" u="1"/>
        <d v="2013-09-02T00:00:00" u="1"/>
        <d v="2013-08-16T00:00:00" u="1"/>
        <d v="2013-10-07T00:00:00" u="1"/>
        <d v="2013-04-08T00:00:00" u="1"/>
        <d v="2013-07-30T00:00:00" u="1"/>
        <d v="2013-03-22T00:00:00" u="1"/>
        <d v="2013-08-09T00:00:00" u="1"/>
        <d v="2013-04-01T00:00:00" u="1"/>
        <d v="2013-07-23T00:00:00" u="1"/>
        <d v="2013-03-15T00:00:00" u="1"/>
        <d v="2013-05-06T00:00:00" u="1"/>
        <d v="2013-08-28T00:00:00" u="1"/>
        <d v="2013-06-11T00:00:00" u="1"/>
        <d v="2013-08-02T00:00:00" u="1"/>
        <d v="2013-07-16T00:00:00" u="1"/>
        <d v="2013-09-07T00:00:00" u="1"/>
        <d v="2013-03-08T00:00:00" u="1"/>
        <d v="2013-08-21T00:00:00" u="1"/>
        <d v="2013-02-22T00:00:00" u="1"/>
        <d v="2013-09-26T00:00:00" u="1"/>
        <d v="2013-03-27T00:00:00" u="1"/>
        <d v="2013-08-14T00:00:00" u="1"/>
        <d v="2013-07-28T00:00:00" u="1"/>
        <d v="2013-03-20T00:00:00" u="1"/>
        <d v="2013-07-02T00:00:00" u="1"/>
        <d v="2013-04-25T00:00:00" u="1"/>
        <d v="2013-08-07T00:00:00" u="1"/>
        <d v="2013-05-30T00:00:00" u="1"/>
        <d v="2013-09-12T00:00:00" u="1"/>
        <d v="2013-08-26T00:00:00" u="1"/>
        <d v="2013-10-17T00:00:00" u="1"/>
        <d v="2013-02-27T00:00:00" u="1"/>
        <d v="2013-04-18T00:00:00" u="1"/>
        <d v="2013-05-23T00:00:00" u="1"/>
        <d v="2013-03-06T00:00:00" u="1"/>
        <d v="2013-06-28T00:00:00" u="1"/>
        <d v="2013-04-11T00:00:00" u="1"/>
        <d v="2013-09-24T00:00:00" u="1"/>
        <d v="2013-03-25T00:00:00" u="1"/>
        <d v="2013-05-16T00:00:00" u="1"/>
        <d v="2013-08-12T00:00:00" u="1"/>
        <d v="2013-07-26T00:00:00" u="1"/>
        <d v="2013-03-18T00:00:00" u="1"/>
        <d v="2013-05-09T00:00:00" u="1"/>
        <d v="2013-04-23T00:00:00" u="1"/>
        <d v="2013-08-05T00:00:00" u="1"/>
        <d v="2013-03-11T00:00:00" u="1"/>
        <d v="2013-05-02T00:00:00" u="1"/>
        <d v="2013-10-15T00:00:00" u="1"/>
        <d v="2013-02-25T00:00:00" u="1"/>
        <d v="2013-06-07T00:00:00" u="1"/>
        <d v="2013-05-21T00:00:00" u="1"/>
        <d v="2013-07-12T00:00:00" u="1"/>
        <d v="2013-09-03T00:00:00" u="1"/>
        <d v="2013-03-04T00:00:00" u="1"/>
        <d v="2013-10-08T00:00:00" u="1"/>
        <d v="2013-04-09T00:00:00" u="1"/>
        <d v="2013-07-31T00:00:00" u="1"/>
        <d v="2013-05-14T00:00:00" u="1"/>
        <d v="2013-07-05T00:00:00" u="1"/>
        <d v="2013-10-01T00:00:00" u="1"/>
        <d v="2013-05-07T00:00:00" u="1"/>
        <d v="2013-06-12T00:00:00" u="1"/>
        <d v="2013-07-17T00:00:00" u="1"/>
        <d v="2013-08-22T00:00:00" u="1"/>
        <d v="2013-03-28T00:00:00" u="1"/>
        <d v="2013-06-24T00:00:00" u="1"/>
        <d v="2013-07-29T00:00:00" u="1"/>
        <d v="2013-03-21T00:00:00" u="1"/>
        <d v="2013-05-12T00:00:00" u="1"/>
        <d v="2013-10-25T00:00:00" u="1"/>
        <d v="2013-04-26T00:00:00" u="1"/>
        <d v="2013-05-31T00:00:00" u="1"/>
        <d v="2013-09-13T00:00:00" u="1"/>
        <d v="2013-03-14T00:00:00" u="1"/>
        <d v="2013-08-27T00:00:00" u="1"/>
        <d v="2013-10-18T00:00:00" u="1"/>
        <d v="2013-04-19T00:00:00" u="1"/>
        <d v="2013-08-01T00:00:00" u="1"/>
      </sharedItems>
    </cacheField>
    <cacheField name="목표입고일" numFmtId="181">
      <sharedItems containsNonDate="0" containsDate="1" containsString="0" containsBlank="1" minDate="2014-01-17T00:00:00" maxDate="2014-04-24T00:00:00"/>
    </cacheField>
    <cacheField name="입고예정일" numFmtId="181">
      <sharedItems containsNonDate="0" containsDate="1" containsString="0" containsBlank="1" minDate="2014-01-17T00:00:00" maxDate="2014-04-24T00:00:00"/>
    </cacheField>
    <cacheField name="실입고일" numFmtId="0">
      <sharedItems containsString="0" containsBlank="1" containsNumber="1" containsInteger="1" minValue="41652" maxValue="41730"/>
    </cacheField>
    <cacheField name="해외원가" numFmtId="0">
      <sharedItems containsString="0" containsBlank="1" containsNumber="1" minValue="3.2" maxValue="9.6"/>
    </cacheField>
    <cacheField name="국내원가" numFmtId="181">
      <sharedItems containsNonDate="0" containsString="0" containsBlank="1"/>
    </cacheField>
    <cacheField name="참조샘플 발송여부" numFmtId="181">
      <sharedItems containsDate="1" containsBlank="1" containsMixedTypes="1" minDate="2014-03-19T00:00:00" maxDate="2014-03-20T00:00:00"/>
    </cacheField>
    <cacheField name="중국원단사용총수" numFmtId="0">
      <sharedItems containsString="0" containsBlank="1" containsNumber="1" containsInteger="1" minValue="1" maxValue="7"/>
    </cacheField>
    <cacheField name="중국원단사용수" numFmtId="0">
      <sharedItems containsString="0" containsBlank="1" containsNumber="1" containsInteger="1" minValue="1" maxValue="4"/>
    </cacheField>
    <cacheField name="기타" numFmtId="0">
      <sharedItems containsBlank="1"/>
    </cacheField>
    <cacheField name="미입고샘플수" numFmtId="0" formula="실발주샘플수-실입고샘플수" databaseField="0"/>
    <cacheField name="총미입고샘플건수" numFmtId="0" formula="총발주샘플건수-총입고샘플건수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9">
  <r>
    <n v="0.5"/>
    <s v="14-FW-SP-06"/>
    <n v="1"/>
    <s v="FOREMOST14-FW-SP-06"/>
    <s v="201312"/>
    <s v="12월 4주"/>
    <n v="0.5"/>
    <s v="14-FW-SP-06"/>
    <n v="1"/>
    <s v="FOREMOST14-FW-SP-06"/>
    <d v="2014-01-17T00:00:00"/>
    <s v="201401"/>
    <s v="1월 3주"/>
    <s v="해외"/>
    <x v="0"/>
    <s v="JST"/>
    <m/>
    <n v="1"/>
    <m/>
    <x v="0"/>
    <x v="0"/>
    <s v="N"/>
    <s v="14-FW-SP-06"/>
    <s v="ADULT"/>
    <n v="0.5"/>
    <s v="FOREMOST"/>
    <d v="2013-12-27T00:00:00"/>
    <d v="2014-01-24T00:00:00"/>
    <d v="2014-01-24T00:00:00"/>
    <n v="41656"/>
    <n v="6.5"/>
    <m/>
    <s v="ORIGINAL SAMPLE"/>
  </r>
  <r>
    <n v="0.5"/>
    <s v="14-FW-SP-06"/>
    <n v="1"/>
    <s v="BS14-FW-SP-06"/>
    <s v="201312"/>
    <s v="12월 4주"/>
    <n v="0.5"/>
    <s v="14-FW-SP-06"/>
    <n v="1"/>
    <s v="BS14-FW-SP-06"/>
    <d v="2014-02-24T00:00:00"/>
    <s v="201402"/>
    <s v="2월 4주"/>
    <s v="해외"/>
    <x v="0"/>
    <s v="JST"/>
    <m/>
    <n v="2"/>
    <m/>
    <x v="0"/>
    <x v="0"/>
    <s v="N"/>
    <s v="14-FW-SP-06"/>
    <s v="ADULT"/>
    <n v="0.5"/>
    <s v="BS"/>
    <d v="2013-12-27T00:00:00"/>
    <d v="2014-01-24T00:00:00"/>
    <d v="2014-01-24T00:00:00"/>
    <n v="41694"/>
    <n v="3.8"/>
    <m/>
    <m/>
  </r>
  <r>
    <n v="0.5"/>
    <s v="14-FW-SP-07"/>
    <n v="1"/>
    <s v="FOREMOST14-FW-SP-07"/>
    <s v="201312"/>
    <s v="12월 4주"/>
    <n v="0.5"/>
    <s v="14-FW-SP-07"/>
    <n v="1"/>
    <s v="FOREMOST14-FW-SP-07"/>
    <d v="2014-01-13T00:00:00"/>
    <s v="201401"/>
    <s v="1월 3주"/>
    <s v="해외"/>
    <x v="0"/>
    <s v="JST"/>
    <m/>
    <n v="3"/>
    <m/>
    <x v="0"/>
    <x v="0"/>
    <s v="N"/>
    <s v="14-FW-SP-07"/>
    <s v="ADULT"/>
    <n v="0.5"/>
    <s v="FOREMOST"/>
    <d v="2013-12-27T00:00:00"/>
    <d v="2014-01-24T00:00:00"/>
    <d v="2014-01-24T00:00:00"/>
    <n v="41652"/>
    <n v="5.7"/>
    <m/>
    <m/>
  </r>
  <r>
    <n v="0.5"/>
    <s v="14-FW-SP-07"/>
    <n v="1"/>
    <s v="BS14-FW-SP-07"/>
    <s v="201312"/>
    <s v="12월 4주"/>
    <n v="0.5"/>
    <s v="14-FW-SP-07"/>
    <n v="1"/>
    <s v="BS14-FW-SP-07"/>
    <d v="2014-02-24T00:00:00"/>
    <s v="201402"/>
    <s v="2월 4주"/>
    <s v="해외"/>
    <x v="0"/>
    <s v="JST"/>
    <m/>
    <n v="4"/>
    <m/>
    <x v="0"/>
    <x v="0"/>
    <s v="N"/>
    <s v="14-FW-SP-07"/>
    <s v="ADULT"/>
    <n v="0.5"/>
    <s v="BS"/>
    <d v="2013-12-27T00:00:00"/>
    <d v="2014-01-24T00:00:00"/>
    <d v="2014-01-24T00:00:00"/>
    <n v="41694"/>
    <n v="3.2"/>
    <m/>
    <s v="ORIGINAL SAMPLE"/>
  </r>
  <r>
    <n v="1"/>
    <s v="14-FW-SP-08"/>
    <n v="1"/>
    <s v="FOREMOST14-FW-SP-08"/>
    <s v="201312"/>
    <s v="12월 4주"/>
    <n v="1"/>
    <s v="14-FW-SP-08"/>
    <n v="1"/>
    <s v="FOREMOST14-FW-SP-08"/>
    <d v="2014-01-17T00:00:00"/>
    <s v="201401"/>
    <s v="1월 3주"/>
    <s v="해외"/>
    <x v="0"/>
    <s v="JST"/>
    <m/>
    <n v="5"/>
    <m/>
    <x v="0"/>
    <x v="0"/>
    <s v="N"/>
    <s v="14-FW-SP-08"/>
    <s v="ADULT"/>
    <n v="1"/>
    <s v="FOREMOST"/>
    <d v="2013-12-27T00:00:00"/>
    <d v="2014-01-24T00:00:00"/>
    <d v="2014-01-24T00:00:00"/>
    <n v="41656"/>
    <n v="6.7"/>
    <m/>
    <m/>
  </r>
  <r>
    <n v="0.5"/>
    <s v="14-FW-SP-09"/>
    <n v="1"/>
    <s v="FOREMOST14-FW-SP-09"/>
    <s v="201312"/>
    <s v="12월 4주"/>
    <n v="0.5"/>
    <s v="14-FW-SP-09"/>
    <n v="1"/>
    <s v="FOREMOST14-FW-SP-09"/>
    <d v="2014-01-22T00:00:00"/>
    <s v="201401"/>
    <s v="1월 4주"/>
    <s v="해외"/>
    <x v="0"/>
    <s v="JST"/>
    <m/>
    <n v="6"/>
    <m/>
    <x v="0"/>
    <x v="0"/>
    <s v="N"/>
    <s v="14-FW-SP-09"/>
    <s v="ADULT"/>
    <n v="0.5"/>
    <s v="FOREMOST"/>
    <d v="2013-12-27T00:00:00"/>
    <d v="2014-01-24T00:00:00"/>
    <d v="2014-01-24T00:00:00"/>
    <n v="41661"/>
    <n v="7"/>
    <m/>
    <m/>
  </r>
  <r>
    <n v="0.5"/>
    <s v="14-FW-SP-09"/>
    <n v="1"/>
    <s v="BS14-FW-SP-09"/>
    <s v="201312"/>
    <s v="12월 4주"/>
    <n v="0.5"/>
    <s v="14-FW-SP-09"/>
    <n v="1"/>
    <s v="BS14-FW-SP-09"/>
    <d v="2014-02-24T00:00:00"/>
    <s v="201402"/>
    <s v="2월 4주"/>
    <s v="해외"/>
    <x v="0"/>
    <s v="JST"/>
    <m/>
    <n v="7"/>
    <m/>
    <x v="0"/>
    <x v="0"/>
    <s v="N"/>
    <s v="14-FW-SP-09"/>
    <s v="ADULT"/>
    <n v="0.5"/>
    <s v="BS"/>
    <d v="2013-12-27T00:00:00"/>
    <d v="2014-01-24T00:00:00"/>
    <d v="2014-01-24T00:00:00"/>
    <n v="41694"/>
    <n v="3.8"/>
    <m/>
    <s v="ORIGINAL SAMPLE"/>
  </r>
  <r>
    <n v="0.5"/>
    <s v="14-FW-SP-10"/>
    <n v="1"/>
    <s v="FOREMOST14-FW-SP-10"/>
    <s v="201312"/>
    <s v="12월 4주"/>
    <n v="0.5"/>
    <s v="14-FW-SP-10"/>
    <n v="1"/>
    <s v="FOREMOST14-FW-SP-10"/>
    <d v="2014-01-13T00:00:00"/>
    <s v="201401"/>
    <s v="1월 3주"/>
    <s v="해외"/>
    <x v="0"/>
    <s v="JST"/>
    <m/>
    <n v="8"/>
    <m/>
    <x v="0"/>
    <x v="0"/>
    <s v="N"/>
    <s v="14-FW-SP-10"/>
    <s v="ADULT"/>
    <n v="0.5"/>
    <s v="FOREMOST"/>
    <d v="2013-12-27T00:00:00"/>
    <d v="2014-01-24T00:00:00"/>
    <d v="2014-01-24T00:00:00"/>
    <n v="41652"/>
    <n v="5.4"/>
    <m/>
    <m/>
  </r>
  <r>
    <n v="0.5"/>
    <s v="14-FW-SP-10"/>
    <n v="1"/>
    <s v="BS14-FW-SP-10"/>
    <s v="201312"/>
    <s v="12월 4주"/>
    <n v="0.5"/>
    <s v="14-FW-SP-10"/>
    <n v="1"/>
    <s v="BS14-FW-SP-10"/>
    <d v="2014-02-24T00:00:00"/>
    <s v="201402"/>
    <s v="2월 4주"/>
    <s v="해외"/>
    <x v="0"/>
    <s v="JST"/>
    <m/>
    <n v="9"/>
    <m/>
    <x v="0"/>
    <x v="0"/>
    <s v="N"/>
    <s v="14-FW-SP-10"/>
    <s v="ADULT"/>
    <n v="0.5"/>
    <s v="BS"/>
    <d v="2013-12-27T00:00:00"/>
    <d v="2014-01-24T00:00:00"/>
    <d v="2014-01-24T00:00:00"/>
    <n v="41694"/>
    <n v="3.2"/>
    <m/>
    <m/>
  </r>
  <r>
    <n v="0.5"/>
    <s v="14-FW-SP-11"/>
    <n v="1"/>
    <s v="FOREMOST14-FW-SP-11"/>
    <s v="201312"/>
    <s v="12월 4주"/>
    <n v="0.5"/>
    <s v="14-FW-SP-11"/>
    <n v="1"/>
    <s v="FOREMOST14-FW-SP-11"/>
    <d v="2014-01-17T00:00:00"/>
    <s v="201401"/>
    <s v="1월 3주"/>
    <s v="해외"/>
    <x v="0"/>
    <s v="JST"/>
    <m/>
    <n v="10"/>
    <m/>
    <x v="0"/>
    <x v="0"/>
    <s v="N"/>
    <s v="14-FW-SP-11"/>
    <s v="ADULT"/>
    <n v="0.5"/>
    <s v="FOREMOST"/>
    <d v="2013-12-27T00:00:00"/>
    <d v="2014-01-24T00:00:00"/>
    <d v="2014-01-24T00:00:00"/>
    <n v="41656"/>
    <n v="4.2"/>
    <m/>
    <m/>
  </r>
  <r>
    <n v="0.5"/>
    <s v="14-FW-SP-11"/>
    <n v="1"/>
    <s v="5 works room14-FW-SP-11"/>
    <s v="201402"/>
    <s v="2월 3주"/>
    <n v="0.5"/>
    <s v="14-FW-SP-11"/>
    <n v="1"/>
    <s v="5 works room14-FW-SP-11"/>
    <d v="2014-03-17T00:00:00"/>
    <s v="201403"/>
    <s v="3월 2주"/>
    <e v="#N/A"/>
    <x v="0"/>
    <s v="JST"/>
    <m/>
    <n v="11"/>
    <m/>
    <x v="0"/>
    <x v="0"/>
    <s v="N"/>
    <s v="14-FW-SP-11"/>
    <s v="ADULT"/>
    <n v="0.5"/>
    <s v="5 works room"/>
    <d v="2014-02-21T00:00:00"/>
    <d v="2014-03-21T00:00:00"/>
    <d v="2014-03-21T00:00:00"/>
    <n v="41715"/>
    <n v="4"/>
    <m/>
    <m/>
  </r>
  <r>
    <n v="0.5"/>
    <s v="14-FW-SP-12"/>
    <n v="1"/>
    <s v="우진모자14-FW-SP-12"/>
    <s v="201312"/>
    <s v="12월 4주"/>
    <n v="0.5"/>
    <s v="14-FW-SP-12"/>
    <n v="1"/>
    <s v="우진모자14-FW-SP-12"/>
    <d v="2014-01-17T00:00:00"/>
    <s v="201401"/>
    <s v="1월 3주"/>
    <s v="국내"/>
    <x v="0"/>
    <s v="JST"/>
    <m/>
    <n v="12"/>
    <m/>
    <x v="0"/>
    <x v="0"/>
    <s v="N"/>
    <s v="14-FW-SP-12"/>
    <s v="ADULT"/>
    <n v="0.5"/>
    <s v="우진모자"/>
    <d v="2013-12-27T00:00:00"/>
    <d v="2014-01-17T00:00:00"/>
    <d v="2014-01-17T00:00:00"/>
    <n v="41656"/>
    <m/>
    <m/>
    <m/>
  </r>
  <r>
    <n v="0.5"/>
    <s v="14-FW-SP-12"/>
    <n v="1"/>
    <s v="FOREMOST14-FW-SP-12"/>
    <s v="201312"/>
    <s v="12월 4주"/>
    <n v="0.5"/>
    <s v="14-FW-SP-12"/>
    <n v="1"/>
    <s v="FOREMOST14-FW-SP-12"/>
    <d v="2014-01-13T00:00:00"/>
    <s v="201401"/>
    <s v="1월 3주"/>
    <s v="해외"/>
    <x v="0"/>
    <s v="JST"/>
    <m/>
    <n v="13"/>
    <m/>
    <x v="0"/>
    <x v="0"/>
    <s v="N"/>
    <s v="14-FW-SP-12"/>
    <s v="ADULT"/>
    <n v="0.5"/>
    <s v="FOREMOST"/>
    <d v="2013-12-27T00:00:00"/>
    <d v="2014-01-24T00:00:00"/>
    <d v="2014-01-24T00:00:00"/>
    <n v="41652"/>
    <n v="6.7"/>
    <m/>
    <m/>
  </r>
  <r>
    <n v="0.5"/>
    <s v="14-FW-SP-13"/>
    <n v="1"/>
    <s v="우진모자14-FW-SP-13"/>
    <s v="201312"/>
    <s v="12월 4주"/>
    <n v="0.5"/>
    <s v="14-FW-SP-13"/>
    <n v="1"/>
    <s v="우진모자14-FW-SP-13"/>
    <d v="2014-01-17T00:00:00"/>
    <s v="201401"/>
    <s v="1월 3주"/>
    <s v="국내"/>
    <x v="0"/>
    <s v="JST"/>
    <m/>
    <n v="14"/>
    <m/>
    <x v="0"/>
    <x v="0"/>
    <s v="N"/>
    <s v="14-FW-SP-13"/>
    <s v="ADULT"/>
    <n v="0.5"/>
    <s v="우진모자"/>
    <d v="2013-12-27T00:00:00"/>
    <d v="2014-01-17T00:00:00"/>
    <d v="2014-01-17T00:00:00"/>
    <n v="41656"/>
    <m/>
    <m/>
    <m/>
  </r>
  <r>
    <n v="0.5"/>
    <s v="14-FW-SP-13"/>
    <n v="1"/>
    <s v="FOREMOST14-FW-SP-13"/>
    <s v="201312"/>
    <s v="12월 4주"/>
    <n v="0.5"/>
    <s v="14-FW-SP-13"/>
    <n v="1"/>
    <s v="FOREMOST14-FW-SP-13"/>
    <d v="2014-01-13T00:00:00"/>
    <s v="201401"/>
    <s v="1월 3주"/>
    <s v="해외"/>
    <x v="0"/>
    <s v="JST"/>
    <m/>
    <n v="15"/>
    <m/>
    <x v="0"/>
    <x v="0"/>
    <s v="N"/>
    <s v="14-FW-SP-13"/>
    <s v="ADULT"/>
    <n v="0.5"/>
    <s v="FOREMOST"/>
    <d v="2013-12-27T00:00:00"/>
    <d v="2014-01-24T00:00:00"/>
    <d v="2014-01-24T00:00:00"/>
    <n v="41652"/>
    <n v="6.5"/>
    <m/>
    <m/>
  </r>
  <r>
    <n v="1"/>
    <s v="14-FW-SP-14"/>
    <n v="1"/>
    <s v="우진모자14-FW-SP-14"/>
    <s v="201312"/>
    <s v="12월 4주"/>
    <n v="1"/>
    <s v="14-FW-SP-14"/>
    <n v="1"/>
    <s v="우진모자14-FW-SP-14"/>
    <d v="2014-01-17T00:00:00"/>
    <s v="201401"/>
    <s v="1월 3주"/>
    <s v="국내"/>
    <x v="0"/>
    <s v="JST"/>
    <m/>
    <n v="16"/>
    <m/>
    <x v="0"/>
    <x v="0"/>
    <s v="N"/>
    <s v="14-FW-SP-14"/>
    <s v="ADULT"/>
    <n v="1"/>
    <s v="우진모자"/>
    <d v="2013-12-27T00:00:00"/>
    <d v="2014-01-17T00:00:00"/>
    <d v="2014-01-17T00:00:00"/>
    <n v="41656"/>
    <m/>
    <m/>
    <m/>
  </r>
  <r>
    <n v="0.5"/>
    <s v="14-FW-SP-15"/>
    <n v="1"/>
    <s v="우진모자14-FW-SP-15"/>
    <s v="201312"/>
    <s v="12월 4주"/>
    <n v="0.5"/>
    <s v="14-FW-SP-15"/>
    <n v="1"/>
    <s v="우진모자14-FW-SP-15"/>
    <d v="2014-01-17T00:00:00"/>
    <s v="201401"/>
    <s v="1월 3주"/>
    <s v="국내"/>
    <x v="0"/>
    <s v="JST"/>
    <m/>
    <n v="17"/>
    <m/>
    <x v="0"/>
    <x v="0"/>
    <s v="N"/>
    <s v="14-FW-SP-15"/>
    <s v="ADULT"/>
    <n v="0.5"/>
    <s v="우진모자"/>
    <d v="2013-12-27T00:00:00"/>
    <d v="2014-01-17T00:00:00"/>
    <d v="2014-01-17T00:00:00"/>
    <n v="41656"/>
    <m/>
    <m/>
    <m/>
  </r>
  <r>
    <n v="0.5"/>
    <s v="14-FW-SP-15"/>
    <n v="1"/>
    <s v="FOREMOST14-FW-SP-15"/>
    <s v="201312"/>
    <s v="12월 4주"/>
    <n v="0.5"/>
    <s v="14-FW-SP-15"/>
    <n v="1"/>
    <s v="FOREMOST14-FW-SP-15"/>
    <d v="2014-01-17T00:00:00"/>
    <s v="201401"/>
    <s v="1월 3주"/>
    <s v="해외"/>
    <x v="0"/>
    <s v="JST"/>
    <m/>
    <n v="18"/>
    <m/>
    <x v="0"/>
    <x v="0"/>
    <s v="N"/>
    <s v="14-FW-SP-15"/>
    <s v="ADULT"/>
    <n v="0.5"/>
    <s v="FOREMOST"/>
    <d v="2013-12-27T00:00:00"/>
    <d v="2014-01-24T00:00:00"/>
    <d v="2014-01-24T00:00:00"/>
    <n v="41656"/>
    <n v="6.7"/>
    <m/>
    <m/>
  </r>
  <r>
    <n v="1"/>
    <s v="14-FW-SP-16"/>
    <n v="1"/>
    <s v="TS14-FW-SP-16"/>
    <s v="201312"/>
    <s v="12월 4주"/>
    <n v="0"/>
    <s v=""/>
    <n v="0"/>
    <s v=""/>
    <d v="2014-01-17T00:00:00"/>
    <s v="201401"/>
    <s v="1월 3주"/>
    <s v="국내"/>
    <x v="0"/>
    <s v="JST"/>
    <m/>
    <n v="19"/>
    <m/>
    <x v="0"/>
    <x v="0"/>
    <s v="N"/>
    <s v="14-FW-SP-16"/>
    <s v="ADULT"/>
    <n v="1"/>
    <s v="TS"/>
    <d v="2013-12-27T00:00:00"/>
    <d v="2014-01-17T00:00:00"/>
    <d v="2014-01-17T00:00:00"/>
    <m/>
    <m/>
    <m/>
    <m/>
  </r>
  <r>
    <n v="1"/>
    <s v="14-FW-SP-17"/>
    <n v="1"/>
    <s v="TS14-FW-SP-17"/>
    <s v="201312"/>
    <s v="12월 4주"/>
    <n v="0"/>
    <s v=""/>
    <n v="0"/>
    <s v=""/>
    <d v="2014-01-17T00:00:00"/>
    <s v="201401"/>
    <s v="1월 3주"/>
    <s v="국내"/>
    <x v="0"/>
    <s v="JST"/>
    <m/>
    <n v="20"/>
    <m/>
    <x v="0"/>
    <x v="0"/>
    <s v="N"/>
    <s v="14-FW-SP-17"/>
    <s v="ADULT"/>
    <n v="1"/>
    <s v="TS"/>
    <d v="2013-12-27T00:00:00"/>
    <d v="2014-01-17T00:00:00"/>
    <d v="2014-01-17T00:00:00"/>
    <m/>
    <m/>
    <m/>
    <m/>
  </r>
  <r>
    <n v="0.5"/>
    <s v="14-FW-SP-18"/>
    <n v="1"/>
    <s v="FOREMOST14-FW-SP-18"/>
    <s v="201312"/>
    <s v="12월 4주"/>
    <n v="0.5"/>
    <s v="14-FW-SP-18"/>
    <n v="1"/>
    <s v="FOREMOST14-FW-SP-18"/>
    <d v="2014-01-13T00:00:00"/>
    <s v="201401"/>
    <s v="1월 3주"/>
    <s v="해외"/>
    <x v="0"/>
    <s v="JST"/>
    <m/>
    <n v="21"/>
    <m/>
    <x v="0"/>
    <x v="0"/>
    <s v="N"/>
    <s v="14-FW-SP-18"/>
    <s v="ADULT"/>
    <n v="0.5"/>
    <s v="FOREMOST"/>
    <d v="2013-12-27T00:00:00"/>
    <d v="2014-01-24T00:00:00"/>
    <d v="2014-01-24T00:00:00"/>
    <n v="41652"/>
    <n v="6.15"/>
    <m/>
    <m/>
  </r>
  <r>
    <n v="0.5"/>
    <s v="14-FW-SP-18"/>
    <n v="1"/>
    <s v="5 works room14-FW-SP-18"/>
    <s v="201402"/>
    <s v="2월 3주"/>
    <n v="0.5"/>
    <s v="14-FW-SP-18"/>
    <n v="1"/>
    <s v="5 works room14-FW-SP-18"/>
    <d v="2014-03-17T00:00:00"/>
    <s v="201403"/>
    <s v="3월 2주"/>
    <e v="#N/A"/>
    <x v="0"/>
    <s v="JST"/>
    <m/>
    <n v="22"/>
    <m/>
    <x v="0"/>
    <x v="0"/>
    <s v="N"/>
    <s v="14-FW-SP-18"/>
    <s v="ADULT"/>
    <n v="0.5"/>
    <s v="5 works room"/>
    <d v="2014-02-21T00:00:00"/>
    <d v="2014-03-21T00:00:00"/>
    <d v="2014-03-21T00:00:00"/>
    <n v="41715"/>
    <n v="4.8"/>
    <m/>
    <m/>
  </r>
  <r>
    <n v="0.5"/>
    <s v="14-FW-SP-19"/>
    <n v="1"/>
    <s v="FOREMOST14-FW-SP-19"/>
    <s v="201312"/>
    <s v="12월 4주"/>
    <n v="0.5"/>
    <s v="14-FW-SP-19"/>
    <n v="1"/>
    <s v="FOREMOST14-FW-SP-19"/>
    <d v="2014-01-22T00:00:00"/>
    <s v="201401"/>
    <s v="1월 4주"/>
    <s v="해외"/>
    <x v="0"/>
    <s v="JST"/>
    <m/>
    <n v="23"/>
    <m/>
    <x v="0"/>
    <x v="0"/>
    <s v="N"/>
    <s v="14-FW-SP-19"/>
    <s v="ADULT"/>
    <n v="0.5"/>
    <s v="FOREMOST"/>
    <d v="2013-12-27T00:00:00"/>
    <d v="2014-01-24T00:00:00"/>
    <d v="2014-01-24T00:00:00"/>
    <n v="41661"/>
    <n v="5"/>
    <m/>
    <m/>
  </r>
  <r>
    <n v="0.5"/>
    <s v="14-FW-SP-19"/>
    <n v="1"/>
    <s v="5 works room14-FW-SP-19"/>
    <s v="201402"/>
    <s v="2월 3주"/>
    <n v="0.5"/>
    <s v="14-FW-SP-19"/>
    <n v="1"/>
    <s v="5 works room14-FW-SP-19"/>
    <d v="2014-03-17T00:00:00"/>
    <s v="201403"/>
    <s v="3월 2주"/>
    <e v="#N/A"/>
    <x v="0"/>
    <s v="JST"/>
    <m/>
    <n v="24"/>
    <m/>
    <x v="0"/>
    <x v="0"/>
    <s v="N"/>
    <s v="14-FW-SP-19"/>
    <s v="ADULT"/>
    <n v="0.5"/>
    <s v="5 works room"/>
    <d v="2014-02-21T00:00:00"/>
    <d v="2014-03-21T00:00:00"/>
    <d v="2014-03-21T00:00:00"/>
    <n v="41715"/>
    <n v="4.2"/>
    <m/>
    <m/>
  </r>
  <r>
    <n v="0.5"/>
    <s v="14-FW-SP-20"/>
    <n v="1"/>
    <s v="FOREMOST14-FW-SP-20"/>
    <s v="201312"/>
    <s v="12월 4주"/>
    <n v="0.5"/>
    <s v="14-FW-SP-20"/>
    <n v="1"/>
    <s v="FOREMOST14-FW-SP-20"/>
    <d v="2014-01-28T00:00:00"/>
    <s v="201401"/>
    <s v="1월 5주"/>
    <s v="해외"/>
    <x v="0"/>
    <s v="JST"/>
    <m/>
    <n v="25"/>
    <m/>
    <x v="0"/>
    <x v="0"/>
    <s v="N"/>
    <s v="14-FW-SP-20"/>
    <s v="ADULT"/>
    <n v="0.5"/>
    <s v="FOREMOST"/>
    <d v="2013-12-27T00:00:00"/>
    <d v="2014-01-24T00:00:00"/>
    <d v="2014-01-24T00:00:00"/>
    <n v="41667"/>
    <n v="6.7"/>
    <m/>
    <m/>
  </r>
  <r>
    <n v="0.5"/>
    <s v="14-FW-SP-20"/>
    <n v="1"/>
    <s v="BS14-FW-SP-20"/>
    <s v="201312"/>
    <s v="12월 4주"/>
    <n v="0.5"/>
    <s v="14-FW-SP-20"/>
    <n v="1"/>
    <s v="BS14-FW-SP-20"/>
    <d v="2014-02-24T00:00:00"/>
    <s v="201402"/>
    <s v="2월 4주"/>
    <s v="해외"/>
    <x v="0"/>
    <s v="JST"/>
    <m/>
    <n v="26"/>
    <m/>
    <x v="0"/>
    <x v="0"/>
    <s v="N"/>
    <s v="14-FW-SP-20"/>
    <s v="ADULT"/>
    <n v="0.5"/>
    <s v="BS"/>
    <d v="2013-12-27T00:00:00"/>
    <d v="2014-01-24T00:00:00"/>
    <d v="2014-01-24T00:00:00"/>
    <n v="41694"/>
    <n v="3.6"/>
    <m/>
    <m/>
  </r>
  <r>
    <n v="0.33333333333333331"/>
    <s v="14-FW-SP-21"/>
    <n v="1"/>
    <s v="우진모자14-FW-SP-21"/>
    <s v="201312"/>
    <s v="12월 4주"/>
    <n v="0.33333333333333331"/>
    <s v="14-FW-SP-21"/>
    <n v="1"/>
    <s v="우진모자14-FW-SP-21"/>
    <d v="2014-01-17T00:00:00"/>
    <s v="201401"/>
    <s v="1월 3주"/>
    <s v="국내"/>
    <x v="0"/>
    <s v="JST"/>
    <m/>
    <n v="27"/>
    <m/>
    <x v="0"/>
    <x v="0"/>
    <s v="N"/>
    <s v="14-FW-SP-21"/>
    <s v="ADULT"/>
    <n v="0.33333333333333331"/>
    <s v="우진모자"/>
    <d v="2013-12-27T00:00:00"/>
    <d v="2014-01-17T00:00:00"/>
    <d v="2014-01-17T00:00:00"/>
    <n v="41656"/>
    <m/>
    <m/>
    <m/>
  </r>
  <r>
    <n v="0.5"/>
    <s v="14-FW-SP-22"/>
    <n v="1"/>
    <s v="FOREMOST14-FW-SP-22"/>
    <s v="201401"/>
    <s v="1월 3주"/>
    <n v="0.5"/>
    <s v="14-FW-SP-22"/>
    <n v="1"/>
    <s v="FOREMOST14-FW-SP-22"/>
    <d v="2014-02-03T00:00:00"/>
    <s v="201402"/>
    <s v="2월 1주"/>
    <s v="해외"/>
    <x v="0"/>
    <s v="JST"/>
    <m/>
    <n v="28"/>
    <m/>
    <x v="0"/>
    <x v="0"/>
    <s v="N"/>
    <s v="14-FW-SP-22"/>
    <s v="ADULT"/>
    <n v="0.5"/>
    <s v="FOREMOST"/>
    <d v="2014-01-14T00:00:00"/>
    <d v="2014-02-11T00:00:00"/>
    <d v="2014-02-11T00:00:00"/>
    <n v="41673"/>
    <n v="5.7"/>
    <m/>
    <m/>
  </r>
  <r>
    <n v="0.5"/>
    <s v="14-FW-SP-22"/>
    <n v="1"/>
    <s v="BS14-FW-SP-22"/>
    <s v="201401"/>
    <s v="1월 3주"/>
    <n v="0.5"/>
    <s v="14-FW-SP-22"/>
    <n v="1"/>
    <s v="BS14-FW-SP-22"/>
    <d v="2014-03-07T00:00:00"/>
    <s v="201403"/>
    <s v="3월 1주"/>
    <s v="해외"/>
    <x v="0"/>
    <s v="JST"/>
    <m/>
    <n v="29"/>
    <m/>
    <x v="0"/>
    <x v="0"/>
    <s v="N"/>
    <s v="14-FW-SP-22"/>
    <s v="ADULT"/>
    <n v="0.5"/>
    <s v="BS"/>
    <d v="2014-01-14T00:00:00"/>
    <d v="2014-02-11T00:00:00"/>
    <d v="2014-02-11T00:00:00"/>
    <n v="41705"/>
    <n v="3.5"/>
    <m/>
    <s v="ORIGINAL SAMPLE"/>
  </r>
  <r>
    <n v="0.5"/>
    <s v="14-FW-SP-25"/>
    <n v="1"/>
    <s v="FOREMOST14-FW-SP-25"/>
    <s v="201401"/>
    <s v="1월 3주"/>
    <n v="0.5"/>
    <s v="14-FW-SP-25"/>
    <n v="1"/>
    <s v="FOREMOST14-FW-SP-25"/>
    <d v="2014-02-17T00:00:00"/>
    <s v="201402"/>
    <s v="2월 3주"/>
    <s v="해외"/>
    <x v="0"/>
    <s v="JST"/>
    <m/>
    <n v="30"/>
    <m/>
    <x v="0"/>
    <x v="0"/>
    <s v="N"/>
    <s v="14-FW-SP-25"/>
    <s v="ADULT"/>
    <n v="0.5"/>
    <s v="FOREMOST"/>
    <d v="2014-01-14T00:00:00"/>
    <d v="2014-02-11T00:00:00"/>
    <d v="2014-02-11T00:00:00"/>
    <n v="41687"/>
    <n v="6.7"/>
    <m/>
    <s v="ORIGINAL SAMPLE"/>
  </r>
  <r>
    <n v="0.5"/>
    <s v="14-FW-SP-25"/>
    <n v="1"/>
    <s v="BS14-FW-SP-25"/>
    <s v="201401"/>
    <s v="1월 3주"/>
    <n v="0.5"/>
    <s v="14-FW-SP-25"/>
    <n v="1"/>
    <s v="BS14-FW-SP-25"/>
    <d v="2014-03-07T00:00:00"/>
    <s v="201403"/>
    <s v="3월 1주"/>
    <s v="해외"/>
    <x v="0"/>
    <s v="JST"/>
    <m/>
    <n v="31"/>
    <m/>
    <x v="0"/>
    <x v="0"/>
    <s v="N"/>
    <s v="14-FW-SP-25"/>
    <s v="ADULT"/>
    <n v="0.5"/>
    <s v="BS"/>
    <d v="2014-01-14T00:00:00"/>
    <d v="2014-02-11T00:00:00"/>
    <d v="2014-02-11T00:00:00"/>
    <n v="41705"/>
    <n v="3.2"/>
    <m/>
    <m/>
  </r>
  <r>
    <n v="0.5"/>
    <s v="14-FW-SP-24"/>
    <n v="1"/>
    <s v="FOREMOST14-FW-SP-24"/>
    <s v="201401"/>
    <s v="1월 3주"/>
    <n v="0.5"/>
    <s v="14-FW-SP-24"/>
    <n v="1"/>
    <s v="FOREMOST14-FW-SP-24"/>
    <d v="2014-02-17T00:00:00"/>
    <s v="201402"/>
    <s v="2월 3주"/>
    <s v="해외"/>
    <x v="0"/>
    <s v="JST"/>
    <m/>
    <n v="32"/>
    <m/>
    <x v="0"/>
    <x v="0"/>
    <s v="N"/>
    <s v="14-FW-SP-24"/>
    <s v="ADULT"/>
    <n v="0.5"/>
    <s v="FOREMOST"/>
    <d v="2014-01-14T00:00:00"/>
    <d v="2014-02-11T00:00:00"/>
    <d v="2014-02-11T00:00:00"/>
    <n v="41687"/>
    <n v="6.15"/>
    <m/>
    <m/>
  </r>
  <r>
    <n v="0.5"/>
    <s v="14-FW-SP-24"/>
    <n v="1"/>
    <s v="BS14-FW-SP-24"/>
    <s v="201401"/>
    <s v="1월 3주"/>
    <n v="0.5"/>
    <s v="14-FW-SP-24"/>
    <n v="1"/>
    <s v="BS14-FW-SP-24"/>
    <d v="2014-03-07T00:00:00"/>
    <s v="201403"/>
    <s v="3월 1주"/>
    <s v="해외"/>
    <x v="0"/>
    <s v="JST"/>
    <m/>
    <n v="33"/>
    <m/>
    <x v="0"/>
    <x v="0"/>
    <s v="N"/>
    <s v="14-FW-SP-24"/>
    <s v="ADULT"/>
    <n v="0.5"/>
    <s v="BS"/>
    <d v="2014-01-14T00:00:00"/>
    <d v="2014-02-11T00:00:00"/>
    <d v="2014-02-11T00:00:00"/>
    <n v="41705"/>
    <n v="3.5"/>
    <m/>
    <s v="ORIGINAL SAMPLE"/>
  </r>
  <r>
    <n v="1"/>
    <s v="14-FW-SP-29"/>
    <n v="1"/>
    <s v="우진모자14-FW-SP-29"/>
    <s v="201401"/>
    <s v="1월 3주"/>
    <n v="0"/>
    <s v=""/>
    <n v="0"/>
    <s v=""/>
    <d v="2014-02-04T00:00:00"/>
    <s v="201402"/>
    <s v="2월 1주"/>
    <s v="국내"/>
    <x v="0"/>
    <s v="JST"/>
    <m/>
    <n v="34"/>
    <m/>
    <x v="0"/>
    <x v="0"/>
    <s v="N"/>
    <s v="14-FW-SP-29"/>
    <s v="ADULT"/>
    <n v="1"/>
    <s v="우진모자"/>
    <d v="2014-01-14T00:00:00"/>
    <d v="2014-02-04T00:00:00"/>
    <d v="2014-02-04T00:00:00"/>
    <m/>
    <m/>
    <m/>
    <m/>
  </r>
  <r>
    <n v="0.5"/>
    <s v="14-FW-SP-30"/>
    <n v="1"/>
    <s v="FOREMOST14-FW-SP-30"/>
    <s v="201401"/>
    <s v="1월 3주"/>
    <n v="0.5"/>
    <s v="14-FW-SP-30"/>
    <n v="1"/>
    <s v="FOREMOST14-FW-SP-30"/>
    <d v="2014-02-03T00:00:00"/>
    <s v="201402"/>
    <s v="2월 1주"/>
    <s v="해외"/>
    <x v="0"/>
    <s v="JST"/>
    <m/>
    <n v="35"/>
    <m/>
    <x v="0"/>
    <x v="0"/>
    <s v="N"/>
    <s v="14-FW-SP-30"/>
    <s v="ADULT"/>
    <n v="0.5"/>
    <s v="FOREMOST"/>
    <d v="2014-01-14T00:00:00"/>
    <d v="2014-02-11T00:00:00"/>
    <d v="2014-02-11T00:00:00"/>
    <n v="41673"/>
    <n v="5.7"/>
    <m/>
    <m/>
  </r>
  <r>
    <n v="0.5"/>
    <s v="14-FW-SP-30"/>
    <n v="1"/>
    <s v="BS14-FW-SP-30"/>
    <s v="201401"/>
    <s v="1월 3주"/>
    <n v="0.5"/>
    <s v="14-FW-SP-30"/>
    <n v="1"/>
    <s v="BS14-FW-SP-30"/>
    <d v="2014-03-07T00:00:00"/>
    <s v="201403"/>
    <s v="3월 1주"/>
    <s v="해외"/>
    <x v="0"/>
    <s v="JST"/>
    <m/>
    <n v="36"/>
    <m/>
    <x v="0"/>
    <x v="0"/>
    <s v="N"/>
    <s v="14-FW-SP-30"/>
    <s v="ADULT"/>
    <n v="0.5"/>
    <s v="BS"/>
    <d v="2014-01-14T00:00:00"/>
    <d v="2014-02-11T00:00:00"/>
    <d v="2014-02-11T00:00:00"/>
    <n v="41705"/>
    <n v="3.2"/>
    <m/>
    <m/>
  </r>
  <r>
    <n v="1"/>
    <s v="14-FW-SP-37"/>
    <n v="1"/>
    <s v="BS14-FW-SP-37"/>
    <s v="201401"/>
    <s v="1월 3주"/>
    <n v="1"/>
    <s v="14-FW-SP-37"/>
    <n v="1"/>
    <s v="BS14-FW-SP-37"/>
    <d v="2014-03-07T00:00:00"/>
    <s v="201403"/>
    <s v="3월 1주"/>
    <s v="해외"/>
    <x v="0"/>
    <s v="JST"/>
    <m/>
    <n v="37"/>
    <m/>
    <x v="0"/>
    <x v="0"/>
    <s v="N"/>
    <s v="14-FW-SP-37"/>
    <s v="ADULT"/>
    <n v="1"/>
    <s v="BS"/>
    <d v="2014-01-14T00:00:00"/>
    <d v="2014-02-11T00:00:00"/>
    <d v="2014-02-11T00:00:00"/>
    <n v="41705"/>
    <n v="3.5"/>
    <m/>
    <s v="ORIGINAL SAMPLE"/>
  </r>
  <r>
    <n v="1"/>
    <s v="14-FW-SP-38"/>
    <n v="1"/>
    <s v="FOREMOST14-FW-SP-38"/>
    <s v="201401"/>
    <s v="1월 3주"/>
    <n v="1"/>
    <s v="14-FW-SP-38"/>
    <n v="1"/>
    <s v="FOREMOST14-FW-SP-38"/>
    <d v="2014-02-20T00:00:00"/>
    <s v="201402"/>
    <s v="2월 3주"/>
    <s v="해외"/>
    <x v="0"/>
    <s v="JST"/>
    <m/>
    <n v="38"/>
    <m/>
    <x v="0"/>
    <x v="0"/>
    <s v="N"/>
    <s v="14-FW-SP-38"/>
    <s v="ADULT"/>
    <n v="1"/>
    <s v="FOREMOST"/>
    <d v="2014-01-14T00:00:00"/>
    <d v="2014-02-11T00:00:00"/>
    <d v="2014-02-11T00:00:00"/>
    <n v="41690"/>
    <n v="9.5"/>
    <m/>
    <s v="ORIGINAL SAMPLE"/>
  </r>
  <r>
    <n v="1"/>
    <s v="14-FW-SP-23"/>
    <n v="1"/>
    <s v="TS14-FW-SP-23"/>
    <s v="201401"/>
    <s v="1월 3주"/>
    <n v="0"/>
    <s v=""/>
    <n v="0"/>
    <s v=""/>
    <d v="2014-02-04T00:00:00"/>
    <s v="201402"/>
    <s v="2월 1주"/>
    <s v="국내"/>
    <x v="0"/>
    <s v="JST"/>
    <m/>
    <n v="39"/>
    <m/>
    <x v="0"/>
    <x v="0"/>
    <s v="N"/>
    <s v="14-FW-SP-23"/>
    <s v="ADULT"/>
    <n v="1"/>
    <s v="TS"/>
    <d v="2014-01-14T00:00:00"/>
    <d v="2014-02-04T00:00:00"/>
    <d v="2014-02-04T00:00:00"/>
    <m/>
    <m/>
    <m/>
    <m/>
  </r>
  <r>
    <n v="0.5"/>
    <s v="14-FW-SP-27"/>
    <n v="1"/>
    <s v="TS14-FW-SP-27"/>
    <s v="201401"/>
    <s v="1월 3주"/>
    <n v="0"/>
    <s v=""/>
    <n v="0"/>
    <s v=""/>
    <d v="2014-02-04T00:00:00"/>
    <s v="201402"/>
    <s v="2월 1주"/>
    <s v="국내"/>
    <x v="0"/>
    <s v="JST"/>
    <m/>
    <n v="40"/>
    <m/>
    <x v="0"/>
    <x v="0"/>
    <s v="N"/>
    <s v="14-FW-SP-27"/>
    <s v="ADULT"/>
    <n v="0.5"/>
    <s v="TS"/>
    <d v="2014-01-14T00:00:00"/>
    <d v="2014-02-04T00:00:00"/>
    <d v="2014-02-04T00:00:00"/>
    <m/>
    <m/>
    <m/>
    <m/>
  </r>
  <r>
    <n v="1"/>
    <s v="14-FW-SP-34"/>
    <n v="1"/>
    <s v="FOREMOST14-FW-SP-34"/>
    <s v="201401"/>
    <s v="1월 4주"/>
    <n v="1"/>
    <s v="14-FW-SP-34"/>
    <n v="1"/>
    <s v="FOREMOST14-FW-SP-34"/>
    <d v="2014-04-01T00:00:00"/>
    <s v="201404"/>
    <s v="3월 2주"/>
    <s v="해외"/>
    <x v="0"/>
    <s v="JST"/>
    <m/>
    <n v="41"/>
    <m/>
    <x v="0"/>
    <x v="0"/>
    <s v="N"/>
    <s v="14-FW-SP-34"/>
    <s v="ADULT"/>
    <n v="1"/>
    <s v="FOREMOST"/>
    <d v="2014-01-22T00:00:00"/>
    <d v="2014-02-19T00:00:00"/>
    <d v="2014-02-19T00:00:00"/>
    <n v="41730"/>
    <m/>
    <m/>
    <s v="ORIGINAL SAMPLE"/>
  </r>
  <r>
    <n v="1"/>
    <s v="14-FW-SP-33"/>
    <n v="1"/>
    <s v="FOREMOST14-FW-SP-33"/>
    <s v="201401"/>
    <s v="1월 4주"/>
    <n v="0"/>
    <s v=""/>
    <n v="0"/>
    <s v=""/>
    <d v="2014-02-19T00:00:00"/>
    <s v="201402"/>
    <s v="2월 3주"/>
    <s v="해외"/>
    <x v="0"/>
    <s v="JST"/>
    <m/>
    <n v="42"/>
    <m/>
    <x v="0"/>
    <x v="0"/>
    <s v="N"/>
    <s v="14-FW-SP-33"/>
    <s v="ADULT"/>
    <n v="1"/>
    <s v="FOREMOST"/>
    <d v="2014-01-22T00:00:00"/>
    <d v="2014-02-19T00:00:00"/>
    <d v="2014-02-19T00:00:00"/>
    <m/>
    <m/>
    <m/>
    <s v="ORIGINAL SAMPLE"/>
  </r>
  <r>
    <n v="0.33333333333333331"/>
    <s v="14-FW-SP-21"/>
    <n v="1"/>
    <s v="FOREMOST14-FW-SP-21"/>
    <s v="201401"/>
    <s v="1월 4주"/>
    <n v="0.33333333333333331"/>
    <s v="14-FW-SP-21"/>
    <n v="1"/>
    <s v="FOREMOST14-FW-SP-21"/>
    <d v="2014-03-28T00:00:00"/>
    <s v="201403"/>
    <s v="3월 2주"/>
    <s v="해외"/>
    <x v="0"/>
    <s v="JST"/>
    <m/>
    <n v="43"/>
    <m/>
    <x v="0"/>
    <x v="0"/>
    <s v="N"/>
    <s v="14-FW-SP-21"/>
    <s v="ADULT"/>
    <n v="0.33333333333333331"/>
    <s v="FOREMOST"/>
    <d v="2014-01-22T00:00:00"/>
    <d v="2014-02-19T00:00:00"/>
    <d v="2014-02-19T00:00:00"/>
    <n v="41726"/>
    <m/>
    <m/>
    <s v="ORIGINAL SAMPLE"/>
  </r>
  <r>
    <n v="1"/>
    <s v="14-FW-SP-35"/>
    <n v="1"/>
    <s v="FOREMOST14-FW-SP-35"/>
    <s v="201402"/>
    <s v="2월 1주"/>
    <n v="0"/>
    <s v=""/>
    <n v="0"/>
    <s v=""/>
    <d v="2014-03-06T00:00:00"/>
    <s v="201403"/>
    <s v="3월 1주"/>
    <s v="해외"/>
    <x v="0"/>
    <s v="JST"/>
    <m/>
    <n v="44"/>
    <m/>
    <x v="0"/>
    <x v="0"/>
    <s v="N"/>
    <s v="14-FW-SP-35"/>
    <s v="ADULT"/>
    <n v="1"/>
    <s v="FOREMOST"/>
    <d v="2014-02-06T00:00:00"/>
    <d v="2014-03-06T00:00:00"/>
    <d v="2014-03-06T00:00:00"/>
    <m/>
    <m/>
    <m/>
    <s v="ORIGINAL SAMPLE"/>
  </r>
  <r>
    <n v="1"/>
    <s v="14-FW-SP-36"/>
    <n v="1"/>
    <s v="FOREMOST14-FW-SP-36"/>
    <s v="201402"/>
    <s v="2월 1주"/>
    <n v="1"/>
    <s v="14-FW-SP-36"/>
    <n v="1"/>
    <s v="FOREMOST14-FW-SP-36"/>
    <d v="2014-04-01T00:00:00"/>
    <s v="201404"/>
    <s v="3월 2주"/>
    <s v="해외"/>
    <x v="0"/>
    <s v="JST"/>
    <m/>
    <n v="45"/>
    <m/>
    <x v="0"/>
    <x v="0"/>
    <s v="N"/>
    <s v="14-FW-SP-36"/>
    <s v="ADULT"/>
    <n v="1"/>
    <s v="FOREMOST"/>
    <d v="2014-02-06T00:00:00"/>
    <d v="2014-03-06T00:00:00"/>
    <d v="2014-03-06T00:00:00"/>
    <n v="41730"/>
    <m/>
    <m/>
    <s v="ORIGINAL SAMPLE"/>
  </r>
  <r>
    <n v="1"/>
    <s v="14-FW-SP-45"/>
    <n v="1"/>
    <s v="FOREMOST14-FW-SP-45"/>
    <s v="201402"/>
    <s v="2월 2주"/>
    <n v="0"/>
    <s v=""/>
    <n v="0"/>
    <s v=""/>
    <d v="2014-03-10T00:00:00"/>
    <s v="201403"/>
    <s v="3월 2주"/>
    <s v="해외"/>
    <x v="0"/>
    <s v="JST"/>
    <m/>
    <n v="46"/>
    <m/>
    <x v="0"/>
    <x v="0"/>
    <s v="N"/>
    <s v="14-FW-SP-45"/>
    <s v="ADULT"/>
    <n v="1"/>
    <s v="FOREMOST"/>
    <d v="2014-02-10T00:00:00"/>
    <d v="2014-03-10T00:00:00"/>
    <d v="2014-03-10T00:00:00"/>
    <m/>
    <m/>
    <m/>
    <s v="ORIGINAL SAMPLE"/>
  </r>
  <r>
    <n v="1"/>
    <s v="14-FW-SP-46"/>
    <n v="1"/>
    <s v="FOREMOST14-FW-SP-46"/>
    <s v="201402"/>
    <s v="2월 2주"/>
    <n v="1"/>
    <s v="14-FW-SP-46"/>
    <n v="1"/>
    <s v="FOREMOST14-FW-SP-46"/>
    <d v="2014-03-06T00:00:00"/>
    <s v="201403"/>
    <s v="3월 1주"/>
    <s v="해외"/>
    <x v="0"/>
    <s v="JST"/>
    <m/>
    <n v="47"/>
    <m/>
    <x v="0"/>
    <x v="0"/>
    <s v="N"/>
    <s v="14-FW-SP-46"/>
    <s v="ADULT"/>
    <n v="1"/>
    <s v="FOREMOST"/>
    <d v="2014-02-10T00:00:00"/>
    <d v="2014-03-10T00:00:00"/>
    <d v="2014-03-10T00:00:00"/>
    <n v="41704"/>
    <n v="9.6"/>
    <m/>
    <s v="ORIGINAL SAMPLE"/>
  </r>
  <r>
    <n v="1"/>
    <s v="14-FW-SP-47"/>
    <n v="1"/>
    <s v="FOREMOST14-FW-SP-47"/>
    <s v="201402"/>
    <s v="2월 2주"/>
    <n v="1"/>
    <s v="14-FW-SP-47"/>
    <n v="1"/>
    <s v="FOREMOST14-FW-SP-47"/>
    <d v="2014-03-17T00:00:00"/>
    <s v="201403"/>
    <s v="3월 2주"/>
    <s v="해외"/>
    <x v="0"/>
    <s v="JST"/>
    <m/>
    <n v="48"/>
    <m/>
    <x v="0"/>
    <x v="0"/>
    <s v="N"/>
    <s v="14-FW-SP-47"/>
    <s v="ADULT"/>
    <n v="1"/>
    <s v="FOREMOST"/>
    <d v="2014-02-10T00:00:00"/>
    <d v="2014-03-10T00:00:00"/>
    <d v="2014-03-10T00:00:00"/>
    <n v="41715"/>
    <n v="7"/>
    <m/>
    <s v="ORIGINAL SAMPLE"/>
  </r>
  <r>
    <n v="0.5"/>
    <s v="14-FW-SP-32"/>
    <n v="1"/>
    <s v="FOREMOST14-FW-SP-32"/>
    <s v="201402"/>
    <s v="2월 2주"/>
    <n v="0.5"/>
    <s v="14-FW-SP-32"/>
    <n v="1"/>
    <s v="FOREMOST14-FW-SP-32"/>
    <d v="2014-03-17T00:00:00"/>
    <s v="201403"/>
    <s v="3월 2주"/>
    <s v="해외"/>
    <x v="0"/>
    <s v="JST"/>
    <m/>
    <n v="49"/>
    <m/>
    <x v="0"/>
    <x v="0"/>
    <s v="N"/>
    <s v="14-FW-SP-32"/>
    <s v="ADULT"/>
    <n v="0.5"/>
    <s v="FOREMOST"/>
    <d v="2014-02-12T00:00:00"/>
    <d v="2014-03-12T00:00:00"/>
    <d v="2014-03-12T00:00:00"/>
    <n v="41715"/>
    <m/>
    <m/>
    <s v="ORIGINAL SAMPLE"/>
  </r>
  <r>
    <n v="0.33333333333333331"/>
    <s v="14-FW-SP-21"/>
    <n v="1"/>
    <s v="BS14-FW-SP-21"/>
    <s v="201402"/>
    <s v="2월 2주"/>
    <n v="0.33333333333333331"/>
    <s v="14-FW-SP-21"/>
    <n v="1"/>
    <s v="BS14-FW-SP-21"/>
    <d v="2014-03-24T00:00:00"/>
    <s v="201403"/>
    <s v="3월 2주"/>
    <s v="해외"/>
    <x v="0"/>
    <s v="JST"/>
    <m/>
    <n v="50"/>
    <m/>
    <x v="0"/>
    <x v="0"/>
    <s v="N"/>
    <s v="14-FW-SP-21"/>
    <s v="ADULT"/>
    <n v="0.33333333333333331"/>
    <s v="BS"/>
    <d v="2014-02-12T00:00:00"/>
    <d v="2014-03-12T00:00:00"/>
    <d v="2014-03-12T00:00:00"/>
    <n v="41722"/>
    <n v="3.8"/>
    <m/>
    <m/>
  </r>
  <r>
    <n v="0.5"/>
    <s v="14-FW-SP-27"/>
    <n v="1"/>
    <s v="BS14-FW-SP-27"/>
    <s v="201402"/>
    <s v="2월 2주"/>
    <n v="1"/>
    <s v="14-FW-SP-27"/>
    <n v="1"/>
    <s v="BS14-FW-SP-27"/>
    <d v="2014-03-24T00:00:00"/>
    <s v="201403"/>
    <s v="3월 2주"/>
    <s v="해외"/>
    <x v="0"/>
    <s v="JST"/>
    <m/>
    <n v="51"/>
    <m/>
    <x v="0"/>
    <x v="0"/>
    <s v="N"/>
    <s v="14-FW-SP-27"/>
    <s v="ADULT"/>
    <n v="0.5"/>
    <s v="BS"/>
    <d v="2014-02-12T00:00:00"/>
    <d v="2014-03-12T00:00:00"/>
    <d v="2014-03-12T00:00:00"/>
    <n v="41722"/>
    <n v="3.3"/>
    <m/>
    <s v="ORIGINAL SAMPLE"/>
  </r>
  <r>
    <n v="1"/>
    <s v="14-FW-SP-28"/>
    <n v="1"/>
    <s v="BS14-FW-SP-28"/>
    <s v="201402"/>
    <s v="2월 2주"/>
    <n v="1"/>
    <s v="14-FW-SP-28"/>
    <n v="1"/>
    <s v="BS14-FW-SP-28"/>
    <d v="2014-03-24T00:00:00"/>
    <s v="201403"/>
    <s v="3월 2주"/>
    <s v="해외"/>
    <x v="0"/>
    <s v="JST"/>
    <m/>
    <n v="52"/>
    <m/>
    <x v="0"/>
    <x v="0"/>
    <s v="N"/>
    <s v="14-FW-SP-28"/>
    <s v="ADULT"/>
    <n v="1"/>
    <s v="BS"/>
    <d v="2014-02-12T00:00:00"/>
    <d v="2014-03-12T00:00:00"/>
    <d v="2014-03-12T00:00:00"/>
    <n v="41722"/>
    <n v="3.6"/>
    <m/>
    <s v="ORIGINAL SAMPLE"/>
  </r>
  <r>
    <n v="0.5"/>
    <s v="14-FW-SP-39"/>
    <n v="1"/>
    <s v="BS14-FW-SP-39"/>
    <s v="201402"/>
    <s v="2월 2주"/>
    <n v="1"/>
    <s v="14-FW-SP-39"/>
    <n v="1"/>
    <s v="BS14-FW-SP-39"/>
    <d v="2014-03-24T00:00:00"/>
    <s v="201403"/>
    <s v="3월 2주"/>
    <s v="해외"/>
    <x v="0"/>
    <s v="JST"/>
    <m/>
    <n v="53"/>
    <m/>
    <x v="0"/>
    <x v="0"/>
    <s v="N"/>
    <s v="14-FW-SP-39"/>
    <s v="ADULT"/>
    <n v="0.5"/>
    <s v="BS"/>
    <d v="2014-02-12T00:00:00"/>
    <d v="2014-03-12T00:00:00"/>
    <d v="2014-03-12T00:00:00"/>
    <n v="41722"/>
    <n v="3.6"/>
    <m/>
    <s v="ORIGINAL SAMPLE"/>
  </r>
  <r>
    <n v="1"/>
    <s v="14-FW-SP-01"/>
    <n v="1"/>
    <s v="FOREMOST14-FW-SP-01"/>
    <s v="201402"/>
    <s v="2월 2주"/>
    <n v="1"/>
    <s v="14-FW-SP-01"/>
    <n v="1"/>
    <s v="FOREMOST14-FW-SP-01"/>
    <d v="2014-03-06T00:00:00"/>
    <s v="201403"/>
    <s v="3월 1주"/>
    <s v="해외"/>
    <x v="0"/>
    <s v="JST"/>
    <m/>
    <n v="54"/>
    <m/>
    <x v="0"/>
    <x v="0"/>
    <s v="N"/>
    <s v="14-FW-SP-01"/>
    <s v="ADULT"/>
    <n v="1"/>
    <s v="FOREMOST"/>
    <d v="2014-02-14T00:00:00"/>
    <d v="2014-03-14T00:00:00"/>
    <d v="2014-03-14T00:00:00"/>
    <n v="41704"/>
    <n v="6.7"/>
    <m/>
    <m/>
  </r>
  <r>
    <n v="1"/>
    <s v="14-FW-SP-02"/>
    <n v="1"/>
    <s v="FOREMOST14-FW-SP-02"/>
    <s v="201402"/>
    <s v="2월 2주"/>
    <n v="1"/>
    <s v="14-FW-SP-02"/>
    <n v="1"/>
    <s v="FOREMOST14-FW-SP-02"/>
    <d v="2014-03-06T00:00:00"/>
    <s v="201403"/>
    <s v="3월 1주"/>
    <s v="해외"/>
    <x v="0"/>
    <s v="JST"/>
    <m/>
    <n v="55"/>
    <m/>
    <x v="0"/>
    <x v="0"/>
    <s v="N"/>
    <s v="14-FW-SP-02"/>
    <s v="ADULT"/>
    <n v="1"/>
    <s v="FOREMOST"/>
    <d v="2014-02-14T00:00:00"/>
    <d v="2014-03-14T00:00:00"/>
    <d v="2014-03-14T00:00:00"/>
    <n v="41704"/>
    <n v="6.5"/>
    <m/>
    <s v="ORIGINAL SAMPLE"/>
  </r>
  <r>
    <n v="1"/>
    <s v="14-FW-SP-40"/>
    <n v="1"/>
    <s v="FOREMOST14-FW-SP-40"/>
    <s v="201402"/>
    <s v="2월 3주"/>
    <n v="0"/>
    <s v=""/>
    <n v="0"/>
    <s v=""/>
    <d v="2014-03-19T00:00:00"/>
    <s v="201403"/>
    <s v="3월 2주"/>
    <s v="해외"/>
    <x v="0"/>
    <s v="JST"/>
    <m/>
    <n v="56"/>
    <m/>
    <x v="0"/>
    <x v="0"/>
    <s v="N"/>
    <s v="14-FW-SP-40"/>
    <s v="ADULT"/>
    <n v="1"/>
    <s v="FOREMOST"/>
    <d v="2014-02-19T00:00:00"/>
    <d v="2014-03-19T00:00:00"/>
    <d v="2014-03-19T00:00:00"/>
    <m/>
    <m/>
    <m/>
    <s v="ORIGINAL SAMPLE"/>
  </r>
  <r>
    <n v="1"/>
    <s v="14-FW-SP-41"/>
    <n v="1"/>
    <s v="FOREMOST14-FW-SP-41"/>
    <s v="201402"/>
    <s v="2월 3주"/>
    <n v="1"/>
    <s v="14-FW-SP-41"/>
    <n v="1"/>
    <s v="FOREMOST14-FW-SP-41"/>
    <d v="2014-03-17T00:00:00"/>
    <s v="201403"/>
    <s v="3월 2주"/>
    <s v="해외"/>
    <x v="0"/>
    <s v="JST"/>
    <m/>
    <n v="57"/>
    <m/>
    <x v="0"/>
    <x v="0"/>
    <s v="N"/>
    <s v="14-FW-SP-41"/>
    <s v="ADULT"/>
    <n v="1"/>
    <s v="FOREMOST"/>
    <d v="2014-02-19T00:00:00"/>
    <d v="2014-03-19T00:00:00"/>
    <d v="2014-03-19T00:00:00"/>
    <n v="41715"/>
    <m/>
    <m/>
    <m/>
  </r>
  <r>
    <n v="1"/>
    <s v="14-FW-SP-42"/>
    <n v="1"/>
    <s v="FOREMOST14-FW-SP-42"/>
    <s v="201402"/>
    <s v="2월 3주"/>
    <n v="0"/>
    <s v=""/>
    <n v="0"/>
    <s v=""/>
    <d v="2014-03-19T00:00:00"/>
    <s v="201403"/>
    <s v="3월 2주"/>
    <s v="해외"/>
    <x v="0"/>
    <s v="JST"/>
    <m/>
    <n v="58"/>
    <m/>
    <x v="0"/>
    <x v="0"/>
    <s v="N"/>
    <s v="14-FW-SP-42"/>
    <s v="ADULT"/>
    <n v="1"/>
    <s v="FOREMOST"/>
    <d v="2014-02-19T00:00:00"/>
    <d v="2014-03-19T00:00:00"/>
    <d v="2014-03-19T00:00:00"/>
    <m/>
    <m/>
    <m/>
    <m/>
  </r>
  <r>
    <n v="1"/>
    <s v="14-FW-SP-44"/>
    <n v="1"/>
    <s v="FOREMOST14-FW-SP-44"/>
    <s v="201402"/>
    <s v="2월 3주"/>
    <n v="1"/>
    <s v="14-FW-SP-44"/>
    <n v="1"/>
    <s v="FOREMOST14-FW-SP-44"/>
    <d v="2014-03-17T00:00:00"/>
    <s v="201403"/>
    <s v="3월 2주"/>
    <s v="해외"/>
    <x v="0"/>
    <s v="JST"/>
    <m/>
    <n v="59"/>
    <m/>
    <x v="0"/>
    <x v="0"/>
    <s v="N"/>
    <s v="14-FW-SP-44"/>
    <s v="ADULT"/>
    <n v="1"/>
    <s v="FOREMOST"/>
    <d v="2014-02-19T00:00:00"/>
    <d v="2014-03-19T00:00:00"/>
    <d v="2014-03-19T00:00:00"/>
    <n v="41715"/>
    <m/>
    <m/>
    <m/>
  </r>
  <r>
    <n v="1"/>
    <s v="14-FW-SP-48"/>
    <n v="1"/>
    <s v="FOREMOST14-FW-SP-48"/>
    <s v="201402"/>
    <s v="2월 3주"/>
    <n v="1"/>
    <s v="14-FW-SP-48"/>
    <n v="1"/>
    <s v="FOREMOST14-FW-SP-48"/>
    <d v="2014-03-17T00:00:00"/>
    <s v="201403"/>
    <s v="3월 2주"/>
    <s v="해외"/>
    <x v="0"/>
    <s v="JST"/>
    <m/>
    <n v="60"/>
    <m/>
    <x v="0"/>
    <x v="0"/>
    <s v="N"/>
    <s v="14-FW-SP-48"/>
    <s v="ADULT"/>
    <n v="1"/>
    <s v="FOREMOST"/>
    <d v="2014-02-19T00:00:00"/>
    <d v="2014-03-19T00:00:00"/>
    <d v="2014-03-19T00:00:00"/>
    <n v="41715"/>
    <m/>
    <m/>
    <m/>
  </r>
  <r>
    <n v="1"/>
    <s v="14-FW-SP-03"/>
    <n v="1"/>
    <s v="FOREMOST14-FW-SP-03"/>
    <s v="201402"/>
    <s v="2월 3주"/>
    <n v="1"/>
    <s v="14-FW-SP-03"/>
    <n v="1"/>
    <s v="FOREMOST14-FW-SP-03"/>
    <d v="2014-03-17T00:00:00"/>
    <s v="201403"/>
    <s v="3월 2주"/>
    <s v="해외"/>
    <x v="0"/>
    <s v="JST"/>
    <m/>
    <n v="61"/>
    <m/>
    <x v="0"/>
    <x v="0"/>
    <s v="N"/>
    <s v="14-FW-SP-03"/>
    <s v="ADULT"/>
    <n v="1"/>
    <s v="FOREMOST"/>
    <d v="2014-02-19T00:00:00"/>
    <d v="2014-03-19T00:00:00"/>
    <d v="2014-03-19T00:00:00"/>
    <n v="41715"/>
    <m/>
    <m/>
    <s v="ORIGINAL SAMPLE"/>
  </r>
  <r>
    <n v="1"/>
    <s v="14-FW-SP-56"/>
    <n v="1"/>
    <s v="FOREMOST14-FW-SP-56"/>
    <s v="201402"/>
    <s v="2월 3주"/>
    <n v="0"/>
    <s v=""/>
    <n v="0"/>
    <s v=""/>
    <d v="2014-03-19T00:00:00"/>
    <s v="201403"/>
    <s v="3월 2주"/>
    <s v="해외"/>
    <x v="0"/>
    <s v="JST"/>
    <m/>
    <n v="62"/>
    <m/>
    <x v="0"/>
    <x v="0"/>
    <s v="N"/>
    <s v="14-FW-SP-56"/>
    <s v="ADULT"/>
    <n v="1"/>
    <s v="FOREMOST"/>
    <d v="2014-02-19T00:00:00"/>
    <d v="2014-03-19T00:00:00"/>
    <d v="2014-03-19T00:00:00"/>
    <m/>
    <m/>
    <m/>
    <m/>
  </r>
  <r>
    <n v="1"/>
    <s v="14-FW-SP-57"/>
    <n v="1"/>
    <s v="FOREMOST14-FW-SP-57"/>
    <s v="201402"/>
    <s v="2월 3주"/>
    <n v="0"/>
    <s v=""/>
    <n v="0"/>
    <s v=""/>
    <d v="2014-03-19T00:00:00"/>
    <s v="201403"/>
    <s v="3월 2주"/>
    <s v="해외"/>
    <x v="0"/>
    <s v="JST"/>
    <m/>
    <n v="63"/>
    <m/>
    <x v="0"/>
    <x v="0"/>
    <s v="N"/>
    <s v="14-FW-SP-57"/>
    <s v="ADULT"/>
    <n v="1"/>
    <s v="FOREMOST"/>
    <d v="2014-02-19T00:00:00"/>
    <d v="2014-03-19T00:00:00"/>
    <d v="2014-03-19T00:00:00"/>
    <m/>
    <m/>
    <m/>
    <m/>
  </r>
  <r>
    <n v="0.5"/>
    <s v="14-FW-SP-32"/>
    <n v="1"/>
    <s v="5 works room14-FW-SP-32"/>
    <s v="201402"/>
    <s v="2월 3주"/>
    <n v="0.5"/>
    <s v="14-FW-SP-32"/>
    <n v="1"/>
    <s v="5 works room14-FW-SP-32"/>
    <d v="2014-03-17T00:00:00"/>
    <s v="201403"/>
    <s v="3월 2주"/>
    <e v="#N/A"/>
    <x v="0"/>
    <s v="JST"/>
    <m/>
    <n v="64"/>
    <m/>
    <x v="0"/>
    <x v="0"/>
    <s v="N"/>
    <s v="14-FW-SP-32"/>
    <s v="ADULT"/>
    <n v="0.5"/>
    <s v="5 works room"/>
    <d v="2014-02-21T00:00:00"/>
    <d v="2014-03-21T00:00:00"/>
    <d v="2014-03-21T00:00:00"/>
    <n v="41715"/>
    <n v="4.8"/>
    <m/>
    <m/>
  </r>
  <r>
    <n v="1"/>
    <s v="14-FW-SP-43"/>
    <n v="1"/>
    <s v="BS14-FW-SP-43"/>
    <s v="201402"/>
    <s v="2월 4주"/>
    <n v="1"/>
    <s v="14-FW-SP-43"/>
    <n v="1"/>
    <s v="BS14-FW-SP-43"/>
    <d v="2014-03-24T00:00:00"/>
    <s v="201403"/>
    <s v="3월 2주"/>
    <s v="해외"/>
    <x v="0"/>
    <s v="JST"/>
    <m/>
    <n v="65"/>
    <m/>
    <x v="0"/>
    <x v="0"/>
    <s v="N"/>
    <s v="14-FW-SP-43"/>
    <s v="ADULT"/>
    <n v="1"/>
    <s v="BS"/>
    <d v="2014-02-28T00:00:00"/>
    <d v="2014-03-28T00:00:00"/>
    <d v="2014-03-28T00:00:00"/>
    <n v="41722"/>
    <n v="3.8"/>
    <m/>
    <m/>
  </r>
  <r>
    <n v="1"/>
    <s v="14-FW-SP-49"/>
    <n v="1"/>
    <s v="FOREMOST14-FW-SP-49"/>
    <s v="201402"/>
    <s v="2월 4주"/>
    <n v="1"/>
    <s v="14-FW-SP-49"/>
    <n v="1"/>
    <s v="FOREMOST14-FW-SP-49"/>
    <d v="2014-03-17T00:00:00"/>
    <s v="201403"/>
    <s v="3월 2주"/>
    <s v="해외"/>
    <x v="0"/>
    <s v="JST"/>
    <m/>
    <n v="66"/>
    <m/>
    <x v="0"/>
    <x v="0"/>
    <s v="N"/>
    <s v="14-FW-SP-49"/>
    <s v="ADULT"/>
    <n v="1"/>
    <s v="FOREMOST"/>
    <d v="2014-02-28T00:00:00"/>
    <d v="2014-03-28T00:00:00"/>
    <d v="2014-03-28T00:00:00"/>
    <n v="41715"/>
    <m/>
    <m/>
    <m/>
  </r>
  <r>
    <n v="1"/>
    <s v="14-FW-SP-50"/>
    <n v="1"/>
    <s v="FOREMOST14-FW-SP-50"/>
    <s v="201402"/>
    <s v="2월 4주"/>
    <n v="1"/>
    <s v="14-FW-SP-50"/>
    <n v="1"/>
    <s v="FOREMOST14-FW-SP-50"/>
    <d v="2014-03-17T00:00:00"/>
    <s v="201403"/>
    <s v="3월 2주"/>
    <s v="해외"/>
    <x v="0"/>
    <s v="JST"/>
    <m/>
    <n v="67"/>
    <m/>
    <x v="0"/>
    <x v="0"/>
    <s v="N"/>
    <s v="14-FW-SP-50"/>
    <s v="ADULT"/>
    <n v="1"/>
    <s v="FOREMOST"/>
    <d v="2014-02-28T00:00:00"/>
    <d v="2014-03-28T00:00:00"/>
    <d v="2014-03-28T00:00:00"/>
    <n v="41715"/>
    <m/>
    <m/>
    <m/>
  </r>
  <r>
    <n v="1"/>
    <s v="14-FW-SP-51"/>
    <n v="1"/>
    <s v="FOREMOST14-FW-SP-51"/>
    <s v="201402"/>
    <s v="2월 4주"/>
    <n v="1"/>
    <s v="14-FW-SP-51"/>
    <n v="1"/>
    <s v="FOREMOST14-FW-SP-51"/>
    <d v="2014-04-01T00:00:00"/>
    <s v="201404"/>
    <s v="3월 2주"/>
    <s v="해외"/>
    <x v="0"/>
    <s v="JST"/>
    <m/>
    <n v="68"/>
    <m/>
    <x v="0"/>
    <x v="0"/>
    <s v="N"/>
    <s v="14-FW-SP-51"/>
    <s v="ADULT"/>
    <n v="1"/>
    <s v="FOREMOST"/>
    <d v="2014-02-28T00:00:00"/>
    <d v="2014-03-28T00:00:00"/>
    <d v="2014-03-28T00:00:00"/>
    <n v="41730"/>
    <m/>
    <m/>
    <m/>
  </r>
  <r>
    <n v="1"/>
    <s v="14-FW-SP-52"/>
    <n v="1"/>
    <s v="FOREMOST14-FW-SP-52"/>
    <s v="201402"/>
    <s v="2월 4주"/>
    <n v="0"/>
    <s v=""/>
    <n v="0"/>
    <s v=""/>
    <d v="2014-03-28T00:00:00"/>
    <s v="201403"/>
    <s v="3월 2주"/>
    <s v="해외"/>
    <x v="0"/>
    <s v="JST"/>
    <m/>
    <n v="69"/>
    <m/>
    <x v="0"/>
    <x v="0"/>
    <s v="N"/>
    <s v="14-FW-SP-52"/>
    <s v="ADULT"/>
    <n v="1"/>
    <s v="FOREMOST"/>
    <d v="2014-02-28T00:00:00"/>
    <d v="2014-03-28T00:00:00"/>
    <d v="2014-03-28T00:00:00"/>
    <m/>
    <m/>
    <m/>
    <m/>
  </r>
  <r>
    <n v="1"/>
    <s v="14-FW-SP-53"/>
    <n v="1"/>
    <s v="FOREMOST14-FW-SP-53"/>
    <s v="201402"/>
    <s v="2월 4주"/>
    <n v="0"/>
    <s v=""/>
    <n v="0"/>
    <s v=""/>
    <d v="2014-03-28T00:00:00"/>
    <s v="201403"/>
    <s v="3월 2주"/>
    <s v="해외"/>
    <x v="0"/>
    <s v="JST"/>
    <m/>
    <n v="70"/>
    <m/>
    <x v="0"/>
    <x v="0"/>
    <s v="N"/>
    <s v="14-FW-SP-53"/>
    <s v="ADULT"/>
    <n v="1"/>
    <s v="FOREMOST"/>
    <d v="2014-02-28T00:00:00"/>
    <d v="2014-03-28T00:00:00"/>
    <d v="2014-03-28T00:00:00"/>
    <m/>
    <m/>
    <m/>
    <s v="ORIGINAL SAMPLE"/>
  </r>
  <r>
    <n v="1"/>
    <s v="14-FW-SP-55"/>
    <n v="1"/>
    <s v="FOREMOST14-FW-SP-55"/>
    <s v="201402"/>
    <s v="2월 4주"/>
    <n v="1"/>
    <s v="14-FW-SP-55"/>
    <n v="1"/>
    <s v="FOREMOST14-FW-SP-55"/>
    <d v="2014-03-21T00:00:00"/>
    <s v="201403"/>
    <s v="3월 2주"/>
    <s v="해외"/>
    <x v="0"/>
    <s v="JST"/>
    <m/>
    <n v="71"/>
    <m/>
    <x v="0"/>
    <x v="0"/>
    <s v="N"/>
    <s v="14-FW-SP-55"/>
    <s v="ADULT"/>
    <n v="1"/>
    <s v="FOREMOST"/>
    <d v="2014-02-28T00:00:00"/>
    <d v="2014-03-28T00:00:00"/>
    <d v="2014-03-28T00:00:00"/>
    <n v="41719"/>
    <m/>
    <m/>
    <m/>
  </r>
  <r>
    <n v="1"/>
    <s v="14-FW-SP-58"/>
    <n v="1"/>
    <s v="FOREMOST14-FW-SP-58"/>
    <s v="201402"/>
    <s v="2월 4주"/>
    <n v="0"/>
    <s v=""/>
    <n v="0"/>
    <s v=""/>
    <d v="2014-03-28T00:00:00"/>
    <s v="201403"/>
    <s v="3월 2주"/>
    <s v="해외"/>
    <x v="0"/>
    <s v="JST"/>
    <m/>
    <n v="72"/>
    <m/>
    <x v="0"/>
    <x v="0"/>
    <s v="N"/>
    <s v="14-FW-SP-58"/>
    <s v="ADULT"/>
    <n v="1"/>
    <s v="FOREMOST"/>
    <d v="2014-02-28T00:00:00"/>
    <d v="2014-03-28T00:00:00"/>
    <d v="2014-03-28T00:00:00"/>
    <m/>
    <m/>
    <m/>
    <m/>
  </r>
  <r>
    <n v="1"/>
    <s v="14-FW-SP-59"/>
    <n v="1"/>
    <s v="FOREMOST14-FW-SP-59"/>
    <s v="201402"/>
    <s v="2월 4주"/>
    <n v="0"/>
    <s v=""/>
    <n v="0"/>
    <s v=""/>
    <d v="2014-03-28T00:00:00"/>
    <s v="201403"/>
    <s v="3월 2주"/>
    <s v="해외"/>
    <x v="0"/>
    <s v="JST"/>
    <m/>
    <n v="73"/>
    <m/>
    <x v="0"/>
    <x v="0"/>
    <s v="N"/>
    <s v="14-FW-SP-59"/>
    <s v="ADULT"/>
    <n v="1"/>
    <s v="FOREMOST"/>
    <d v="2014-02-28T00:00:00"/>
    <d v="2014-03-28T00:00:00"/>
    <d v="2014-03-28T00:00:00"/>
    <m/>
    <m/>
    <m/>
    <m/>
  </r>
  <r>
    <n v="1"/>
    <s v="14-FW-SP54"/>
    <n v="1"/>
    <s v="FOREMOST14-FW-SP54"/>
    <s v="201403"/>
    <s v="3월 1주"/>
    <n v="1"/>
    <s v="14-FW-SP54"/>
    <n v="1"/>
    <s v="FOREMOST14-FW-SP54"/>
    <d v="2014-03-21T00:00:00"/>
    <s v="201403"/>
    <s v="3월 2주"/>
    <s v="해외"/>
    <x v="0"/>
    <s v="JST"/>
    <m/>
    <n v="74"/>
    <m/>
    <x v="0"/>
    <x v="0"/>
    <s v="N"/>
    <s v="14-FW-SP54"/>
    <s v="ADULT"/>
    <n v="1"/>
    <s v="FOREMOST"/>
    <d v="2014-03-03T00:00:00"/>
    <d v="2014-03-31T00:00:00"/>
    <d v="2014-03-31T00:00:00"/>
    <n v="41719"/>
    <m/>
    <m/>
    <m/>
  </r>
  <r>
    <n v="1"/>
    <s v="14-FW-SP-60"/>
    <n v="1"/>
    <s v="FOREMOST14-FW-SP-60"/>
    <s v="201403"/>
    <s v="3월 2주"/>
    <n v="0"/>
    <s v=""/>
    <n v="0"/>
    <s v=""/>
    <d v="2014-04-16T00:00:00"/>
    <s v="201404"/>
    <s v="3월 2주"/>
    <s v="해외"/>
    <x v="0"/>
    <s v="JST"/>
    <m/>
    <n v="75"/>
    <m/>
    <x v="0"/>
    <x v="0"/>
    <s v="N"/>
    <s v="14-FW-SP-60"/>
    <s v="ADULT"/>
    <n v="1"/>
    <s v="FOREMOST"/>
    <d v="2014-03-19T00:00:00"/>
    <d v="2014-04-16T00:00:00"/>
    <d v="2014-04-16T00:00:00"/>
    <m/>
    <m/>
    <m/>
    <d v="2014-03-19T00:00:00"/>
  </r>
  <r>
    <n v="1"/>
    <s v="14-FW-SP-61"/>
    <n v="1"/>
    <s v="FOREMOST14-FW-SP-61"/>
    <s v="201403"/>
    <s v="3월 2주"/>
    <n v="0"/>
    <s v=""/>
    <n v="0"/>
    <s v=""/>
    <d v="2014-04-16T00:00:00"/>
    <s v="201404"/>
    <s v="3월 2주"/>
    <s v="해외"/>
    <x v="0"/>
    <s v="JST"/>
    <m/>
    <n v="76"/>
    <m/>
    <x v="0"/>
    <x v="0"/>
    <s v="N"/>
    <s v="14-FW-SP-61"/>
    <s v="ADULT"/>
    <n v="1"/>
    <s v="FOREMOST"/>
    <d v="2014-03-19T00:00:00"/>
    <d v="2014-04-16T00:00:00"/>
    <d v="2014-04-16T00:00:00"/>
    <m/>
    <m/>
    <m/>
    <m/>
  </r>
  <r>
    <n v="1"/>
    <s v="14-FW-SP-62"/>
    <n v="1"/>
    <s v="FOREMOST14-FW-SP-62"/>
    <s v="201403"/>
    <s v="3월 2주"/>
    <n v="0"/>
    <s v=""/>
    <n v="0"/>
    <s v=""/>
    <d v="2014-04-16T00:00:00"/>
    <s v="201404"/>
    <s v="3월 2주"/>
    <s v="해외"/>
    <x v="0"/>
    <s v="JST"/>
    <m/>
    <n v="77"/>
    <m/>
    <x v="0"/>
    <x v="0"/>
    <s v="N"/>
    <s v="14-FW-SP-62"/>
    <s v="ADULT"/>
    <n v="1"/>
    <s v="FOREMOST"/>
    <d v="2014-03-19T00:00:00"/>
    <d v="2014-04-16T00:00:00"/>
    <d v="2014-04-16T00:00:00"/>
    <m/>
    <m/>
    <m/>
    <m/>
  </r>
  <r>
    <n v="0.5"/>
    <s v="14-FW-SP-39"/>
    <n v="1"/>
    <s v="5 works room14-FW-SP-39"/>
    <s v="201403"/>
    <s v="3월 2주"/>
    <n v="0"/>
    <s v=""/>
    <n v="0"/>
    <s v=""/>
    <d v="2014-04-23T00:00:00"/>
    <s v="201404"/>
    <s v="3월 2주"/>
    <e v="#N/A"/>
    <x v="0"/>
    <s v="JST"/>
    <m/>
    <n v="78"/>
    <m/>
    <x v="0"/>
    <x v="0"/>
    <s v="N"/>
    <s v="14-FW-SP-39"/>
    <s v="ADULT"/>
    <n v="0.5"/>
    <s v="5 works room"/>
    <d v="2014-03-26T00:00:00"/>
    <d v="2014-04-23T00:00:00"/>
    <d v="2014-04-23T00:00:00"/>
    <m/>
    <n v="3.8"/>
    <m/>
    <s v="ORIGINAL SAMPLE"/>
  </r>
  <r>
    <m/>
    <m/>
    <m/>
    <m/>
    <m/>
    <m/>
    <m/>
    <m/>
    <m/>
    <m/>
    <m/>
    <m/>
    <m/>
    <m/>
    <x v="1"/>
    <m/>
    <m/>
    <m/>
    <m/>
    <x v="1"/>
    <x v="1"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9">
  <r>
    <n v="0.5"/>
    <s v="14-FW-SP-06"/>
    <n v="1"/>
    <s v="FOREMOST14-FW-SP-06"/>
    <s v="201312"/>
    <s v="12월 4주"/>
    <n v="0.5"/>
    <s v="14-FW-SP-06"/>
    <n v="1"/>
    <s v="FOREMOST14-FW-SP-06"/>
    <d v="2014-01-17T00:00:00"/>
    <s v="201401"/>
    <s v="1월 3주"/>
    <s v="해외"/>
    <x v="0"/>
    <s v="JST"/>
    <m/>
    <n v="1"/>
    <m/>
    <x v="0"/>
    <x v="0"/>
    <s v="N"/>
    <s v="14-FW-SP-06"/>
    <s v="ADULT"/>
    <n v="0.5"/>
    <x v="0"/>
    <x v="0"/>
    <d v="2014-01-24T00:00:00"/>
    <d v="2014-01-24T00:00:00"/>
    <n v="41656"/>
    <n v="6.5"/>
    <m/>
    <s v="ORIGINAL SAMPLE"/>
  </r>
  <r>
    <n v="0.5"/>
    <s v="14-FW-SP-06"/>
    <n v="1"/>
    <s v="BS14-FW-SP-06"/>
    <s v="201312"/>
    <s v="12월 4주"/>
    <n v="0.5"/>
    <s v="14-FW-SP-06"/>
    <n v="1"/>
    <s v="BS14-FW-SP-06"/>
    <d v="2014-02-24T00:00:00"/>
    <s v="201402"/>
    <s v="2월 4주"/>
    <s v="해외"/>
    <x v="0"/>
    <s v="JST"/>
    <m/>
    <n v="2"/>
    <m/>
    <x v="0"/>
    <x v="0"/>
    <s v="N"/>
    <s v="14-FW-SP-06"/>
    <s v="ADULT"/>
    <n v="0.5"/>
    <x v="1"/>
    <x v="0"/>
    <d v="2014-01-24T00:00:00"/>
    <d v="2014-01-24T00:00:00"/>
    <n v="41694"/>
    <n v="3.8"/>
    <m/>
    <m/>
  </r>
  <r>
    <n v="0.5"/>
    <s v="14-FW-SP-07"/>
    <n v="1"/>
    <s v="FOREMOST14-FW-SP-07"/>
    <s v="201312"/>
    <s v="12월 4주"/>
    <n v="0.5"/>
    <s v="14-FW-SP-07"/>
    <n v="1"/>
    <s v="FOREMOST14-FW-SP-07"/>
    <d v="2014-01-13T00:00:00"/>
    <s v="201401"/>
    <s v="1월 3주"/>
    <s v="해외"/>
    <x v="0"/>
    <s v="JST"/>
    <m/>
    <n v="3"/>
    <m/>
    <x v="0"/>
    <x v="0"/>
    <s v="N"/>
    <s v="14-FW-SP-07"/>
    <s v="ADULT"/>
    <n v="0.5"/>
    <x v="0"/>
    <x v="0"/>
    <d v="2014-01-24T00:00:00"/>
    <d v="2014-01-24T00:00:00"/>
    <n v="41652"/>
    <n v="5.7"/>
    <m/>
    <m/>
  </r>
  <r>
    <n v="0.5"/>
    <s v="14-FW-SP-07"/>
    <n v="1"/>
    <s v="BS14-FW-SP-07"/>
    <s v="201312"/>
    <s v="12월 4주"/>
    <n v="0.5"/>
    <s v="14-FW-SP-07"/>
    <n v="1"/>
    <s v="BS14-FW-SP-07"/>
    <d v="2014-02-24T00:00:00"/>
    <s v="201402"/>
    <s v="2월 4주"/>
    <s v="해외"/>
    <x v="0"/>
    <s v="JST"/>
    <m/>
    <n v="4"/>
    <m/>
    <x v="0"/>
    <x v="0"/>
    <s v="N"/>
    <s v="14-FW-SP-07"/>
    <s v="ADULT"/>
    <n v="0.5"/>
    <x v="1"/>
    <x v="0"/>
    <d v="2014-01-24T00:00:00"/>
    <d v="2014-01-24T00:00:00"/>
    <n v="41694"/>
    <n v="3.2"/>
    <m/>
    <s v="ORIGINAL SAMPLE"/>
  </r>
  <r>
    <n v="1"/>
    <s v="14-FW-SP-08"/>
    <n v="1"/>
    <s v="FOREMOST14-FW-SP-08"/>
    <s v="201312"/>
    <s v="12월 4주"/>
    <n v="1"/>
    <s v="14-FW-SP-08"/>
    <n v="1"/>
    <s v="FOREMOST14-FW-SP-08"/>
    <d v="2014-01-17T00:00:00"/>
    <s v="201401"/>
    <s v="1월 3주"/>
    <s v="해외"/>
    <x v="0"/>
    <s v="JST"/>
    <m/>
    <n v="5"/>
    <m/>
    <x v="0"/>
    <x v="0"/>
    <s v="N"/>
    <s v="14-FW-SP-08"/>
    <s v="ADULT"/>
    <n v="1"/>
    <x v="0"/>
    <x v="0"/>
    <d v="2014-01-24T00:00:00"/>
    <d v="2014-01-24T00:00:00"/>
    <n v="41656"/>
    <n v="6.7"/>
    <m/>
    <m/>
  </r>
  <r>
    <n v="0.5"/>
    <s v="14-FW-SP-09"/>
    <n v="1"/>
    <s v="FOREMOST14-FW-SP-09"/>
    <s v="201312"/>
    <s v="12월 4주"/>
    <n v="0.5"/>
    <s v="14-FW-SP-09"/>
    <n v="1"/>
    <s v="FOREMOST14-FW-SP-09"/>
    <d v="2014-01-22T00:00:00"/>
    <s v="201401"/>
    <s v="1월 4주"/>
    <s v="해외"/>
    <x v="0"/>
    <s v="JST"/>
    <m/>
    <n v="6"/>
    <m/>
    <x v="0"/>
    <x v="0"/>
    <s v="N"/>
    <s v="14-FW-SP-09"/>
    <s v="ADULT"/>
    <n v="0.5"/>
    <x v="0"/>
    <x v="0"/>
    <d v="2014-01-24T00:00:00"/>
    <d v="2014-01-24T00:00:00"/>
    <n v="41661"/>
    <n v="7"/>
    <m/>
    <m/>
  </r>
  <r>
    <n v="0.5"/>
    <s v="14-FW-SP-09"/>
    <n v="1"/>
    <s v="BS14-FW-SP-09"/>
    <s v="201312"/>
    <s v="12월 4주"/>
    <n v="0.5"/>
    <s v="14-FW-SP-09"/>
    <n v="1"/>
    <s v="BS14-FW-SP-09"/>
    <d v="2014-02-24T00:00:00"/>
    <s v="201402"/>
    <s v="2월 4주"/>
    <s v="해외"/>
    <x v="0"/>
    <s v="JST"/>
    <m/>
    <n v="7"/>
    <m/>
    <x v="0"/>
    <x v="0"/>
    <s v="N"/>
    <s v="14-FW-SP-09"/>
    <s v="ADULT"/>
    <n v="0.5"/>
    <x v="1"/>
    <x v="0"/>
    <d v="2014-01-24T00:00:00"/>
    <d v="2014-01-24T00:00:00"/>
    <n v="41694"/>
    <n v="3.8"/>
    <m/>
    <s v="ORIGINAL SAMPLE"/>
  </r>
  <r>
    <n v="0.5"/>
    <s v="14-FW-SP-10"/>
    <n v="1"/>
    <s v="FOREMOST14-FW-SP-10"/>
    <s v="201312"/>
    <s v="12월 4주"/>
    <n v="0.5"/>
    <s v="14-FW-SP-10"/>
    <n v="1"/>
    <s v="FOREMOST14-FW-SP-10"/>
    <d v="2014-01-13T00:00:00"/>
    <s v="201401"/>
    <s v="1월 3주"/>
    <s v="해외"/>
    <x v="0"/>
    <s v="JST"/>
    <m/>
    <n v="8"/>
    <m/>
    <x v="0"/>
    <x v="0"/>
    <s v="N"/>
    <s v="14-FW-SP-10"/>
    <s v="ADULT"/>
    <n v="0.5"/>
    <x v="0"/>
    <x v="0"/>
    <d v="2014-01-24T00:00:00"/>
    <d v="2014-01-24T00:00:00"/>
    <n v="41652"/>
    <n v="5.4"/>
    <m/>
    <m/>
  </r>
  <r>
    <n v="0.5"/>
    <s v="14-FW-SP-10"/>
    <n v="1"/>
    <s v="BS14-FW-SP-10"/>
    <s v="201312"/>
    <s v="12월 4주"/>
    <n v="0.5"/>
    <s v="14-FW-SP-10"/>
    <n v="1"/>
    <s v="BS14-FW-SP-10"/>
    <d v="2014-02-24T00:00:00"/>
    <s v="201402"/>
    <s v="2월 4주"/>
    <s v="해외"/>
    <x v="0"/>
    <s v="JST"/>
    <m/>
    <n v="9"/>
    <m/>
    <x v="0"/>
    <x v="0"/>
    <s v="N"/>
    <s v="14-FW-SP-10"/>
    <s v="ADULT"/>
    <n v="0.5"/>
    <x v="1"/>
    <x v="0"/>
    <d v="2014-01-24T00:00:00"/>
    <d v="2014-01-24T00:00:00"/>
    <n v="41694"/>
    <n v="3.2"/>
    <m/>
    <m/>
  </r>
  <r>
    <n v="0.5"/>
    <s v="14-FW-SP-11"/>
    <n v="1"/>
    <s v="FOREMOST14-FW-SP-11"/>
    <s v="201312"/>
    <s v="12월 4주"/>
    <n v="0.5"/>
    <s v="14-FW-SP-11"/>
    <n v="1"/>
    <s v="FOREMOST14-FW-SP-11"/>
    <d v="2014-01-17T00:00:00"/>
    <s v="201401"/>
    <s v="1월 3주"/>
    <s v="해외"/>
    <x v="0"/>
    <s v="JST"/>
    <m/>
    <n v="10"/>
    <m/>
    <x v="0"/>
    <x v="0"/>
    <s v="N"/>
    <s v="14-FW-SP-11"/>
    <s v="ADULT"/>
    <n v="0.5"/>
    <x v="0"/>
    <x v="0"/>
    <d v="2014-01-24T00:00:00"/>
    <d v="2014-01-24T00:00:00"/>
    <n v="41656"/>
    <n v="4.2"/>
    <m/>
    <m/>
  </r>
  <r>
    <n v="0.5"/>
    <s v="14-FW-SP-11"/>
    <n v="1"/>
    <s v="5 works room14-FW-SP-11"/>
    <s v="201402"/>
    <s v="2월 3주"/>
    <n v="0.5"/>
    <s v="14-FW-SP-11"/>
    <n v="1"/>
    <s v="5 works room14-FW-SP-11"/>
    <d v="2014-03-17T00:00:00"/>
    <s v="201403"/>
    <s v="3월 2주"/>
    <e v="#N/A"/>
    <x v="0"/>
    <s v="JST"/>
    <m/>
    <n v="11"/>
    <m/>
    <x v="0"/>
    <x v="0"/>
    <s v="N"/>
    <s v="14-FW-SP-11"/>
    <s v="ADULT"/>
    <n v="0.5"/>
    <x v="2"/>
    <x v="1"/>
    <d v="2014-03-21T00:00:00"/>
    <d v="2014-03-21T00:00:00"/>
    <n v="41715"/>
    <n v="4"/>
    <m/>
    <m/>
  </r>
  <r>
    <n v="0.5"/>
    <s v="14-FW-SP-12"/>
    <n v="1"/>
    <s v="우진모자14-FW-SP-12"/>
    <s v="201312"/>
    <s v="12월 4주"/>
    <n v="0.5"/>
    <s v="14-FW-SP-12"/>
    <n v="1"/>
    <s v="우진모자14-FW-SP-12"/>
    <d v="2014-01-17T00:00:00"/>
    <s v="201401"/>
    <s v="1월 3주"/>
    <s v="국내"/>
    <x v="0"/>
    <s v="JST"/>
    <m/>
    <n v="12"/>
    <m/>
    <x v="0"/>
    <x v="0"/>
    <s v="N"/>
    <s v="14-FW-SP-12"/>
    <s v="ADULT"/>
    <n v="0.5"/>
    <x v="3"/>
    <x v="0"/>
    <d v="2014-01-17T00:00:00"/>
    <d v="2014-01-17T00:00:00"/>
    <n v="41656"/>
    <m/>
    <m/>
    <m/>
  </r>
  <r>
    <n v="0.5"/>
    <s v="14-FW-SP-12"/>
    <n v="1"/>
    <s v="FOREMOST14-FW-SP-12"/>
    <s v="201312"/>
    <s v="12월 4주"/>
    <n v="0.5"/>
    <s v="14-FW-SP-12"/>
    <n v="1"/>
    <s v="FOREMOST14-FW-SP-12"/>
    <d v="2014-01-13T00:00:00"/>
    <s v="201401"/>
    <s v="1월 3주"/>
    <s v="해외"/>
    <x v="0"/>
    <s v="JST"/>
    <m/>
    <n v="13"/>
    <m/>
    <x v="0"/>
    <x v="0"/>
    <s v="N"/>
    <s v="14-FW-SP-12"/>
    <s v="ADULT"/>
    <n v="0.5"/>
    <x v="0"/>
    <x v="0"/>
    <d v="2014-01-24T00:00:00"/>
    <d v="2014-01-24T00:00:00"/>
    <n v="41652"/>
    <n v="6.7"/>
    <m/>
    <m/>
  </r>
  <r>
    <n v="0.5"/>
    <s v="14-FW-SP-13"/>
    <n v="1"/>
    <s v="우진모자14-FW-SP-13"/>
    <s v="201312"/>
    <s v="12월 4주"/>
    <n v="0.5"/>
    <s v="14-FW-SP-13"/>
    <n v="1"/>
    <s v="우진모자14-FW-SP-13"/>
    <d v="2014-01-17T00:00:00"/>
    <s v="201401"/>
    <s v="1월 3주"/>
    <s v="국내"/>
    <x v="0"/>
    <s v="JST"/>
    <m/>
    <n v="14"/>
    <m/>
    <x v="0"/>
    <x v="0"/>
    <s v="N"/>
    <s v="14-FW-SP-13"/>
    <s v="ADULT"/>
    <n v="0.5"/>
    <x v="3"/>
    <x v="0"/>
    <d v="2014-01-17T00:00:00"/>
    <d v="2014-01-17T00:00:00"/>
    <n v="41656"/>
    <m/>
    <m/>
    <m/>
  </r>
  <r>
    <n v="0.5"/>
    <s v="14-FW-SP-13"/>
    <n v="1"/>
    <s v="FOREMOST14-FW-SP-13"/>
    <s v="201312"/>
    <s v="12월 4주"/>
    <n v="0.5"/>
    <s v="14-FW-SP-13"/>
    <n v="1"/>
    <s v="FOREMOST14-FW-SP-13"/>
    <d v="2014-01-13T00:00:00"/>
    <s v="201401"/>
    <s v="1월 3주"/>
    <s v="해외"/>
    <x v="0"/>
    <s v="JST"/>
    <m/>
    <n v="15"/>
    <m/>
    <x v="0"/>
    <x v="0"/>
    <s v="N"/>
    <s v="14-FW-SP-13"/>
    <s v="ADULT"/>
    <n v="0.5"/>
    <x v="0"/>
    <x v="0"/>
    <d v="2014-01-24T00:00:00"/>
    <d v="2014-01-24T00:00:00"/>
    <n v="41652"/>
    <n v="6.5"/>
    <m/>
    <m/>
  </r>
  <r>
    <n v="1"/>
    <s v="14-FW-SP-14"/>
    <n v="1"/>
    <s v="우진모자14-FW-SP-14"/>
    <s v="201312"/>
    <s v="12월 4주"/>
    <n v="1"/>
    <s v="14-FW-SP-14"/>
    <n v="1"/>
    <s v="우진모자14-FW-SP-14"/>
    <d v="2014-01-17T00:00:00"/>
    <s v="201401"/>
    <s v="1월 3주"/>
    <s v="국내"/>
    <x v="0"/>
    <s v="JST"/>
    <m/>
    <n v="16"/>
    <m/>
    <x v="0"/>
    <x v="0"/>
    <s v="N"/>
    <s v="14-FW-SP-14"/>
    <s v="ADULT"/>
    <n v="1"/>
    <x v="3"/>
    <x v="0"/>
    <d v="2014-01-17T00:00:00"/>
    <d v="2014-01-17T00:00:00"/>
    <n v="41656"/>
    <m/>
    <m/>
    <m/>
  </r>
  <r>
    <n v="0.5"/>
    <s v="14-FW-SP-15"/>
    <n v="1"/>
    <s v="우진모자14-FW-SP-15"/>
    <s v="201312"/>
    <s v="12월 4주"/>
    <n v="0.5"/>
    <s v="14-FW-SP-15"/>
    <n v="1"/>
    <s v="우진모자14-FW-SP-15"/>
    <d v="2014-01-17T00:00:00"/>
    <s v="201401"/>
    <s v="1월 3주"/>
    <s v="국내"/>
    <x v="0"/>
    <s v="JST"/>
    <m/>
    <n v="17"/>
    <m/>
    <x v="0"/>
    <x v="0"/>
    <s v="N"/>
    <s v="14-FW-SP-15"/>
    <s v="ADULT"/>
    <n v="0.5"/>
    <x v="3"/>
    <x v="0"/>
    <d v="2014-01-17T00:00:00"/>
    <d v="2014-01-17T00:00:00"/>
    <n v="41656"/>
    <m/>
    <m/>
    <m/>
  </r>
  <r>
    <n v="0.5"/>
    <s v="14-FW-SP-15"/>
    <n v="1"/>
    <s v="FOREMOST14-FW-SP-15"/>
    <s v="201312"/>
    <s v="12월 4주"/>
    <n v="0.5"/>
    <s v="14-FW-SP-15"/>
    <n v="1"/>
    <s v="FOREMOST14-FW-SP-15"/>
    <d v="2014-01-17T00:00:00"/>
    <s v="201401"/>
    <s v="1월 3주"/>
    <s v="해외"/>
    <x v="0"/>
    <s v="JST"/>
    <m/>
    <n v="18"/>
    <m/>
    <x v="0"/>
    <x v="0"/>
    <s v="N"/>
    <s v="14-FW-SP-15"/>
    <s v="ADULT"/>
    <n v="0.5"/>
    <x v="0"/>
    <x v="0"/>
    <d v="2014-01-24T00:00:00"/>
    <d v="2014-01-24T00:00:00"/>
    <n v="41656"/>
    <n v="6.7"/>
    <m/>
    <m/>
  </r>
  <r>
    <n v="1"/>
    <s v="14-FW-SP-16"/>
    <n v="1"/>
    <s v="TS14-FW-SP-16"/>
    <s v="201312"/>
    <s v="12월 4주"/>
    <n v="0"/>
    <s v=""/>
    <n v="0"/>
    <s v=""/>
    <d v="2014-01-17T00:00:00"/>
    <s v="201401"/>
    <s v="1월 3주"/>
    <s v="국내"/>
    <x v="0"/>
    <s v="JST"/>
    <m/>
    <n v="19"/>
    <m/>
    <x v="0"/>
    <x v="0"/>
    <s v="N"/>
    <s v="14-FW-SP-16"/>
    <s v="ADULT"/>
    <n v="1"/>
    <x v="4"/>
    <x v="0"/>
    <d v="2014-01-17T00:00:00"/>
    <d v="2014-01-17T00:00:00"/>
    <m/>
    <m/>
    <m/>
    <m/>
  </r>
  <r>
    <n v="1"/>
    <s v="14-FW-SP-17"/>
    <n v="1"/>
    <s v="TS14-FW-SP-17"/>
    <s v="201312"/>
    <s v="12월 4주"/>
    <n v="0"/>
    <s v=""/>
    <n v="0"/>
    <s v=""/>
    <d v="2014-01-17T00:00:00"/>
    <s v="201401"/>
    <s v="1월 3주"/>
    <s v="국내"/>
    <x v="0"/>
    <s v="JST"/>
    <m/>
    <n v="20"/>
    <m/>
    <x v="0"/>
    <x v="0"/>
    <s v="N"/>
    <s v="14-FW-SP-17"/>
    <s v="ADULT"/>
    <n v="1"/>
    <x v="4"/>
    <x v="0"/>
    <d v="2014-01-17T00:00:00"/>
    <d v="2014-01-17T00:00:00"/>
    <m/>
    <m/>
    <m/>
    <m/>
  </r>
  <r>
    <n v="0.5"/>
    <s v="14-FW-SP-18"/>
    <n v="1"/>
    <s v="FOREMOST14-FW-SP-18"/>
    <s v="201312"/>
    <s v="12월 4주"/>
    <n v="0.5"/>
    <s v="14-FW-SP-18"/>
    <n v="1"/>
    <s v="FOREMOST14-FW-SP-18"/>
    <d v="2014-01-13T00:00:00"/>
    <s v="201401"/>
    <s v="1월 3주"/>
    <s v="해외"/>
    <x v="0"/>
    <s v="JST"/>
    <m/>
    <n v="21"/>
    <m/>
    <x v="0"/>
    <x v="0"/>
    <s v="N"/>
    <s v="14-FW-SP-18"/>
    <s v="ADULT"/>
    <n v="0.5"/>
    <x v="0"/>
    <x v="0"/>
    <d v="2014-01-24T00:00:00"/>
    <d v="2014-01-24T00:00:00"/>
    <n v="41652"/>
    <n v="6.15"/>
    <m/>
    <m/>
  </r>
  <r>
    <n v="0.5"/>
    <s v="14-FW-SP-18"/>
    <n v="1"/>
    <s v="5 works room14-FW-SP-18"/>
    <s v="201402"/>
    <s v="2월 3주"/>
    <n v="0.5"/>
    <s v="14-FW-SP-18"/>
    <n v="1"/>
    <s v="5 works room14-FW-SP-18"/>
    <d v="2014-03-17T00:00:00"/>
    <s v="201403"/>
    <s v="3월 2주"/>
    <e v="#N/A"/>
    <x v="0"/>
    <s v="JST"/>
    <m/>
    <n v="22"/>
    <m/>
    <x v="0"/>
    <x v="0"/>
    <s v="N"/>
    <s v="14-FW-SP-18"/>
    <s v="ADULT"/>
    <n v="0.5"/>
    <x v="2"/>
    <x v="1"/>
    <d v="2014-03-21T00:00:00"/>
    <d v="2014-03-21T00:00:00"/>
    <n v="41715"/>
    <n v="4.8"/>
    <m/>
    <m/>
  </r>
  <r>
    <n v="0.5"/>
    <s v="14-FW-SP-19"/>
    <n v="1"/>
    <s v="FOREMOST14-FW-SP-19"/>
    <s v="201312"/>
    <s v="12월 4주"/>
    <n v="0.5"/>
    <s v="14-FW-SP-19"/>
    <n v="1"/>
    <s v="FOREMOST14-FW-SP-19"/>
    <d v="2014-01-22T00:00:00"/>
    <s v="201401"/>
    <s v="1월 4주"/>
    <s v="해외"/>
    <x v="0"/>
    <s v="JST"/>
    <m/>
    <n v="23"/>
    <m/>
    <x v="0"/>
    <x v="0"/>
    <s v="N"/>
    <s v="14-FW-SP-19"/>
    <s v="ADULT"/>
    <n v="0.5"/>
    <x v="0"/>
    <x v="0"/>
    <d v="2014-01-24T00:00:00"/>
    <d v="2014-01-24T00:00:00"/>
    <n v="41661"/>
    <n v="5"/>
    <m/>
    <m/>
  </r>
  <r>
    <n v="0.5"/>
    <s v="14-FW-SP-19"/>
    <n v="1"/>
    <s v="5 works room14-FW-SP-19"/>
    <s v="201402"/>
    <s v="2월 3주"/>
    <n v="0.5"/>
    <s v="14-FW-SP-19"/>
    <n v="1"/>
    <s v="5 works room14-FW-SP-19"/>
    <d v="2014-03-17T00:00:00"/>
    <s v="201403"/>
    <s v="3월 2주"/>
    <e v="#N/A"/>
    <x v="0"/>
    <s v="JST"/>
    <m/>
    <n v="24"/>
    <m/>
    <x v="0"/>
    <x v="0"/>
    <s v="N"/>
    <s v="14-FW-SP-19"/>
    <s v="ADULT"/>
    <n v="0.5"/>
    <x v="2"/>
    <x v="1"/>
    <d v="2014-03-21T00:00:00"/>
    <d v="2014-03-21T00:00:00"/>
    <n v="41715"/>
    <n v="4.2"/>
    <m/>
    <m/>
  </r>
  <r>
    <n v="0.5"/>
    <s v="14-FW-SP-20"/>
    <n v="1"/>
    <s v="FOREMOST14-FW-SP-20"/>
    <s v="201312"/>
    <s v="12월 4주"/>
    <n v="0.5"/>
    <s v="14-FW-SP-20"/>
    <n v="1"/>
    <s v="FOREMOST14-FW-SP-20"/>
    <d v="2014-01-28T00:00:00"/>
    <s v="201401"/>
    <s v="1월 5주"/>
    <s v="해외"/>
    <x v="0"/>
    <s v="JST"/>
    <m/>
    <n v="25"/>
    <m/>
    <x v="0"/>
    <x v="0"/>
    <s v="N"/>
    <s v="14-FW-SP-20"/>
    <s v="ADULT"/>
    <n v="0.5"/>
    <x v="0"/>
    <x v="0"/>
    <d v="2014-01-24T00:00:00"/>
    <d v="2014-01-24T00:00:00"/>
    <n v="41667"/>
    <n v="6.7"/>
    <m/>
    <m/>
  </r>
  <r>
    <n v="0.5"/>
    <s v="14-FW-SP-20"/>
    <n v="1"/>
    <s v="BS14-FW-SP-20"/>
    <s v="201312"/>
    <s v="12월 4주"/>
    <n v="0.5"/>
    <s v="14-FW-SP-20"/>
    <n v="1"/>
    <s v="BS14-FW-SP-20"/>
    <d v="2014-02-24T00:00:00"/>
    <s v="201402"/>
    <s v="2월 4주"/>
    <s v="해외"/>
    <x v="0"/>
    <s v="JST"/>
    <m/>
    <n v="26"/>
    <m/>
    <x v="0"/>
    <x v="0"/>
    <s v="N"/>
    <s v="14-FW-SP-20"/>
    <s v="ADULT"/>
    <n v="0.5"/>
    <x v="1"/>
    <x v="0"/>
    <d v="2014-01-24T00:00:00"/>
    <d v="2014-01-24T00:00:00"/>
    <n v="41694"/>
    <n v="3.6"/>
    <m/>
    <m/>
  </r>
  <r>
    <n v="0.33333333333333331"/>
    <s v="14-FW-SP-21"/>
    <n v="1"/>
    <s v="우진모자14-FW-SP-21"/>
    <s v="201312"/>
    <s v="12월 4주"/>
    <n v="0.33333333333333331"/>
    <s v="14-FW-SP-21"/>
    <n v="1"/>
    <s v="우진모자14-FW-SP-21"/>
    <d v="2014-01-17T00:00:00"/>
    <s v="201401"/>
    <s v="1월 3주"/>
    <s v="국내"/>
    <x v="0"/>
    <s v="JST"/>
    <m/>
    <n v="27"/>
    <m/>
    <x v="0"/>
    <x v="0"/>
    <s v="N"/>
    <s v="14-FW-SP-21"/>
    <s v="ADULT"/>
    <n v="0.33333333333333331"/>
    <x v="3"/>
    <x v="0"/>
    <d v="2014-01-17T00:00:00"/>
    <d v="2014-01-17T00:00:00"/>
    <n v="41656"/>
    <m/>
    <m/>
    <m/>
  </r>
  <r>
    <n v="0.5"/>
    <s v="14-FW-SP-22"/>
    <n v="1"/>
    <s v="FOREMOST14-FW-SP-22"/>
    <s v="201401"/>
    <s v="1월 3주"/>
    <n v="0.5"/>
    <s v="14-FW-SP-22"/>
    <n v="1"/>
    <s v="FOREMOST14-FW-SP-22"/>
    <d v="2014-02-03T00:00:00"/>
    <s v="201402"/>
    <s v="2월 1주"/>
    <s v="해외"/>
    <x v="0"/>
    <s v="JST"/>
    <m/>
    <n v="28"/>
    <m/>
    <x v="0"/>
    <x v="0"/>
    <s v="N"/>
    <s v="14-FW-SP-22"/>
    <s v="ADULT"/>
    <n v="0.5"/>
    <x v="0"/>
    <x v="2"/>
    <d v="2014-02-11T00:00:00"/>
    <d v="2014-02-11T00:00:00"/>
    <n v="41673"/>
    <n v="5.7"/>
    <m/>
    <m/>
  </r>
  <r>
    <n v="0.5"/>
    <s v="14-FW-SP-22"/>
    <n v="1"/>
    <s v="BS14-FW-SP-22"/>
    <s v="201401"/>
    <s v="1월 3주"/>
    <n v="0.5"/>
    <s v="14-FW-SP-22"/>
    <n v="1"/>
    <s v="BS14-FW-SP-22"/>
    <d v="2014-03-07T00:00:00"/>
    <s v="201403"/>
    <s v="3월 1주"/>
    <s v="해외"/>
    <x v="0"/>
    <s v="JST"/>
    <m/>
    <n v="29"/>
    <m/>
    <x v="0"/>
    <x v="0"/>
    <s v="N"/>
    <s v="14-FW-SP-22"/>
    <s v="ADULT"/>
    <n v="0.5"/>
    <x v="1"/>
    <x v="2"/>
    <d v="2014-02-11T00:00:00"/>
    <d v="2014-02-11T00:00:00"/>
    <n v="41705"/>
    <n v="3.5"/>
    <m/>
    <s v="ORIGINAL SAMPLE"/>
  </r>
  <r>
    <n v="0.5"/>
    <s v="14-FW-SP-25"/>
    <n v="1"/>
    <s v="FOREMOST14-FW-SP-25"/>
    <s v="201401"/>
    <s v="1월 3주"/>
    <n v="0.5"/>
    <s v="14-FW-SP-25"/>
    <n v="1"/>
    <s v="FOREMOST14-FW-SP-25"/>
    <d v="2014-02-17T00:00:00"/>
    <s v="201402"/>
    <s v="2월 3주"/>
    <s v="해외"/>
    <x v="0"/>
    <s v="JST"/>
    <m/>
    <n v="30"/>
    <m/>
    <x v="0"/>
    <x v="0"/>
    <s v="N"/>
    <s v="14-FW-SP-25"/>
    <s v="ADULT"/>
    <n v="0.5"/>
    <x v="0"/>
    <x v="2"/>
    <d v="2014-02-11T00:00:00"/>
    <d v="2014-02-11T00:00:00"/>
    <n v="41687"/>
    <n v="6.7"/>
    <m/>
    <s v="ORIGINAL SAMPLE"/>
  </r>
  <r>
    <n v="0.5"/>
    <s v="14-FW-SP-25"/>
    <n v="1"/>
    <s v="BS14-FW-SP-25"/>
    <s v="201401"/>
    <s v="1월 3주"/>
    <n v="0.5"/>
    <s v="14-FW-SP-25"/>
    <n v="1"/>
    <s v="BS14-FW-SP-25"/>
    <d v="2014-03-07T00:00:00"/>
    <s v="201403"/>
    <s v="3월 1주"/>
    <s v="해외"/>
    <x v="0"/>
    <s v="JST"/>
    <m/>
    <n v="31"/>
    <m/>
    <x v="0"/>
    <x v="0"/>
    <s v="N"/>
    <s v="14-FW-SP-25"/>
    <s v="ADULT"/>
    <n v="0.5"/>
    <x v="1"/>
    <x v="2"/>
    <d v="2014-02-11T00:00:00"/>
    <d v="2014-02-11T00:00:00"/>
    <n v="41705"/>
    <n v="3.2"/>
    <m/>
    <m/>
  </r>
  <r>
    <n v="0.5"/>
    <s v="14-FW-SP-24"/>
    <n v="1"/>
    <s v="FOREMOST14-FW-SP-24"/>
    <s v="201401"/>
    <s v="1월 3주"/>
    <n v="0.5"/>
    <s v="14-FW-SP-24"/>
    <n v="1"/>
    <s v="FOREMOST14-FW-SP-24"/>
    <d v="2014-02-17T00:00:00"/>
    <s v="201402"/>
    <s v="2월 3주"/>
    <s v="해외"/>
    <x v="0"/>
    <s v="JST"/>
    <m/>
    <n v="32"/>
    <m/>
    <x v="0"/>
    <x v="0"/>
    <s v="N"/>
    <s v="14-FW-SP-24"/>
    <s v="ADULT"/>
    <n v="0.5"/>
    <x v="0"/>
    <x v="2"/>
    <d v="2014-02-11T00:00:00"/>
    <d v="2014-02-11T00:00:00"/>
    <n v="41687"/>
    <n v="6.15"/>
    <m/>
    <m/>
  </r>
  <r>
    <n v="0.5"/>
    <s v="14-FW-SP-24"/>
    <n v="1"/>
    <s v="BS14-FW-SP-24"/>
    <s v="201401"/>
    <s v="1월 3주"/>
    <n v="0.5"/>
    <s v="14-FW-SP-24"/>
    <n v="1"/>
    <s v="BS14-FW-SP-24"/>
    <d v="2014-03-07T00:00:00"/>
    <s v="201403"/>
    <s v="3월 1주"/>
    <s v="해외"/>
    <x v="0"/>
    <s v="JST"/>
    <m/>
    <n v="33"/>
    <m/>
    <x v="0"/>
    <x v="0"/>
    <s v="N"/>
    <s v="14-FW-SP-24"/>
    <s v="ADULT"/>
    <n v="0.5"/>
    <x v="1"/>
    <x v="2"/>
    <d v="2014-02-11T00:00:00"/>
    <d v="2014-02-11T00:00:00"/>
    <n v="41705"/>
    <n v="3.5"/>
    <m/>
    <s v="ORIGINAL SAMPLE"/>
  </r>
  <r>
    <n v="1"/>
    <s v="14-FW-SP-29"/>
    <n v="1"/>
    <s v="우진모자14-FW-SP-29"/>
    <s v="201401"/>
    <s v="1월 3주"/>
    <n v="0"/>
    <s v=""/>
    <n v="0"/>
    <s v=""/>
    <d v="2014-02-04T00:00:00"/>
    <s v="201402"/>
    <s v="2월 1주"/>
    <s v="국내"/>
    <x v="0"/>
    <s v="JST"/>
    <m/>
    <n v="34"/>
    <m/>
    <x v="0"/>
    <x v="0"/>
    <s v="N"/>
    <s v="14-FW-SP-29"/>
    <s v="ADULT"/>
    <n v="1"/>
    <x v="3"/>
    <x v="2"/>
    <d v="2014-02-04T00:00:00"/>
    <d v="2014-02-04T00:00:00"/>
    <m/>
    <m/>
    <m/>
    <m/>
  </r>
  <r>
    <n v="0.5"/>
    <s v="14-FW-SP-30"/>
    <n v="1"/>
    <s v="FOREMOST14-FW-SP-30"/>
    <s v="201401"/>
    <s v="1월 3주"/>
    <n v="0.5"/>
    <s v="14-FW-SP-30"/>
    <n v="1"/>
    <s v="FOREMOST14-FW-SP-30"/>
    <d v="2014-02-03T00:00:00"/>
    <s v="201402"/>
    <s v="2월 1주"/>
    <s v="해외"/>
    <x v="0"/>
    <s v="JST"/>
    <m/>
    <n v="35"/>
    <m/>
    <x v="0"/>
    <x v="0"/>
    <s v="N"/>
    <s v="14-FW-SP-30"/>
    <s v="ADULT"/>
    <n v="0.5"/>
    <x v="0"/>
    <x v="2"/>
    <d v="2014-02-11T00:00:00"/>
    <d v="2014-02-11T00:00:00"/>
    <n v="41673"/>
    <n v="5.7"/>
    <m/>
    <m/>
  </r>
  <r>
    <n v="0.5"/>
    <s v="14-FW-SP-30"/>
    <n v="1"/>
    <s v="BS14-FW-SP-30"/>
    <s v="201401"/>
    <s v="1월 3주"/>
    <n v="0.5"/>
    <s v="14-FW-SP-30"/>
    <n v="1"/>
    <s v="BS14-FW-SP-30"/>
    <d v="2014-03-07T00:00:00"/>
    <s v="201403"/>
    <s v="3월 1주"/>
    <s v="해외"/>
    <x v="0"/>
    <s v="JST"/>
    <m/>
    <n v="36"/>
    <m/>
    <x v="0"/>
    <x v="0"/>
    <s v="N"/>
    <s v="14-FW-SP-30"/>
    <s v="ADULT"/>
    <n v="0.5"/>
    <x v="1"/>
    <x v="2"/>
    <d v="2014-02-11T00:00:00"/>
    <d v="2014-02-11T00:00:00"/>
    <n v="41705"/>
    <n v="3.2"/>
    <m/>
    <m/>
  </r>
  <r>
    <n v="1"/>
    <s v="14-FW-SP-37"/>
    <n v="1"/>
    <s v="BS14-FW-SP-37"/>
    <s v="201401"/>
    <s v="1월 3주"/>
    <n v="1"/>
    <s v="14-FW-SP-37"/>
    <n v="1"/>
    <s v="BS14-FW-SP-37"/>
    <d v="2014-03-07T00:00:00"/>
    <s v="201403"/>
    <s v="3월 1주"/>
    <s v="해외"/>
    <x v="0"/>
    <s v="JST"/>
    <m/>
    <n v="37"/>
    <m/>
    <x v="0"/>
    <x v="0"/>
    <s v="N"/>
    <s v="14-FW-SP-37"/>
    <s v="ADULT"/>
    <n v="1"/>
    <x v="1"/>
    <x v="2"/>
    <d v="2014-02-11T00:00:00"/>
    <d v="2014-02-11T00:00:00"/>
    <n v="41705"/>
    <n v="3.5"/>
    <m/>
    <s v="ORIGINAL SAMPLE"/>
  </r>
  <r>
    <n v="1"/>
    <s v="14-FW-SP-38"/>
    <n v="1"/>
    <s v="FOREMOST14-FW-SP-38"/>
    <s v="201401"/>
    <s v="1월 3주"/>
    <n v="1"/>
    <s v="14-FW-SP-38"/>
    <n v="1"/>
    <s v="FOREMOST14-FW-SP-38"/>
    <d v="2014-02-20T00:00:00"/>
    <s v="201402"/>
    <s v="2월 3주"/>
    <s v="해외"/>
    <x v="0"/>
    <s v="JST"/>
    <m/>
    <n v="38"/>
    <m/>
    <x v="0"/>
    <x v="0"/>
    <s v="N"/>
    <s v="14-FW-SP-38"/>
    <s v="ADULT"/>
    <n v="1"/>
    <x v="0"/>
    <x v="2"/>
    <d v="2014-02-11T00:00:00"/>
    <d v="2014-02-11T00:00:00"/>
    <n v="41690"/>
    <n v="9.5"/>
    <m/>
    <s v="ORIGINAL SAMPLE"/>
  </r>
  <r>
    <n v="1"/>
    <s v="14-FW-SP-23"/>
    <n v="1"/>
    <s v="TS14-FW-SP-23"/>
    <s v="201401"/>
    <s v="1월 3주"/>
    <n v="0"/>
    <s v=""/>
    <n v="0"/>
    <s v=""/>
    <d v="2014-02-04T00:00:00"/>
    <s v="201402"/>
    <s v="2월 1주"/>
    <s v="국내"/>
    <x v="0"/>
    <s v="JST"/>
    <m/>
    <n v="39"/>
    <m/>
    <x v="0"/>
    <x v="0"/>
    <s v="N"/>
    <s v="14-FW-SP-23"/>
    <s v="ADULT"/>
    <n v="1"/>
    <x v="4"/>
    <x v="2"/>
    <d v="2014-02-04T00:00:00"/>
    <d v="2014-02-04T00:00:00"/>
    <m/>
    <m/>
    <m/>
    <m/>
  </r>
  <r>
    <n v="0.5"/>
    <s v="14-FW-SP-27"/>
    <n v="1"/>
    <s v="TS14-FW-SP-27"/>
    <s v="201401"/>
    <s v="1월 3주"/>
    <n v="0"/>
    <s v=""/>
    <n v="0"/>
    <s v=""/>
    <d v="2014-02-04T00:00:00"/>
    <s v="201402"/>
    <s v="2월 1주"/>
    <s v="국내"/>
    <x v="0"/>
    <s v="JST"/>
    <m/>
    <n v="40"/>
    <m/>
    <x v="0"/>
    <x v="0"/>
    <s v="N"/>
    <s v="14-FW-SP-27"/>
    <s v="ADULT"/>
    <n v="0.5"/>
    <x v="4"/>
    <x v="2"/>
    <d v="2014-02-04T00:00:00"/>
    <d v="2014-02-04T00:00:00"/>
    <m/>
    <m/>
    <m/>
    <m/>
  </r>
  <r>
    <n v="1"/>
    <s v="14-FW-SP-34"/>
    <n v="1"/>
    <s v="FOREMOST14-FW-SP-34"/>
    <s v="201401"/>
    <s v="1월 4주"/>
    <n v="1"/>
    <s v="14-FW-SP-34"/>
    <n v="1"/>
    <s v="FOREMOST14-FW-SP-34"/>
    <d v="2014-04-01T00:00:00"/>
    <s v="201404"/>
    <s v="3월 2주"/>
    <s v="해외"/>
    <x v="0"/>
    <s v="JST"/>
    <m/>
    <n v="41"/>
    <m/>
    <x v="0"/>
    <x v="0"/>
    <s v="N"/>
    <s v="14-FW-SP-34"/>
    <s v="ADULT"/>
    <n v="1"/>
    <x v="0"/>
    <x v="3"/>
    <d v="2014-02-19T00:00:00"/>
    <d v="2014-02-19T00:00:00"/>
    <n v="41730"/>
    <m/>
    <m/>
    <s v="ORIGINAL SAMPLE"/>
  </r>
  <r>
    <n v="1"/>
    <s v="14-FW-SP-33"/>
    <n v="1"/>
    <s v="FOREMOST14-FW-SP-33"/>
    <s v="201401"/>
    <s v="1월 4주"/>
    <n v="0"/>
    <s v=""/>
    <n v="0"/>
    <s v=""/>
    <d v="2014-02-19T00:00:00"/>
    <s v="201402"/>
    <s v="2월 3주"/>
    <s v="해외"/>
    <x v="0"/>
    <s v="JST"/>
    <m/>
    <n v="42"/>
    <m/>
    <x v="0"/>
    <x v="0"/>
    <s v="N"/>
    <s v="14-FW-SP-33"/>
    <s v="ADULT"/>
    <n v="1"/>
    <x v="0"/>
    <x v="3"/>
    <d v="2014-02-19T00:00:00"/>
    <d v="2014-02-19T00:00:00"/>
    <m/>
    <m/>
    <m/>
    <s v="ORIGINAL SAMPLE"/>
  </r>
  <r>
    <n v="0.33333333333333331"/>
    <s v="14-FW-SP-21"/>
    <n v="1"/>
    <s v="FOREMOST14-FW-SP-21"/>
    <s v="201401"/>
    <s v="1월 4주"/>
    <n v="0.33333333333333331"/>
    <s v="14-FW-SP-21"/>
    <n v="1"/>
    <s v="FOREMOST14-FW-SP-21"/>
    <d v="2014-03-28T00:00:00"/>
    <s v="201403"/>
    <s v="3월 2주"/>
    <s v="해외"/>
    <x v="0"/>
    <s v="JST"/>
    <m/>
    <n v="43"/>
    <m/>
    <x v="0"/>
    <x v="0"/>
    <s v="N"/>
    <s v="14-FW-SP-21"/>
    <s v="ADULT"/>
    <n v="0.33333333333333331"/>
    <x v="0"/>
    <x v="3"/>
    <d v="2014-02-19T00:00:00"/>
    <d v="2014-02-19T00:00:00"/>
    <n v="41726"/>
    <m/>
    <m/>
    <s v="ORIGINAL SAMPLE"/>
  </r>
  <r>
    <n v="1"/>
    <s v="14-FW-SP-35"/>
    <n v="1"/>
    <s v="FOREMOST14-FW-SP-35"/>
    <s v="201402"/>
    <s v="2월 1주"/>
    <n v="0"/>
    <s v=""/>
    <n v="0"/>
    <s v=""/>
    <d v="2014-03-06T00:00:00"/>
    <s v="201403"/>
    <s v="3월 1주"/>
    <s v="해외"/>
    <x v="0"/>
    <s v="JST"/>
    <m/>
    <n v="44"/>
    <m/>
    <x v="0"/>
    <x v="0"/>
    <s v="N"/>
    <s v="14-FW-SP-35"/>
    <s v="ADULT"/>
    <n v="1"/>
    <x v="0"/>
    <x v="4"/>
    <d v="2014-03-06T00:00:00"/>
    <d v="2014-03-06T00:00:00"/>
    <m/>
    <m/>
    <m/>
    <s v="ORIGINAL SAMPLE"/>
  </r>
  <r>
    <n v="1"/>
    <s v="14-FW-SP-36"/>
    <n v="1"/>
    <s v="FOREMOST14-FW-SP-36"/>
    <s v="201402"/>
    <s v="2월 1주"/>
    <n v="1"/>
    <s v="14-FW-SP-36"/>
    <n v="1"/>
    <s v="FOREMOST14-FW-SP-36"/>
    <d v="2014-04-01T00:00:00"/>
    <s v="201404"/>
    <s v="3월 2주"/>
    <s v="해외"/>
    <x v="0"/>
    <s v="JST"/>
    <m/>
    <n v="45"/>
    <m/>
    <x v="0"/>
    <x v="0"/>
    <s v="N"/>
    <s v="14-FW-SP-36"/>
    <s v="ADULT"/>
    <n v="1"/>
    <x v="0"/>
    <x v="4"/>
    <d v="2014-03-06T00:00:00"/>
    <d v="2014-03-06T00:00:00"/>
    <n v="41730"/>
    <m/>
    <m/>
    <s v="ORIGINAL SAMPLE"/>
  </r>
  <r>
    <n v="1"/>
    <s v="14-FW-SP-45"/>
    <n v="1"/>
    <s v="FOREMOST14-FW-SP-45"/>
    <s v="201402"/>
    <s v="2월 2주"/>
    <n v="0"/>
    <s v=""/>
    <n v="0"/>
    <s v=""/>
    <d v="2014-03-10T00:00:00"/>
    <s v="201403"/>
    <s v="3월 2주"/>
    <s v="해외"/>
    <x v="0"/>
    <s v="JST"/>
    <m/>
    <n v="46"/>
    <m/>
    <x v="0"/>
    <x v="0"/>
    <s v="N"/>
    <s v="14-FW-SP-45"/>
    <s v="ADULT"/>
    <n v="1"/>
    <x v="0"/>
    <x v="5"/>
    <d v="2014-03-10T00:00:00"/>
    <d v="2014-03-10T00:00:00"/>
    <m/>
    <m/>
    <m/>
    <s v="ORIGINAL SAMPLE"/>
  </r>
  <r>
    <n v="1"/>
    <s v="14-FW-SP-46"/>
    <n v="1"/>
    <s v="FOREMOST14-FW-SP-46"/>
    <s v="201402"/>
    <s v="2월 2주"/>
    <n v="1"/>
    <s v="14-FW-SP-46"/>
    <n v="1"/>
    <s v="FOREMOST14-FW-SP-46"/>
    <d v="2014-03-06T00:00:00"/>
    <s v="201403"/>
    <s v="3월 1주"/>
    <s v="해외"/>
    <x v="0"/>
    <s v="JST"/>
    <m/>
    <n v="47"/>
    <m/>
    <x v="0"/>
    <x v="0"/>
    <s v="N"/>
    <s v="14-FW-SP-46"/>
    <s v="ADULT"/>
    <n v="1"/>
    <x v="0"/>
    <x v="5"/>
    <d v="2014-03-10T00:00:00"/>
    <d v="2014-03-10T00:00:00"/>
    <n v="41704"/>
    <n v="9.6"/>
    <m/>
    <s v="ORIGINAL SAMPLE"/>
  </r>
  <r>
    <n v="1"/>
    <s v="14-FW-SP-47"/>
    <n v="1"/>
    <s v="FOREMOST14-FW-SP-47"/>
    <s v="201402"/>
    <s v="2월 2주"/>
    <n v="1"/>
    <s v="14-FW-SP-47"/>
    <n v="1"/>
    <s v="FOREMOST14-FW-SP-47"/>
    <d v="2014-03-17T00:00:00"/>
    <s v="201403"/>
    <s v="3월 2주"/>
    <s v="해외"/>
    <x v="0"/>
    <s v="JST"/>
    <m/>
    <n v="48"/>
    <m/>
    <x v="0"/>
    <x v="0"/>
    <s v="N"/>
    <s v="14-FW-SP-47"/>
    <s v="ADULT"/>
    <n v="1"/>
    <x v="0"/>
    <x v="5"/>
    <d v="2014-03-10T00:00:00"/>
    <d v="2014-03-10T00:00:00"/>
    <n v="41715"/>
    <n v="7"/>
    <m/>
    <s v="ORIGINAL SAMPLE"/>
  </r>
  <r>
    <n v="0.5"/>
    <s v="14-FW-SP-32"/>
    <n v="1"/>
    <s v="FOREMOST14-FW-SP-32"/>
    <s v="201402"/>
    <s v="2월 2주"/>
    <n v="0.5"/>
    <s v="14-FW-SP-32"/>
    <n v="1"/>
    <s v="FOREMOST14-FW-SP-32"/>
    <d v="2014-03-17T00:00:00"/>
    <s v="201403"/>
    <s v="3월 2주"/>
    <s v="해외"/>
    <x v="0"/>
    <s v="JST"/>
    <m/>
    <n v="49"/>
    <m/>
    <x v="0"/>
    <x v="0"/>
    <s v="N"/>
    <s v="14-FW-SP-32"/>
    <s v="ADULT"/>
    <n v="0.5"/>
    <x v="0"/>
    <x v="6"/>
    <d v="2014-03-12T00:00:00"/>
    <d v="2014-03-12T00:00:00"/>
    <n v="41715"/>
    <m/>
    <m/>
    <s v="ORIGINAL SAMPLE"/>
  </r>
  <r>
    <n v="0.33333333333333331"/>
    <s v="14-FW-SP-21"/>
    <n v="1"/>
    <s v="BS14-FW-SP-21"/>
    <s v="201402"/>
    <s v="2월 2주"/>
    <n v="0.33333333333333331"/>
    <s v="14-FW-SP-21"/>
    <n v="1"/>
    <s v="BS14-FW-SP-21"/>
    <d v="2014-03-24T00:00:00"/>
    <s v="201403"/>
    <s v="3월 2주"/>
    <s v="해외"/>
    <x v="0"/>
    <s v="JST"/>
    <m/>
    <n v="50"/>
    <m/>
    <x v="0"/>
    <x v="0"/>
    <s v="N"/>
    <s v="14-FW-SP-21"/>
    <s v="ADULT"/>
    <n v="0.33333333333333331"/>
    <x v="1"/>
    <x v="6"/>
    <d v="2014-03-12T00:00:00"/>
    <d v="2014-03-12T00:00:00"/>
    <n v="41722"/>
    <n v="3.8"/>
    <m/>
    <m/>
  </r>
  <r>
    <n v="0.5"/>
    <s v="14-FW-SP-27"/>
    <n v="1"/>
    <s v="BS14-FW-SP-27"/>
    <s v="201402"/>
    <s v="2월 2주"/>
    <n v="1"/>
    <s v="14-FW-SP-27"/>
    <n v="1"/>
    <s v="BS14-FW-SP-27"/>
    <d v="2014-03-24T00:00:00"/>
    <s v="201403"/>
    <s v="3월 2주"/>
    <s v="해외"/>
    <x v="0"/>
    <s v="JST"/>
    <m/>
    <n v="51"/>
    <m/>
    <x v="0"/>
    <x v="0"/>
    <s v="N"/>
    <s v="14-FW-SP-27"/>
    <s v="ADULT"/>
    <n v="0.5"/>
    <x v="1"/>
    <x v="6"/>
    <d v="2014-03-12T00:00:00"/>
    <d v="2014-03-12T00:00:00"/>
    <n v="41722"/>
    <n v="3.3"/>
    <m/>
    <s v="ORIGINAL SAMPLE"/>
  </r>
  <r>
    <n v="1"/>
    <s v="14-FW-SP-28"/>
    <n v="1"/>
    <s v="BS14-FW-SP-28"/>
    <s v="201402"/>
    <s v="2월 2주"/>
    <n v="1"/>
    <s v="14-FW-SP-28"/>
    <n v="1"/>
    <s v="BS14-FW-SP-28"/>
    <d v="2014-03-24T00:00:00"/>
    <s v="201403"/>
    <s v="3월 2주"/>
    <s v="해외"/>
    <x v="0"/>
    <s v="JST"/>
    <m/>
    <n v="52"/>
    <m/>
    <x v="0"/>
    <x v="0"/>
    <s v="N"/>
    <s v="14-FW-SP-28"/>
    <s v="ADULT"/>
    <n v="1"/>
    <x v="1"/>
    <x v="6"/>
    <d v="2014-03-12T00:00:00"/>
    <d v="2014-03-12T00:00:00"/>
    <n v="41722"/>
    <n v="3.6"/>
    <m/>
    <s v="ORIGINAL SAMPLE"/>
  </r>
  <r>
    <n v="0.5"/>
    <s v="14-FW-SP-39"/>
    <n v="1"/>
    <s v="BS14-FW-SP-39"/>
    <s v="201402"/>
    <s v="2월 2주"/>
    <n v="1"/>
    <s v="14-FW-SP-39"/>
    <n v="1"/>
    <s v="BS14-FW-SP-39"/>
    <d v="2014-03-24T00:00:00"/>
    <s v="201403"/>
    <s v="3월 2주"/>
    <s v="해외"/>
    <x v="0"/>
    <s v="JST"/>
    <m/>
    <n v="53"/>
    <m/>
    <x v="0"/>
    <x v="0"/>
    <s v="N"/>
    <s v="14-FW-SP-39"/>
    <s v="ADULT"/>
    <n v="0.5"/>
    <x v="1"/>
    <x v="6"/>
    <d v="2014-03-12T00:00:00"/>
    <d v="2014-03-12T00:00:00"/>
    <n v="41722"/>
    <n v="3.6"/>
    <m/>
    <s v="ORIGINAL SAMPLE"/>
  </r>
  <r>
    <n v="1"/>
    <s v="14-FW-SP-01"/>
    <n v="1"/>
    <s v="FOREMOST14-FW-SP-01"/>
    <s v="201402"/>
    <s v="2월 2주"/>
    <n v="1"/>
    <s v="14-FW-SP-01"/>
    <n v="1"/>
    <s v="FOREMOST14-FW-SP-01"/>
    <d v="2014-03-06T00:00:00"/>
    <s v="201403"/>
    <s v="3월 1주"/>
    <s v="해외"/>
    <x v="0"/>
    <s v="JST"/>
    <m/>
    <n v="54"/>
    <m/>
    <x v="0"/>
    <x v="0"/>
    <s v="N"/>
    <s v="14-FW-SP-01"/>
    <s v="ADULT"/>
    <n v="1"/>
    <x v="0"/>
    <x v="7"/>
    <d v="2014-03-14T00:00:00"/>
    <d v="2014-03-14T00:00:00"/>
    <n v="41704"/>
    <n v="6.7"/>
    <m/>
    <m/>
  </r>
  <r>
    <n v="1"/>
    <s v="14-FW-SP-02"/>
    <n v="1"/>
    <s v="FOREMOST14-FW-SP-02"/>
    <s v="201402"/>
    <s v="2월 2주"/>
    <n v="1"/>
    <s v="14-FW-SP-02"/>
    <n v="1"/>
    <s v="FOREMOST14-FW-SP-02"/>
    <d v="2014-03-06T00:00:00"/>
    <s v="201403"/>
    <s v="3월 1주"/>
    <s v="해외"/>
    <x v="0"/>
    <s v="JST"/>
    <m/>
    <n v="55"/>
    <m/>
    <x v="0"/>
    <x v="0"/>
    <s v="N"/>
    <s v="14-FW-SP-02"/>
    <s v="ADULT"/>
    <n v="1"/>
    <x v="0"/>
    <x v="7"/>
    <d v="2014-03-14T00:00:00"/>
    <d v="2014-03-14T00:00:00"/>
    <n v="41704"/>
    <n v="6.5"/>
    <m/>
    <s v="ORIGINAL SAMPLE"/>
  </r>
  <r>
    <n v="1"/>
    <s v="14-FW-SP-40"/>
    <n v="1"/>
    <s v="FOREMOST14-FW-SP-40"/>
    <s v="201402"/>
    <s v="2월 3주"/>
    <n v="0"/>
    <s v=""/>
    <n v="0"/>
    <s v=""/>
    <d v="2014-03-19T00:00:00"/>
    <s v="201403"/>
    <s v="3월 2주"/>
    <s v="해외"/>
    <x v="0"/>
    <s v="JST"/>
    <m/>
    <n v="56"/>
    <m/>
    <x v="0"/>
    <x v="0"/>
    <s v="N"/>
    <s v="14-FW-SP-40"/>
    <s v="ADULT"/>
    <n v="1"/>
    <x v="0"/>
    <x v="8"/>
    <d v="2014-03-19T00:00:00"/>
    <d v="2014-03-19T00:00:00"/>
    <m/>
    <m/>
    <m/>
    <s v="ORIGINAL SAMPLE"/>
  </r>
  <r>
    <n v="1"/>
    <s v="14-FW-SP-41"/>
    <n v="1"/>
    <s v="FOREMOST14-FW-SP-41"/>
    <s v="201402"/>
    <s v="2월 3주"/>
    <n v="1"/>
    <s v="14-FW-SP-41"/>
    <n v="1"/>
    <s v="FOREMOST14-FW-SP-41"/>
    <d v="2014-03-17T00:00:00"/>
    <s v="201403"/>
    <s v="3월 2주"/>
    <s v="해외"/>
    <x v="0"/>
    <s v="JST"/>
    <m/>
    <n v="57"/>
    <m/>
    <x v="0"/>
    <x v="0"/>
    <s v="N"/>
    <s v="14-FW-SP-41"/>
    <s v="ADULT"/>
    <n v="1"/>
    <x v="0"/>
    <x v="8"/>
    <d v="2014-03-19T00:00:00"/>
    <d v="2014-03-19T00:00:00"/>
    <n v="41715"/>
    <m/>
    <m/>
    <m/>
  </r>
  <r>
    <n v="1"/>
    <s v="14-FW-SP-42"/>
    <n v="1"/>
    <s v="FOREMOST14-FW-SP-42"/>
    <s v="201402"/>
    <s v="2월 3주"/>
    <n v="0"/>
    <s v=""/>
    <n v="0"/>
    <s v=""/>
    <d v="2014-03-19T00:00:00"/>
    <s v="201403"/>
    <s v="3월 2주"/>
    <s v="해외"/>
    <x v="0"/>
    <s v="JST"/>
    <m/>
    <n v="58"/>
    <m/>
    <x v="0"/>
    <x v="0"/>
    <s v="N"/>
    <s v="14-FW-SP-42"/>
    <s v="ADULT"/>
    <n v="1"/>
    <x v="0"/>
    <x v="8"/>
    <d v="2014-03-19T00:00:00"/>
    <d v="2014-03-19T00:00:00"/>
    <m/>
    <m/>
    <m/>
    <m/>
  </r>
  <r>
    <n v="1"/>
    <s v="14-FW-SP-44"/>
    <n v="1"/>
    <s v="FOREMOST14-FW-SP-44"/>
    <s v="201402"/>
    <s v="2월 3주"/>
    <n v="1"/>
    <s v="14-FW-SP-44"/>
    <n v="1"/>
    <s v="FOREMOST14-FW-SP-44"/>
    <d v="2014-03-17T00:00:00"/>
    <s v="201403"/>
    <s v="3월 2주"/>
    <s v="해외"/>
    <x v="0"/>
    <s v="JST"/>
    <m/>
    <n v="59"/>
    <m/>
    <x v="0"/>
    <x v="0"/>
    <s v="N"/>
    <s v="14-FW-SP-44"/>
    <s v="ADULT"/>
    <n v="1"/>
    <x v="0"/>
    <x v="8"/>
    <d v="2014-03-19T00:00:00"/>
    <d v="2014-03-19T00:00:00"/>
    <n v="41715"/>
    <m/>
    <m/>
    <m/>
  </r>
  <r>
    <n v="1"/>
    <s v="14-FW-SP-48"/>
    <n v="1"/>
    <s v="FOREMOST14-FW-SP-48"/>
    <s v="201402"/>
    <s v="2월 3주"/>
    <n v="1"/>
    <s v="14-FW-SP-48"/>
    <n v="1"/>
    <s v="FOREMOST14-FW-SP-48"/>
    <d v="2014-03-17T00:00:00"/>
    <s v="201403"/>
    <s v="3월 2주"/>
    <s v="해외"/>
    <x v="0"/>
    <s v="JST"/>
    <m/>
    <n v="60"/>
    <m/>
    <x v="0"/>
    <x v="0"/>
    <s v="N"/>
    <s v="14-FW-SP-48"/>
    <s v="ADULT"/>
    <n v="1"/>
    <x v="0"/>
    <x v="8"/>
    <d v="2014-03-19T00:00:00"/>
    <d v="2014-03-19T00:00:00"/>
    <n v="41715"/>
    <m/>
    <m/>
    <m/>
  </r>
  <r>
    <n v="1"/>
    <s v="14-FW-SP-03"/>
    <n v="1"/>
    <s v="FOREMOST14-FW-SP-03"/>
    <s v="201402"/>
    <s v="2월 3주"/>
    <n v="1"/>
    <s v="14-FW-SP-03"/>
    <n v="1"/>
    <s v="FOREMOST14-FW-SP-03"/>
    <d v="2014-03-17T00:00:00"/>
    <s v="201403"/>
    <s v="3월 2주"/>
    <s v="해외"/>
    <x v="0"/>
    <s v="JST"/>
    <m/>
    <n v="61"/>
    <m/>
    <x v="0"/>
    <x v="0"/>
    <s v="N"/>
    <s v="14-FW-SP-03"/>
    <s v="ADULT"/>
    <n v="1"/>
    <x v="0"/>
    <x v="8"/>
    <d v="2014-03-19T00:00:00"/>
    <d v="2014-03-19T00:00:00"/>
    <n v="41715"/>
    <m/>
    <m/>
    <s v="ORIGINAL SAMPLE"/>
  </r>
  <r>
    <n v="1"/>
    <s v="14-FW-SP-56"/>
    <n v="1"/>
    <s v="FOREMOST14-FW-SP-56"/>
    <s v="201402"/>
    <s v="2월 3주"/>
    <n v="0"/>
    <s v=""/>
    <n v="0"/>
    <s v=""/>
    <d v="2014-03-19T00:00:00"/>
    <s v="201403"/>
    <s v="3월 2주"/>
    <s v="해외"/>
    <x v="0"/>
    <s v="JST"/>
    <m/>
    <n v="62"/>
    <m/>
    <x v="0"/>
    <x v="0"/>
    <s v="N"/>
    <s v="14-FW-SP-56"/>
    <s v="ADULT"/>
    <n v="1"/>
    <x v="0"/>
    <x v="8"/>
    <d v="2014-03-19T00:00:00"/>
    <d v="2014-03-19T00:00:00"/>
    <m/>
    <m/>
    <m/>
    <m/>
  </r>
  <r>
    <n v="1"/>
    <s v="14-FW-SP-57"/>
    <n v="1"/>
    <s v="FOREMOST14-FW-SP-57"/>
    <s v="201402"/>
    <s v="2월 3주"/>
    <n v="0"/>
    <s v=""/>
    <n v="0"/>
    <s v=""/>
    <d v="2014-03-19T00:00:00"/>
    <s v="201403"/>
    <s v="3월 2주"/>
    <s v="해외"/>
    <x v="0"/>
    <s v="JST"/>
    <m/>
    <n v="63"/>
    <m/>
    <x v="0"/>
    <x v="0"/>
    <s v="N"/>
    <s v="14-FW-SP-57"/>
    <s v="ADULT"/>
    <n v="1"/>
    <x v="0"/>
    <x v="8"/>
    <d v="2014-03-19T00:00:00"/>
    <d v="2014-03-19T00:00:00"/>
    <m/>
    <m/>
    <m/>
    <m/>
  </r>
  <r>
    <n v="0.5"/>
    <s v="14-FW-SP-32"/>
    <n v="1"/>
    <s v="5 works room14-FW-SP-32"/>
    <s v="201402"/>
    <s v="2월 3주"/>
    <n v="0.5"/>
    <s v="14-FW-SP-32"/>
    <n v="1"/>
    <s v="5 works room14-FW-SP-32"/>
    <d v="2014-03-17T00:00:00"/>
    <s v="201403"/>
    <s v="3월 2주"/>
    <e v="#N/A"/>
    <x v="0"/>
    <s v="JST"/>
    <m/>
    <n v="64"/>
    <m/>
    <x v="0"/>
    <x v="0"/>
    <s v="N"/>
    <s v="14-FW-SP-32"/>
    <s v="ADULT"/>
    <n v="0.5"/>
    <x v="2"/>
    <x v="1"/>
    <d v="2014-03-21T00:00:00"/>
    <d v="2014-03-21T00:00:00"/>
    <n v="41715"/>
    <n v="4.8"/>
    <m/>
    <m/>
  </r>
  <r>
    <n v="1"/>
    <s v="14-FW-SP-43"/>
    <n v="1"/>
    <s v="BS14-FW-SP-43"/>
    <s v="201402"/>
    <s v="2월 4주"/>
    <n v="1"/>
    <s v="14-FW-SP-43"/>
    <n v="1"/>
    <s v="BS14-FW-SP-43"/>
    <d v="2014-03-24T00:00:00"/>
    <s v="201403"/>
    <s v="3월 2주"/>
    <s v="해외"/>
    <x v="0"/>
    <s v="JST"/>
    <m/>
    <n v="65"/>
    <m/>
    <x v="0"/>
    <x v="0"/>
    <s v="N"/>
    <s v="14-FW-SP-43"/>
    <s v="ADULT"/>
    <n v="1"/>
    <x v="1"/>
    <x v="9"/>
    <d v="2014-03-28T00:00:00"/>
    <d v="2014-03-28T00:00:00"/>
    <n v="41722"/>
    <n v="3.8"/>
    <m/>
    <m/>
  </r>
  <r>
    <n v="1"/>
    <s v="14-FW-SP-49"/>
    <n v="1"/>
    <s v="FOREMOST14-FW-SP-49"/>
    <s v="201402"/>
    <s v="2월 4주"/>
    <n v="1"/>
    <s v="14-FW-SP-49"/>
    <n v="1"/>
    <s v="FOREMOST14-FW-SP-49"/>
    <d v="2014-03-17T00:00:00"/>
    <s v="201403"/>
    <s v="3월 2주"/>
    <s v="해외"/>
    <x v="0"/>
    <s v="JST"/>
    <m/>
    <n v="66"/>
    <m/>
    <x v="0"/>
    <x v="0"/>
    <s v="N"/>
    <s v="14-FW-SP-49"/>
    <s v="ADULT"/>
    <n v="1"/>
    <x v="0"/>
    <x v="9"/>
    <d v="2014-03-28T00:00:00"/>
    <d v="2014-03-28T00:00:00"/>
    <n v="41715"/>
    <m/>
    <m/>
    <m/>
  </r>
  <r>
    <n v="1"/>
    <s v="14-FW-SP-50"/>
    <n v="1"/>
    <s v="FOREMOST14-FW-SP-50"/>
    <s v="201402"/>
    <s v="2월 4주"/>
    <n v="1"/>
    <s v="14-FW-SP-50"/>
    <n v="1"/>
    <s v="FOREMOST14-FW-SP-50"/>
    <d v="2014-03-17T00:00:00"/>
    <s v="201403"/>
    <s v="3월 2주"/>
    <s v="해외"/>
    <x v="0"/>
    <s v="JST"/>
    <m/>
    <n v="67"/>
    <m/>
    <x v="0"/>
    <x v="0"/>
    <s v="N"/>
    <s v="14-FW-SP-50"/>
    <s v="ADULT"/>
    <n v="1"/>
    <x v="0"/>
    <x v="9"/>
    <d v="2014-03-28T00:00:00"/>
    <d v="2014-03-28T00:00:00"/>
    <n v="41715"/>
    <m/>
    <m/>
    <m/>
  </r>
  <r>
    <n v="1"/>
    <s v="14-FW-SP-51"/>
    <n v="1"/>
    <s v="FOREMOST14-FW-SP-51"/>
    <s v="201402"/>
    <s v="2월 4주"/>
    <n v="1"/>
    <s v="14-FW-SP-51"/>
    <n v="1"/>
    <s v="FOREMOST14-FW-SP-51"/>
    <d v="2014-04-01T00:00:00"/>
    <s v="201404"/>
    <s v="3월 2주"/>
    <s v="해외"/>
    <x v="0"/>
    <s v="JST"/>
    <m/>
    <n v="68"/>
    <m/>
    <x v="0"/>
    <x v="0"/>
    <s v="N"/>
    <s v="14-FW-SP-51"/>
    <s v="ADULT"/>
    <n v="1"/>
    <x v="0"/>
    <x v="9"/>
    <d v="2014-03-28T00:00:00"/>
    <d v="2014-03-28T00:00:00"/>
    <n v="41730"/>
    <m/>
    <m/>
    <m/>
  </r>
  <r>
    <n v="1"/>
    <s v="14-FW-SP-52"/>
    <n v="1"/>
    <s v="FOREMOST14-FW-SP-52"/>
    <s v="201402"/>
    <s v="2월 4주"/>
    <n v="0"/>
    <s v=""/>
    <n v="0"/>
    <s v=""/>
    <d v="2014-03-28T00:00:00"/>
    <s v="201403"/>
    <s v="3월 2주"/>
    <s v="해외"/>
    <x v="0"/>
    <s v="JST"/>
    <m/>
    <n v="69"/>
    <m/>
    <x v="0"/>
    <x v="0"/>
    <s v="N"/>
    <s v="14-FW-SP-52"/>
    <s v="ADULT"/>
    <n v="1"/>
    <x v="0"/>
    <x v="9"/>
    <d v="2014-03-28T00:00:00"/>
    <d v="2014-03-28T00:00:00"/>
    <m/>
    <m/>
    <m/>
    <m/>
  </r>
  <r>
    <n v="1"/>
    <s v="14-FW-SP-53"/>
    <n v="1"/>
    <s v="FOREMOST14-FW-SP-53"/>
    <s v="201402"/>
    <s v="2월 4주"/>
    <n v="0"/>
    <s v=""/>
    <n v="0"/>
    <s v=""/>
    <d v="2014-03-28T00:00:00"/>
    <s v="201403"/>
    <s v="3월 2주"/>
    <s v="해외"/>
    <x v="0"/>
    <s v="JST"/>
    <m/>
    <n v="70"/>
    <m/>
    <x v="0"/>
    <x v="0"/>
    <s v="N"/>
    <s v="14-FW-SP-53"/>
    <s v="ADULT"/>
    <n v="1"/>
    <x v="0"/>
    <x v="9"/>
    <d v="2014-03-28T00:00:00"/>
    <d v="2014-03-28T00:00:00"/>
    <m/>
    <m/>
    <m/>
    <s v="ORIGINAL SAMPLE"/>
  </r>
  <r>
    <n v="1"/>
    <s v="14-FW-SP-55"/>
    <n v="1"/>
    <s v="FOREMOST14-FW-SP-55"/>
    <s v="201402"/>
    <s v="2월 4주"/>
    <n v="1"/>
    <s v="14-FW-SP-55"/>
    <n v="1"/>
    <s v="FOREMOST14-FW-SP-55"/>
    <d v="2014-03-21T00:00:00"/>
    <s v="201403"/>
    <s v="3월 2주"/>
    <s v="해외"/>
    <x v="0"/>
    <s v="JST"/>
    <m/>
    <n v="71"/>
    <m/>
    <x v="0"/>
    <x v="0"/>
    <s v="N"/>
    <s v="14-FW-SP-55"/>
    <s v="ADULT"/>
    <n v="1"/>
    <x v="0"/>
    <x v="9"/>
    <d v="2014-03-28T00:00:00"/>
    <d v="2014-03-28T00:00:00"/>
    <n v="41719"/>
    <m/>
    <m/>
    <m/>
  </r>
  <r>
    <n v="1"/>
    <s v="14-FW-SP-58"/>
    <n v="1"/>
    <s v="FOREMOST14-FW-SP-58"/>
    <s v="201402"/>
    <s v="2월 4주"/>
    <n v="0"/>
    <s v=""/>
    <n v="0"/>
    <s v=""/>
    <d v="2014-03-28T00:00:00"/>
    <s v="201403"/>
    <s v="3월 2주"/>
    <s v="해외"/>
    <x v="0"/>
    <s v="JST"/>
    <m/>
    <n v="72"/>
    <m/>
    <x v="0"/>
    <x v="0"/>
    <s v="N"/>
    <s v="14-FW-SP-58"/>
    <s v="ADULT"/>
    <n v="1"/>
    <x v="0"/>
    <x v="9"/>
    <d v="2014-03-28T00:00:00"/>
    <d v="2014-03-28T00:00:00"/>
    <m/>
    <m/>
    <m/>
    <m/>
  </r>
  <r>
    <n v="1"/>
    <s v="14-FW-SP-59"/>
    <n v="1"/>
    <s v="FOREMOST14-FW-SP-59"/>
    <s v="201402"/>
    <s v="2월 4주"/>
    <n v="0"/>
    <s v=""/>
    <n v="0"/>
    <s v=""/>
    <d v="2014-03-28T00:00:00"/>
    <s v="201403"/>
    <s v="3월 2주"/>
    <s v="해외"/>
    <x v="0"/>
    <s v="JST"/>
    <m/>
    <n v="73"/>
    <m/>
    <x v="0"/>
    <x v="0"/>
    <s v="N"/>
    <s v="14-FW-SP-59"/>
    <s v="ADULT"/>
    <n v="1"/>
    <x v="0"/>
    <x v="9"/>
    <d v="2014-03-28T00:00:00"/>
    <d v="2014-03-28T00:00:00"/>
    <m/>
    <m/>
    <m/>
    <m/>
  </r>
  <r>
    <n v="1"/>
    <s v="14-FW-SP54"/>
    <n v="1"/>
    <s v="FOREMOST14-FW-SP54"/>
    <s v="201403"/>
    <s v="3월 1주"/>
    <n v="1"/>
    <s v="14-FW-SP54"/>
    <n v="1"/>
    <s v="FOREMOST14-FW-SP54"/>
    <d v="2014-03-21T00:00:00"/>
    <s v="201403"/>
    <s v="3월 2주"/>
    <s v="해외"/>
    <x v="0"/>
    <s v="JST"/>
    <m/>
    <n v="74"/>
    <m/>
    <x v="0"/>
    <x v="0"/>
    <s v="N"/>
    <s v="14-FW-SP54"/>
    <s v="ADULT"/>
    <n v="1"/>
    <x v="0"/>
    <x v="10"/>
    <d v="2014-03-31T00:00:00"/>
    <d v="2014-03-31T00:00:00"/>
    <n v="41719"/>
    <m/>
    <m/>
    <m/>
  </r>
  <r>
    <n v="1"/>
    <s v="14-FW-SP-60"/>
    <n v="1"/>
    <s v="FOREMOST14-FW-SP-60"/>
    <s v="201403"/>
    <s v="3월 2주"/>
    <n v="0"/>
    <s v=""/>
    <n v="0"/>
    <s v=""/>
    <d v="2014-04-16T00:00:00"/>
    <s v="201404"/>
    <s v="3월 2주"/>
    <s v="해외"/>
    <x v="0"/>
    <s v="JST"/>
    <m/>
    <n v="75"/>
    <m/>
    <x v="0"/>
    <x v="0"/>
    <s v="N"/>
    <s v="14-FW-SP-60"/>
    <s v="ADULT"/>
    <n v="1"/>
    <x v="0"/>
    <x v="11"/>
    <d v="2014-04-16T00:00:00"/>
    <d v="2014-04-16T00:00:00"/>
    <m/>
    <m/>
    <m/>
    <d v="2014-03-19T00:00:00"/>
  </r>
  <r>
    <n v="1"/>
    <s v="14-FW-SP-61"/>
    <n v="1"/>
    <s v="FOREMOST14-FW-SP-61"/>
    <s v="201403"/>
    <s v="3월 2주"/>
    <n v="0"/>
    <s v=""/>
    <n v="0"/>
    <s v=""/>
    <d v="2014-04-16T00:00:00"/>
    <s v="201404"/>
    <s v="3월 2주"/>
    <s v="해외"/>
    <x v="0"/>
    <s v="JST"/>
    <m/>
    <n v="76"/>
    <m/>
    <x v="0"/>
    <x v="0"/>
    <s v="N"/>
    <s v="14-FW-SP-61"/>
    <s v="ADULT"/>
    <n v="1"/>
    <x v="0"/>
    <x v="11"/>
    <d v="2014-04-16T00:00:00"/>
    <d v="2014-04-16T00:00:00"/>
    <m/>
    <m/>
    <m/>
    <m/>
  </r>
  <r>
    <n v="1"/>
    <s v="14-FW-SP-62"/>
    <n v="1"/>
    <s v="FOREMOST14-FW-SP-62"/>
    <s v="201403"/>
    <s v="3월 2주"/>
    <n v="0"/>
    <s v=""/>
    <n v="0"/>
    <s v=""/>
    <d v="2014-04-16T00:00:00"/>
    <s v="201404"/>
    <s v="3월 2주"/>
    <s v="해외"/>
    <x v="0"/>
    <s v="JST"/>
    <m/>
    <n v="77"/>
    <m/>
    <x v="0"/>
    <x v="0"/>
    <s v="N"/>
    <s v="14-FW-SP-62"/>
    <s v="ADULT"/>
    <n v="1"/>
    <x v="0"/>
    <x v="11"/>
    <d v="2014-04-16T00:00:00"/>
    <d v="2014-04-16T00:00:00"/>
    <m/>
    <m/>
    <m/>
    <m/>
  </r>
  <r>
    <n v="0.5"/>
    <s v="14-FW-SP-39"/>
    <n v="1"/>
    <s v="5 works room14-FW-SP-39"/>
    <s v="201403"/>
    <s v="3월 2주"/>
    <n v="0"/>
    <s v=""/>
    <n v="0"/>
    <s v=""/>
    <d v="2014-04-23T00:00:00"/>
    <s v="201404"/>
    <s v="3월 2주"/>
    <e v="#N/A"/>
    <x v="0"/>
    <s v="JST"/>
    <m/>
    <n v="78"/>
    <m/>
    <x v="0"/>
    <x v="0"/>
    <s v="N"/>
    <s v="14-FW-SP-39"/>
    <s v="ADULT"/>
    <n v="0.5"/>
    <x v="2"/>
    <x v="12"/>
    <d v="2014-04-23T00:00:00"/>
    <d v="2014-04-23T00:00:00"/>
    <m/>
    <n v="3.8"/>
    <m/>
    <s v="ORIGINAL SAMPLE"/>
  </r>
  <r>
    <m/>
    <m/>
    <m/>
    <m/>
    <m/>
    <m/>
    <m/>
    <m/>
    <m/>
    <m/>
    <m/>
    <m/>
    <m/>
    <m/>
    <x v="1"/>
    <m/>
    <m/>
    <m/>
    <m/>
    <x v="1"/>
    <x v="1"/>
    <m/>
    <m/>
    <m/>
    <m/>
    <x v="5"/>
    <x v="13"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79">
  <r>
    <n v="0.5"/>
    <s v="14-FW-SP-06"/>
    <n v="1"/>
    <s v="FOREMOST14-FW-SP-06"/>
    <x v="0"/>
    <s v="12월 4주"/>
    <n v="0.5"/>
    <s v="14-FW-SP-06"/>
    <n v="1"/>
    <s v="FOREMOST14-FW-SP-06"/>
    <x v="0"/>
    <x v="0"/>
    <s v="1월 3주"/>
    <s v="해외"/>
    <x v="0"/>
    <s v="JST"/>
    <m/>
    <n v="1"/>
    <m/>
    <x v="0"/>
    <x v="0"/>
    <s v="N"/>
    <s v="14-FW-SP-06"/>
    <s v="ADULT"/>
    <n v="0.5"/>
    <s v="FOREMOST"/>
    <x v="0"/>
    <d v="2014-01-24T00:00:00"/>
    <d v="2014-01-24T00:00:00"/>
    <n v="41656"/>
    <n v="6.5"/>
    <m/>
    <s v="ORIGINAL SAMPLE"/>
  </r>
  <r>
    <n v="0.5"/>
    <s v="14-FW-SP-06"/>
    <n v="1"/>
    <s v="BS14-FW-SP-06"/>
    <x v="0"/>
    <s v="12월 4주"/>
    <n v="0.5"/>
    <s v="14-FW-SP-06"/>
    <n v="1"/>
    <s v="BS14-FW-SP-06"/>
    <x v="1"/>
    <x v="1"/>
    <s v="2월 4주"/>
    <s v="해외"/>
    <x v="0"/>
    <s v="JST"/>
    <m/>
    <n v="2"/>
    <m/>
    <x v="0"/>
    <x v="0"/>
    <s v="N"/>
    <s v="14-FW-SP-06"/>
    <s v="ADULT"/>
    <n v="0.5"/>
    <s v="BS"/>
    <x v="0"/>
    <d v="2014-01-24T00:00:00"/>
    <d v="2014-01-24T00:00:00"/>
    <n v="41694"/>
    <n v="3.8"/>
    <m/>
    <m/>
  </r>
  <r>
    <n v="0.5"/>
    <s v="14-FW-SP-07"/>
    <n v="1"/>
    <s v="FOREMOST14-FW-SP-07"/>
    <x v="0"/>
    <s v="12월 4주"/>
    <n v="0.5"/>
    <s v="14-FW-SP-07"/>
    <n v="1"/>
    <s v="FOREMOST14-FW-SP-07"/>
    <x v="2"/>
    <x v="0"/>
    <s v="1월 3주"/>
    <s v="해외"/>
    <x v="0"/>
    <s v="JST"/>
    <m/>
    <n v="3"/>
    <m/>
    <x v="0"/>
    <x v="0"/>
    <s v="N"/>
    <s v="14-FW-SP-07"/>
    <s v="ADULT"/>
    <n v="0.5"/>
    <s v="FOREMOST"/>
    <x v="0"/>
    <d v="2014-01-24T00:00:00"/>
    <d v="2014-01-24T00:00:00"/>
    <n v="41652"/>
    <n v="5.7"/>
    <m/>
    <m/>
  </r>
  <r>
    <n v="0.5"/>
    <s v="14-FW-SP-07"/>
    <n v="1"/>
    <s v="BS14-FW-SP-07"/>
    <x v="0"/>
    <s v="12월 4주"/>
    <n v="0.5"/>
    <s v="14-FW-SP-07"/>
    <n v="1"/>
    <s v="BS14-FW-SP-07"/>
    <x v="1"/>
    <x v="1"/>
    <s v="2월 4주"/>
    <s v="해외"/>
    <x v="0"/>
    <s v="JST"/>
    <m/>
    <n v="4"/>
    <m/>
    <x v="0"/>
    <x v="0"/>
    <s v="N"/>
    <s v="14-FW-SP-07"/>
    <s v="ADULT"/>
    <n v="0.5"/>
    <s v="BS"/>
    <x v="0"/>
    <d v="2014-01-24T00:00:00"/>
    <d v="2014-01-24T00:00:00"/>
    <n v="41694"/>
    <n v="3.2"/>
    <m/>
    <s v="ORIGINAL SAMPLE"/>
  </r>
  <r>
    <n v="1"/>
    <s v="14-FW-SP-08"/>
    <n v="1"/>
    <s v="FOREMOST14-FW-SP-08"/>
    <x v="0"/>
    <s v="12월 4주"/>
    <n v="1"/>
    <s v="14-FW-SP-08"/>
    <n v="1"/>
    <s v="FOREMOST14-FW-SP-08"/>
    <x v="0"/>
    <x v="0"/>
    <s v="1월 3주"/>
    <s v="해외"/>
    <x v="0"/>
    <s v="JST"/>
    <m/>
    <n v="5"/>
    <m/>
    <x v="0"/>
    <x v="0"/>
    <s v="N"/>
    <s v="14-FW-SP-08"/>
    <s v="ADULT"/>
    <n v="1"/>
    <s v="FOREMOST"/>
    <x v="0"/>
    <d v="2014-01-24T00:00:00"/>
    <d v="2014-01-24T00:00:00"/>
    <n v="41656"/>
    <n v="6.7"/>
    <m/>
    <m/>
  </r>
  <r>
    <n v="0.5"/>
    <s v="14-FW-SP-09"/>
    <n v="1"/>
    <s v="FOREMOST14-FW-SP-09"/>
    <x v="0"/>
    <s v="12월 4주"/>
    <n v="0.5"/>
    <s v="14-FW-SP-09"/>
    <n v="1"/>
    <s v="FOREMOST14-FW-SP-09"/>
    <x v="3"/>
    <x v="0"/>
    <s v="1월 4주"/>
    <s v="해외"/>
    <x v="0"/>
    <s v="JST"/>
    <m/>
    <n v="6"/>
    <m/>
    <x v="0"/>
    <x v="0"/>
    <s v="N"/>
    <s v="14-FW-SP-09"/>
    <s v="ADULT"/>
    <n v="0.5"/>
    <s v="FOREMOST"/>
    <x v="0"/>
    <d v="2014-01-24T00:00:00"/>
    <d v="2014-01-24T00:00:00"/>
    <n v="41661"/>
    <n v="7"/>
    <m/>
    <m/>
  </r>
  <r>
    <n v="0.5"/>
    <s v="14-FW-SP-09"/>
    <n v="1"/>
    <s v="BS14-FW-SP-09"/>
    <x v="0"/>
    <s v="12월 4주"/>
    <n v="0.5"/>
    <s v="14-FW-SP-09"/>
    <n v="1"/>
    <s v="BS14-FW-SP-09"/>
    <x v="1"/>
    <x v="1"/>
    <s v="2월 4주"/>
    <s v="해외"/>
    <x v="0"/>
    <s v="JST"/>
    <m/>
    <n v="7"/>
    <m/>
    <x v="0"/>
    <x v="0"/>
    <s v="N"/>
    <s v="14-FW-SP-09"/>
    <s v="ADULT"/>
    <n v="0.5"/>
    <s v="BS"/>
    <x v="0"/>
    <d v="2014-01-24T00:00:00"/>
    <d v="2014-01-24T00:00:00"/>
    <n v="41694"/>
    <n v="3.8"/>
    <m/>
    <s v="ORIGINAL SAMPLE"/>
  </r>
  <r>
    <n v="0.5"/>
    <s v="14-FW-SP-10"/>
    <n v="1"/>
    <s v="FOREMOST14-FW-SP-10"/>
    <x v="0"/>
    <s v="12월 4주"/>
    <n v="0.5"/>
    <s v="14-FW-SP-10"/>
    <n v="1"/>
    <s v="FOREMOST14-FW-SP-10"/>
    <x v="2"/>
    <x v="0"/>
    <s v="1월 3주"/>
    <s v="해외"/>
    <x v="0"/>
    <s v="JST"/>
    <m/>
    <n v="8"/>
    <m/>
    <x v="0"/>
    <x v="0"/>
    <s v="N"/>
    <s v="14-FW-SP-10"/>
    <s v="ADULT"/>
    <n v="0.5"/>
    <s v="FOREMOST"/>
    <x v="0"/>
    <d v="2014-01-24T00:00:00"/>
    <d v="2014-01-24T00:00:00"/>
    <n v="41652"/>
    <n v="5.4"/>
    <m/>
    <m/>
  </r>
  <r>
    <n v="0.5"/>
    <s v="14-FW-SP-10"/>
    <n v="1"/>
    <s v="BS14-FW-SP-10"/>
    <x v="0"/>
    <s v="12월 4주"/>
    <n v="0.5"/>
    <s v="14-FW-SP-10"/>
    <n v="1"/>
    <s v="BS14-FW-SP-10"/>
    <x v="1"/>
    <x v="1"/>
    <s v="2월 4주"/>
    <s v="해외"/>
    <x v="0"/>
    <s v="JST"/>
    <m/>
    <n v="9"/>
    <m/>
    <x v="0"/>
    <x v="0"/>
    <s v="N"/>
    <s v="14-FW-SP-10"/>
    <s v="ADULT"/>
    <n v="0.5"/>
    <s v="BS"/>
    <x v="0"/>
    <d v="2014-01-24T00:00:00"/>
    <d v="2014-01-24T00:00:00"/>
    <n v="41694"/>
    <n v="3.2"/>
    <m/>
    <m/>
  </r>
  <r>
    <n v="0.5"/>
    <s v="14-FW-SP-11"/>
    <n v="1"/>
    <s v="FOREMOST14-FW-SP-11"/>
    <x v="0"/>
    <s v="12월 4주"/>
    <n v="0.5"/>
    <s v="14-FW-SP-11"/>
    <n v="1"/>
    <s v="FOREMOST14-FW-SP-11"/>
    <x v="0"/>
    <x v="0"/>
    <s v="1월 3주"/>
    <s v="해외"/>
    <x v="0"/>
    <s v="JST"/>
    <m/>
    <n v="10"/>
    <m/>
    <x v="0"/>
    <x v="0"/>
    <s v="N"/>
    <s v="14-FW-SP-11"/>
    <s v="ADULT"/>
    <n v="0.5"/>
    <s v="FOREMOST"/>
    <x v="0"/>
    <d v="2014-01-24T00:00:00"/>
    <d v="2014-01-24T00:00:00"/>
    <n v="41656"/>
    <n v="4.2"/>
    <m/>
    <m/>
  </r>
  <r>
    <n v="0.5"/>
    <s v="14-FW-SP-11"/>
    <n v="1"/>
    <s v="5 works room14-FW-SP-11"/>
    <x v="1"/>
    <s v="2월 3주"/>
    <n v="0.5"/>
    <s v="14-FW-SP-11"/>
    <n v="1"/>
    <s v="5 works room14-FW-SP-11"/>
    <x v="4"/>
    <x v="2"/>
    <s v="3월 2주"/>
    <e v="#N/A"/>
    <x v="0"/>
    <s v="JST"/>
    <m/>
    <n v="11"/>
    <m/>
    <x v="0"/>
    <x v="0"/>
    <s v="N"/>
    <s v="14-FW-SP-11"/>
    <s v="ADULT"/>
    <n v="0.5"/>
    <s v="5 works room"/>
    <x v="1"/>
    <d v="2014-03-21T00:00:00"/>
    <d v="2014-03-21T00:00:00"/>
    <n v="41715"/>
    <n v="4"/>
    <m/>
    <m/>
  </r>
  <r>
    <n v="0.5"/>
    <s v="14-FW-SP-12"/>
    <n v="1"/>
    <s v="우진모자14-FW-SP-12"/>
    <x v="0"/>
    <s v="12월 4주"/>
    <n v="0.5"/>
    <s v="14-FW-SP-12"/>
    <n v="1"/>
    <s v="우진모자14-FW-SP-12"/>
    <x v="0"/>
    <x v="0"/>
    <s v="1월 3주"/>
    <s v="국내"/>
    <x v="0"/>
    <s v="JST"/>
    <m/>
    <n v="12"/>
    <m/>
    <x v="0"/>
    <x v="0"/>
    <s v="N"/>
    <s v="14-FW-SP-12"/>
    <s v="ADULT"/>
    <n v="0.5"/>
    <s v="우진모자"/>
    <x v="0"/>
    <d v="2014-01-17T00:00:00"/>
    <d v="2014-01-17T00:00:00"/>
    <n v="41656"/>
    <m/>
    <m/>
    <m/>
  </r>
  <r>
    <n v="0.5"/>
    <s v="14-FW-SP-12"/>
    <n v="1"/>
    <s v="FOREMOST14-FW-SP-12"/>
    <x v="0"/>
    <s v="12월 4주"/>
    <n v="0.5"/>
    <s v="14-FW-SP-12"/>
    <n v="1"/>
    <s v="FOREMOST14-FW-SP-12"/>
    <x v="2"/>
    <x v="0"/>
    <s v="1월 3주"/>
    <s v="해외"/>
    <x v="0"/>
    <s v="JST"/>
    <m/>
    <n v="13"/>
    <m/>
    <x v="0"/>
    <x v="0"/>
    <s v="N"/>
    <s v="14-FW-SP-12"/>
    <s v="ADULT"/>
    <n v="0.5"/>
    <s v="FOREMOST"/>
    <x v="0"/>
    <d v="2014-01-24T00:00:00"/>
    <d v="2014-01-24T00:00:00"/>
    <n v="41652"/>
    <n v="6.7"/>
    <m/>
    <m/>
  </r>
  <r>
    <n v="0.5"/>
    <s v="14-FW-SP-13"/>
    <n v="1"/>
    <s v="우진모자14-FW-SP-13"/>
    <x v="0"/>
    <s v="12월 4주"/>
    <n v="0.5"/>
    <s v="14-FW-SP-13"/>
    <n v="1"/>
    <s v="우진모자14-FW-SP-13"/>
    <x v="0"/>
    <x v="0"/>
    <s v="1월 3주"/>
    <s v="국내"/>
    <x v="0"/>
    <s v="JST"/>
    <m/>
    <n v="14"/>
    <m/>
    <x v="0"/>
    <x v="0"/>
    <s v="N"/>
    <s v="14-FW-SP-13"/>
    <s v="ADULT"/>
    <n v="0.5"/>
    <s v="우진모자"/>
    <x v="0"/>
    <d v="2014-01-17T00:00:00"/>
    <d v="2014-01-17T00:00:00"/>
    <n v="41656"/>
    <m/>
    <m/>
    <m/>
  </r>
  <r>
    <n v="0.5"/>
    <s v="14-FW-SP-13"/>
    <n v="1"/>
    <s v="FOREMOST14-FW-SP-13"/>
    <x v="0"/>
    <s v="12월 4주"/>
    <n v="0.5"/>
    <s v="14-FW-SP-13"/>
    <n v="1"/>
    <s v="FOREMOST14-FW-SP-13"/>
    <x v="2"/>
    <x v="0"/>
    <s v="1월 3주"/>
    <s v="해외"/>
    <x v="0"/>
    <s v="JST"/>
    <m/>
    <n v="15"/>
    <m/>
    <x v="0"/>
    <x v="0"/>
    <s v="N"/>
    <s v="14-FW-SP-13"/>
    <s v="ADULT"/>
    <n v="0.5"/>
    <s v="FOREMOST"/>
    <x v="0"/>
    <d v="2014-01-24T00:00:00"/>
    <d v="2014-01-24T00:00:00"/>
    <n v="41652"/>
    <n v="6.5"/>
    <m/>
    <m/>
  </r>
  <r>
    <n v="1"/>
    <s v="14-FW-SP-14"/>
    <n v="1"/>
    <s v="우진모자14-FW-SP-14"/>
    <x v="0"/>
    <s v="12월 4주"/>
    <n v="1"/>
    <s v="14-FW-SP-14"/>
    <n v="1"/>
    <s v="우진모자14-FW-SP-14"/>
    <x v="0"/>
    <x v="0"/>
    <s v="1월 3주"/>
    <s v="국내"/>
    <x v="0"/>
    <s v="JST"/>
    <m/>
    <n v="16"/>
    <m/>
    <x v="0"/>
    <x v="0"/>
    <s v="N"/>
    <s v="14-FW-SP-14"/>
    <s v="ADULT"/>
    <n v="1"/>
    <s v="우진모자"/>
    <x v="0"/>
    <d v="2014-01-17T00:00:00"/>
    <d v="2014-01-17T00:00:00"/>
    <n v="41656"/>
    <m/>
    <m/>
    <m/>
  </r>
  <r>
    <n v="0.5"/>
    <s v="14-FW-SP-15"/>
    <n v="1"/>
    <s v="우진모자14-FW-SP-15"/>
    <x v="0"/>
    <s v="12월 4주"/>
    <n v="0.5"/>
    <s v="14-FW-SP-15"/>
    <n v="1"/>
    <s v="우진모자14-FW-SP-15"/>
    <x v="0"/>
    <x v="0"/>
    <s v="1월 3주"/>
    <s v="국내"/>
    <x v="0"/>
    <s v="JST"/>
    <m/>
    <n v="17"/>
    <m/>
    <x v="0"/>
    <x v="0"/>
    <s v="N"/>
    <s v="14-FW-SP-15"/>
    <s v="ADULT"/>
    <n v="0.5"/>
    <s v="우진모자"/>
    <x v="0"/>
    <d v="2014-01-17T00:00:00"/>
    <d v="2014-01-17T00:00:00"/>
    <n v="41656"/>
    <m/>
    <m/>
    <m/>
  </r>
  <r>
    <n v="0.5"/>
    <s v="14-FW-SP-15"/>
    <n v="1"/>
    <s v="FOREMOST14-FW-SP-15"/>
    <x v="0"/>
    <s v="12월 4주"/>
    <n v="0.5"/>
    <s v="14-FW-SP-15"/>
    <n v="1"/>
    <s v="FOREMOST14-FW-SP-15"/>
    <x v="0"/>
    <x v="0"/>
    <s v="1월 3주"/>
    <s v="해외"/>
    <x v="0"/>
    <s v="JST"/>
    <m/>
    <n v="18"/>
    <m/>
    <x v="0"/>
    <x v="0"/>
    <s v="N"/>
    <s v="14-FW-SP-15"/>
    <s v="ADULT"/>
    <n v="0.5"/>
    <s v="FOREMOST"/>
    <x v="0"/>
    <d v="2014-01-24T00:00:00"/>
    <d v="2014-01-24T00:00:00"/>
    <n v="41656"/>
    <n v="6.7"/>
    <m/>
    <m/>
  </r>
  <r>
    <n v="1"/>
    <s v="14-FW-SP-16"/>
    <n v="1"/>
    <s v="TS14-FW-SP-16"/>
    <x v="0"/>
    <s v="12월 4주"/>
    <n v="0"/>
    <s v=""/>
    <n v="0"/>
    <s v=""/>
    <x v="0"/>
    <x v="0"/>
    <s v="1월 3주"/>
    <s v="국내"/>
    <x v="0"/>
    <s v="JST"/>
    <m/>
    <n v="19"/>
    <m/>
    <x v="0"/>
    <x v="0"/>
    <s v="N"/>
    <s v="14-FW-SP-16"/>
    <s v="ADULT"/>
    <n v="1"/>
    <s v="TS"/>
    <x v="0"/>
    <d v="2014-01-17T00:00:00"/>
    <d v="2014-01-17T00:00:00"/>
    <m/>
    <m/>
    <m/>
    <m/>
  </r>
  <r>
    <n v="1"/>
    <s v="14-FW-SP-17"/>
    <n v="1"/>
    <s v="TS14-FW-SP-17"/>
    <x v="0"/>
    <s v="12월 4주"/>
    <n v="0"/>
    <s v=""/>
    <n v="0"/>
    <s v=""/>
    <x v="0"/>
    <x v="0"/>
    <s v="1월 3주"/>
    <s v="국내"/>
    <x v="0"/>
    <s v="JST"/>
    <m/>
    <n v="20"/>
    <m/>
    <x v="0"/>
    <x v="0"/>
    <s v="N"/>
    <s v="14-FW-SP-17"/>
    <s v="ADULT"/>
    <n v="1"/>
    <s v="TS"/>
    <x v="0"/>
    <d v="2014-01-17T00:00:00"/>
    <d v="2014-01-17T00:00:00"/>
    <m/>
    <m/>
    <m/>
    <m/>
  </r>
  <r>
    <n v="0.5"/>
    <s v="14-FW-SP-18"/>
    <n v="1"/>
    <s v="FOREMOST14-FW-SP-18"/>
    <x v="0"/>
    <s v="12월 4주"/>
    <n v="0.5"/>
    <s v="14-FW-SP-18"/>
    <n v="1"/>
    <s v="FOREMOST14-FW-SP-18"/>
    <x v="2"/>
    <x v="0"/>
    <s v="1월 3주"/>
    <s v="해외"/>
    <x v="0"/>
    <s v="JST"/>
    <m/>
    <n v="21"/>
    <m/>
    <x v="0"/>
    <x v="0"/>
    <s v="N"/>
    <s v="14-FW-SP-18"/>
    <s v="ADULT"/>
    <n v="0.5"/>
    <s v="FOREMOST"/>
    <x v="0"/>
    <d v="2014-01-24T00:00:00"/>
    <d v="2014-01-24T00:00:00"/>
    <n v="41652"/>
    <n v="6.15"/>
    <m/>
    <m/>
  </r>
  <r>
    <n v="0.5"/>
    <s v="14-FW-SP-18"/>
    <n v="1"/>
    <s v="5 works room14-FW-SP-18"/>
    <x v="1"/>
    <s v="2월 3주"/>
    <n v="0.5"/>
    <s v="14-FW-SP-18"/>
    <n v="1"/>
    <s v="5 works room14-FW-SP-18"/>
    <x v="4"/>
    <x v="2"/>
    <s v="3월 2주"/>
    <e v="#N/A"/>
    <x v="0"/>
    <s v="JST"/>
    <m/>
    <n v="22"/>
    <m/>
    <x v="0"/>
    <x v="0"/>
    <s v="N"/>
    <s v="14-FW-SP-18"/>
    <s v="ADULT"/>
    <n v="0.5"/>
    <s v="5 works room"/>
    <x v="1"/>
    <d v="2014-03-21T00:00:00"/>
    <d v="2014-03-21T00:00:00"/>
    <n v="41715"/>
    <n v="4.8"/>
    <m/>
    <m/>
  </r>
  <r>
    <n v="0.5"/>
    <s v="14-FW-SP-19"/>
    <n v="1"/>
    <s v="FOREMOST14-FW-SP-19"/>
    <x v="0"/>
    <s v="12월 4주"/>
    <n v="0.5"/>
    <s v="14-FW-SP-19"/>
    <n v="1"/>
    <s v="FOREMOST14-FW-SP-19"/>
    <x v="3"/>
    <x v="0"/>
    <s v="1월 4주"/>
    <s v="해외"/>
    <x v="0"/>
    <s v="JST"/>
    <m/>
    <n v="23"/>
    <m/>
    <x v="0"/>
    <x v="0"/>
    <s v="N"/>
    <s v="14-FW-SP-19"/>
    <s v="ADULT"/>
    <n v="0.5"/>
    <s v="FOREMOST"/>
    <x v="0"/>
    <d v="2014-01-24T00:00:00"/>
    <d v="2014-01-24T00:00:00"/>
    <n v="41661"/>
    <n v="5"/>
    <m/>
    <m/>
  </r>
  <r>
    <n v="0.5"/>
    <s v="14-FW-SP-19"/>
    <n v="1"/>
    <s v="5 works room14-FW-SP-19"/>
    <x v="1"/>
    <s v="2월 3주"/>
    <n v="0.5"/>
    <s v="14-FW-SP-19"/>
    <n v="1"/>
    <s v="5 works room14-FW-SP-19"/>
    <x v="4"/>
    <x v="2"/>
    <s v="3월 2주"/>
    <e v="#N/A"/>
    <x v="0"/>
    <s v="JST"/>
    <m/>
    <n v="24"/>
    <m/>
    <x v="0"/>
    <x v="0"/>
    <s v="N"/>
    <s v="14-FW-SP-19"/>
    <s v="ADULT"/>
    <n v="0.5"/>
    <s v="5 works room"/>
    <x v="1"/>
    <d v="2014-03-21T00:00:00"/>
    <d v="2014-03-21T00:00:00"/>
    <n v="41715"/>
    <n v="4.2"/>
    <m/>
    <m/>
  </r>
  <r>
    <n v="0.5"/>
    <s v="14-FW-SP-20"/>
    <n v="1"/>
    <s v="FOREMOST14-FW-SP-20"/>
    <x v="0"/>
    <s v="12월 4주"/>
    <n v="0.5"/>
    <s v="14-FW-SP-20"/>
    <n v="1"/>
    <s v="FOREMOST14-FW-SP-20"/>
    <x v="5"/>
    <x v="0"/>
    <s v="1월 5주"/>
    <s v="해외"/>
    <x v="0"/>
    <s v="JST"/>
    <m/>
    <n v="25"/>
    <m/>
    <x v="0"/>
    <x v="0"/>
    <s v="N"/>
    <s v="14-FW-SP-20"/>
    <s v="ADULT"/>
    <n v="0.5"/>
    <s v="FOREMOST"/>
    <x v="0"/>
    <d v="2014-01-24T00:00:00"/>
    <d v="2014-01-24T00:00:00"/>
    <n v="41667"/>
    <n v="6.7"/>
    <m/>
    <m/>
  </r>
  <r>
    <n v="0.5"/>
    <s v="14-FW-SP-20"/>
    <n v="1"/>
    <s v="BS14-FW-SP-20"/>
    <x v="0"/>
    <s v="12월 4주"/>
    <n v="0.5"/>
    <s v="14-FW-SP-20"/>
    <n v="1"/>
    <s v="BS14-FW-SP-20"/>
    <x v="1"/>
    <x v="1"/>
    <s v="2월 4주"/>
    <s v="해외"/>
    <x v="0"/>
    <s v="JST"/>
    <m/>
    <n v="26"/>
    <m/>
    <x v="0"/>
    <x v="0"/>
    <s v="N"/>
    <s v="14-FW-SP-20"/>
    <s v="ADULT"/>
    <n v="0.5"/>
    <s v="BS"/>
    <x v="0"/>
    <d v="2014-01-24T00:00:00"/>
    <d v="2014-01-24T00:00:00"/>
    <n v="41694"/>
    <n v="3.6"/>
    <m/>
    <m/>
  </r>
  <r>
    <n v="0.33333333333333331"/>
    <s v="14-FW-SP-21"/>
    <n v="1"/>
    <s v="우진모자14-FW-SP-21"/>
    <x v="0"/>
    <s v="12월 4주"/>
    <n v="0.33333333333333331"/>
    <s v="14-FW-SP-21"/>
    <n v="1"/>
    <s v="우진모자14-FW-SP-21"/>
    <x v="0"/>
    <x v="0"/>
    <s v="1월 3주"/>
    <s v="국내"/>
    <x v="0"/>
    <s v="JST"/>
    <m/>
    <n v="27"/>
    <m/>
    <x v="0"/>
    <x v="0"/>
    <s v="N"/>
    <s v="14-FW-SP-21"/>
    <s v="ADULT"/>
    <n v="0.33333333333333331"/>
    <s v="우진모자"/>
    <x v="0"/>
    <d v="2014-01-17T00:00:00"/>
    <d v="2014-01-17T00:00:00"/>
    <n v="41656"/>
    <m/>
    <m/>
    <m/>
  </r>
  <r>
    <n v="0.5"/>
    <s v="14-FW-SP-22"/>
    <n v="1"/>
    <s v="FOREMOST14-FW-SP-22"/>
    <x v="2"/>
    <s v="1월 3주"/>
    <n v="0.5"/>
    <s v="14-FW-SP-22"/>
    <n v="1"/>
    <s v="FOREMOST14-FW-SP-22"/>
    <x v="6"/>
    <x v="1"/>
    <s v="2월 1주"/>
    <s v="해외"/>
    <x v="0"/>
    <s v="JST"/>
    <m/>
    <n v="28"/>
    <m/>
    <x v="0"/>
    <x v="0"/>
    <s v="N"/>
    <s v="14-FW-SP-22"/>
    <s v="ADULT"/>
    <n v="0.5"/>
    <s v="FOREMOST"/>
    <x v="2"/>
    <d v="2014-02-11T00:00:00"/>
    <d v="2014-02-11T00:00:00"/>
    <n v="41673"/>
    <n v="5.7"/>
    <m/>
    <m/>
  </r>
  <r>
    <n v="0.5"/>
    <s v="14-FW-SP-22"/>
    <n v="1"/>
    <s v="BS14-FW-SP-22"/>
    <x v="2"/>
    <s v="1월 3주"/>
    <n v="0.5"/>
    <s v="14-FW-SP-22"/>
    <n v="1"/>
    <s v="BS14-FW-SP-22"/>
    <x v="7"/>
    <x v="2"/>
    <s v="3월 1주"/>
    <s v="해외"/>
    <x v="0"/>
    <s v="JST"/>
    <m/>
    <n v="29"/>
    <m/>
    <x v="0"/>
    <x v="0"/>
    <s v="N"/>
    <s v="14-FW-SP-22"/>
    <s v="ADULT"/>
    <n v="0.5"/>
    <s v="BS"/>
    <x v="2"/>
    <d v="2014-02-11T00:00:00"/>
    <d v="2014-02-11T00:00:00"/>
    <n v="41705"/>
    <n v="3.5"/>
    <m/>
    <s v="ORIGINAL SAMPLE"/>
  </r>
  <r>
    <n v="0.5"/>
    <s v="14-FW-SP-25"/>
    <n v="1"/>
    <s v="FOREMOST14-FW-SP-25"/>
    <x v="2"/>
    <s v="1월 3주"/>
    <n v="0.5"/>
    <s v="14-FW-SP-25"/>
    <n v="1"/>
    <s v="FOREMOST14-FW-SP-25"/>
    <x v="8"/>
    <x v="1"/>
    <s v="2월 3주"/>
    <s v="해외"/>
    <x v="0"/>
    <s v="JST"/>
    <m/>
    <n v="30"/>
    <m/>
    <x v="0"/>
    <x v="0"/>
    <s v="N"/>
    <s v="14-FW-SP-25"/>
    <s v="ADULT"/>
    <n v="0.5"/>
    <s v="FOREMOST"/>
    <x v="2"/>
    <d v="2014-02-11T00:00:00"/>
    <d v="2014-02-11T00:00:00"/>
    <n v="41687"/>
    <n v="6.7"/>
    <m/>
    <s v="ORIGINAL SAMPLE"/>
  </r>
  <r>
    <n v="0.5"/>
    <s v="14-FW-SP-25"/>
    <n v="1"/>
    <s v="BS14-FW-SP-25"/>
    <x v="2"/>
    <s v="1월 3주"/>
    <n v="0.5"/>
    <s v="14-FW-SP-25"/>
    <n v="1"/>
    <s v="BS14-FW-SP-25"/>
    <x v="7"/>
    <x v="2"/>
    <s v="3월 1주"/>
    <s v="해외"/>
    <x v="0"/>
    <s v="JST"/>
    <m/>
    <n v="31"/>
    <m/>
    <x v="0"/>
    <x v="0"/>
    <s v="N"/>
    <s v="14-FW-SP-25"/>
    <s v="ADULT"/>
    <n v="0.5"/>
    <s v="BS"/>
    <x v="2"/>
    <d v="2014-02-11T00:00:00"/>
    <d v="2014-02-11T00:00:00"/>
    <n v="41705"/>
    <n v="3.2"/>
    <m/>
    <m/>
  </r>
  <r>
    <n v="0.5"/>
    <s v="14-FW-SP-24"/>
    <n v="1"/>
    <s v="FOREMOST14-FW-SP-24"/>
    <x v="2"/>
    <s v="1월 3주"/>
    <n v="0.5"/>
    <s v="14-FW-SP-24"/>
    <n v="1"/>
    <s v="FOREMOST14-FW-SP-24"/>
    <x v="8"/>
    <x v="1"/>
    <s v="2월 3주"/>
    <s v="해외"/>
    <x v="0"/>
    <s v="JST"/>
    <m/>
    <n v="32"/>
    <m/>
    <x v="0"/>
    <x v="0"/>
    <s v="N"/>
    <s v="14-FW-SP-24"/>
    <s v="ADULT"/>
    <n v="0.5"/>
    <s v="FOREMOST"/>
    <x v="2"/>
    <d v="2014-02-11T00:00:00"/>
    <d v="2014-02-11T00:00:00"/>
    <n v="41687"/>
    <n v="6.15"/>
    <m/>
    <m/>
  </r>
  <r>
    <n v="0.5"/>
    <s v="14-FW-SP-24"/>
    <n v="1"/>
    <s v="BS14-FW-SP-24"/>
    <x v="2"/>
    <s v="1월 3주"/>
    <n v="0.5"/>
    <s v="14-FW-SP-24"/>
    <n v="1"/>
    <s v="BS14-FW-SP-24"/>
    <x v="7"/>
    <x v="2"/>
    <s v="3월 1주"/>
    <s v="해외"/>
    <x v="0"/>
    <s v="JST"/>
    <m/>
    <n v="33"/>
    <m/>
    <x v="0"/>
    <x v="0"/>
    <s v="N"/>
    <s v="14-FW-SP-24"/>
    <s v="ADULT"/>
    <n v="0.5"/>
    <s v="BS"/>
    <x v="2"/>
    <d v="2014-02-11T00:00:00"/>
    <d v="2014-02-11T00:00:00"/>
    <n v="41705"/>
    <n v="3.5"/>
    <m/>
    <s v="ORIGINAL SAMPLE"/>
  </r>
  <r>
    <n v="1"/>
    <s v="14-FW-SP-29"/>
    <n v="1"/>
    <s v="우진모자14-FW-SP-29"/>
    <x v="2"/>
    <s v="1월 3주"/>
    <n v="0"/>
    <s v=""/>
    <n v="0"/>
    <s v=""/>
    <x v="9"/>
    <x v="1"/>
    <s v="2월 1주"/>
    <s v="국내"/>
    <x v="0"/>
    <s v="JST"/>
    <m/>
    <n v="34"/>
    <m/>
    <x v="0"/>
    <x v="0"/>
    <s v="N"/>
    <s v="14-FW-SP-29"/>
    <s v="ADULT"/>
    <n v="1"/>
    <s v="우진모자"/>
    <x v="2"/>
    <d v="2014-02-04T00:00:00"/>
    <d v="2014-02-04T00:00:00"/>
    <m/>
    <m/>
    <m/>
    <m/>
  </r>
  <r>
    <n v="0.5"/>
    <s v="14-FW-SP-30"/>
    <n v="1"/>
    <s v="FOREMOST14-FW-SP-30"/>
    <x v="2"/>
    <s v="1월 3주"/>
    <n v="0.5"/>
    <s v="14-FW-SP-30"/>
    <n v="1"/>
    <s v="FOREMOST14-FW-SP-30"/>
    <x v="6"/>
    <x v="1"/>
    <s v="2월 1주"/>
    <s v="해외"/>
    <x v="0"/>
    <s v="JST"/>
    <m/>
    <n v="35"/>
    <m/>
    <x v="0"/>
    <x v="0"/>
    <s v="N"/>
    <s v="14-FW-SP-30"/>
    <s v="ADULT"/>
    <n v="0.5"/>
    <s v="FOREMOST"/>
    <x v="2"/>
    <d v="2014-02-11T00:00:00"/>
    <d v="2014-02-11T00:00:00"/>
    <n v="41673"/>
    <n v="5.7"/>
    <m/>
    <m/>
  </r>
  <r>
    <n v="0.5"/>
    <s v="14-FW-SP-30"/>
    <n v="1"/>
    <s v="BS14-FW-SP-30"/>
    <x v="2"/>
    <s v="1월 3주"/>
    <n v="0.5"/>
    <s v="14-FW-SP-30"/>
    <n v="1"/>
    <s v="BS14-FW-SP-30"/>
    <x v="7"/>
    <x v="2"/>
    <s v="3월 1주"/>
    <s v="해외"/>
    <x v="0"/>
    <s v="JST"/>
    <m/>
    <n v="36"/>
    <m/>
    <x v="0"/>
    <x v="0"/>
    <s v="N"/>
    <s v="14-FW-SP-30"/>
    <s v="ADULT"/>
    <n v="0.5"/>
    <s v="BS"/>
    <x v="2"/>
    <d v="2014-02-11T00:00:00"/>
    <d v="2014-02-11T00:00:00"/>
    <n v="41705"/>
    <n v="3.2"/>
    <m/>
    <m/>
  </r>
  <r>
    <n v="1"/>
    <s v="14-FW-SP-37"/>
    <n v="1"/>
    <s v="BS14-FW-SP-37"/>
    <x v="2"/>
    <s v="1월 3주"/>
    <n v="1"/>
    <s v="14-FW-SP-37"/>
    <n v="1"/>
    <s v="BS14-FW-SP-37"/>
    <x v="7"/>
    <x v="2"/>
    <s v="3월 1주"/>
    <s v="해외"/>
    <x v="0"/>
    <s v="JST"/>
    <m/>
    <n v="37"/>
    <m/>
    <x v="0"/>
    <x v="0"/>
    <s v="N"/>
    <s v="14-FW-SP-37"/>
    <s v="ADULT"/>
    <n v="1"/>
    <s v="BS"/>
    <x v="2"/>
    <d v="2014-02-11T00:00:00"/>
    <d v="2014-02-11T00:00:00"/>
    <n v="41705"/>
    <n v="3.5"/>
    <m/>
    <s v="ORIGINAL SAMPLE"/>
  </r>
  <r>
    <n v="1"/>
    <s v="14-FW-SP-38"/>
    <n v="1"/>
    <s v="FOREMOST14-FW-SP-38"/>
    <x v="2"/>
    <s v="1월 3주"/>
    <n v="1"/>
    <s v="14-FW-SP-38"/>
    <n v="1"/>
    <s v="FOREMOST14-FW-SP-38"/>
    <x v="10"/>
    <x v="1"/>
    <s v="2월 3주"/>
    <s v="해외"/>
    <x v="0"/>
    <s v="JST"/>
    <m/>
    <n v="38"/>
    <m/>
    <x v="0"/>
    <x v="0"/>
    <s v="N"/>
    <s v="14-FW-SP-38"/>
    <s v="ADULT"/>
    <n v="1"/>
    <s v="FOREMOST"/>
    <x v="2"/>
    <d v="2014-02-11T00:00:00"/>
    <d v="2014-02-11T00:00:00"/>
    <n v="41690"/>
    <n v="9.5"/>
    <m/>
    <s v="ORIGINAL SAMPLE"/>
  </r>
  <r>
    <n v="1"/>
    <s v="14-FW-SP-23"/>
    <n v="1"/>
    <s v="TS14-FW-SP-23"/>
    <x v="2"/>
    <s v="1월 3주"/>
    <n v="0"/>
    <s v=""/>
    <n v="0"/>
    <s v=""/>
    <x v="9"/>
    <x v="1"/>
    <s v="2월 1주"/>
    <s v="국내"/>
    <x v="0"/>
    <s v="JST"/>
    <m/>
    <n v="39"/>
    <m/>
    <x v="0"/>
    <x v="0"/>
    <s v="N"/>
    <s v="14-FW-SP-23"/>
    <s v="ADULT"/>
    <n v="1"/>
    <s v="TS"/>
    <x v="2"/>
    <d v="2014-02-04T00:00:00"/>
    <d v="2014-02-04T00:00:00"/>
    <m/>
    <m/>
    <m/>
    <m/>
  </r>
  <r>
    <n v="0.5"/>
    <s v="14-FW-SP-27"/>
    <n v="1"/>
    <s v="TS14-FW-SP-27"/>
    <x v="2"/>
    <s v="1월 3주"/>
    <n v="0"/>
    <s v=""/>
    <n v="0"/>
    <s v=""/>
    <x v="9"/>
    <x v="1"/>
    <s v="2월 1주"/>
    <s v="국내"/>
    <x v="0"/>
    <s v="JST"/>
    <m/>
    <n v="40"/>
    <m/>
    <x v="0"/>
    <x v="0"/>
    <s v="N"/>
    <s v="14-FW-SP-27"/>
    <s v="ADULT"/>
    <n v="0.5"/>
    <s v="TS"/>
    <x v="2"/>
    <d v="2014-02-04T00:00:00"/>
    <d v="2014-02-04T00:00:00"/>
    <m/>
    <m/>
    <m/>
    <m/>
  </r>
  <r>
    <n v="1"/>
    <s v="14-FW-SP-34"/>
    <n v="1"/>
    <s v="FOREMOST14-FW-SP-34"/>
    <x v="2"/>
    <s v="1월 4주"/>
    <n v="1"/>
    <s v="14-FW-SP-34"/>
    <n v="1"/>
    <s v="FOREMOST14-FW-SP-34"/>
    <x v="11"/>
    <x v="3"/>
    <s v="3월 2주"/>
    <s v="해외"/>
    <x v="0"/>
    <s v="JST"/>
    <m/>
    <n v="41"/>
    <m/>
    <x v="0"/>
    <x v="0"/>
    <s v="N"/>
    <s v="14-FW-SP-34"/>
    <s v="ADULT"/>
    <n v="1"/>
    <s v="FOREMOST"/>
    <x v="3"/>
    <d v="2014-02-19T00:00:00"/>
    <d v="2014-02-19T00:00:00"/>
    <n v="41730"/>
    <m/>
    <m/>
    <s v="ORIGINAL SAMPLE"/>
  </r>
  <r>
    <n v="1"/>
    <s v="14-FW-SP-33"/>
    <n v="1"/>
    <s v="FOREMOST14-FW-SP-33"/>
    <x v="2"/>
    <s v="1월 4주"/>
    <n v="0"/>
    <s v=""/>
    <n v="0"/>
    <s v=""/>
    <x v="12"/>
    <x v="1"/>
    <s v="2월 3주"/>
    <s v="해외"/>
    <x v="0"/>
    <s v="JST"/>
    <m/>
    <n v="42"/>
    <m/>
    <x v="0"/>
    <x v="0"/>
    <s v="N"/>
    <s v="14-FW-SP-33"/>
    <s v="ADULT"/>
    <n v="1"/>
    <s v="FOREMOST"/>
    <x v="3"/>
    <d v="2014-02-19T00:00:00"/>
    <d v="2014-02-19T00:00:00"/>
    <m/>
    <m/>
    <m/>
    <s v="ORIGINAL SAMPLE"/>
  </r>
  <r>
    <n v="0.33333333333333331"/>
    <s v="14-FW-SP-21"/>
    <n v="1"/>
    <s v="FOREMOST14-FW-SP-21"/>
    <x v="2"/>
    <s v="1월 4주"/>
    <n v="0.33333333333333331"/>
    <s v="14-FW-SP-21"/>
    <n v="1"/>
    <s v="FOREMOST14-FW-SP-21"/>
    <x v="13"/>
    <x v="2"/>
    <s v="3월 2주"/>
    <s v="해외"/>
    <x v="0"/>
    <s v="JST"/>
    <m/>
    <n v="43"/>
    <m/>
    <x v="0"/>
    <x v="0"/>
    <s v="N"/>
    <s v="14-FW-SP-21"/>
    <s v="ADULT"/>
    <n v="0.33333333333333331"/>
    <s v="FOREMOST"/>
    <x v="3"/>
    <d v="2014-02-19T00:00:00"/>
    <d v="2014-02-19T00:00:00"/>
    <n v="41726"/>
    <m/>
    <m/>
    <s v="ORIGINAL SAMPLE"/>
  </r>
  <r>
    <n v="1"/>
    <s v="14-FW-SP-35"/>
    <n v="1"/>
    <s v="FOREMOST14-FW-SP-35"/>
    <x v="1"/>
    <s v="2월 1주"/>
    <n v="0"/>
    <s v=""/>
    <n v="0"/>
    <s v=""/>
    <x v="14"/>
    <x v="2"/>
    <s v="3월 1주"/>
    <s v="해외"/>
    <x v="0"/>
    <s v="JST"/>
    <m/>
    <n v="44"/>
    <m/>
    <x v="0"/>
    <x v="0"/>
    <s v="N"/>
    <s v="14-FW-SP-35"/>
    <s v="ADULT"/>
    <n v="1"/>
    <s v="FOREMOST"/>
    <x v="4"/>
    <d v="2014-03-06T00:00:00"/>
    <d v="2014-03-06T00:00:00"/>
    <m/>
    <m/>
    <m/>
    <s v="ORIGINAL SAMPLE"/>
  </r>
  <r>
    <n v="1"/>
    <s v="14-FW-SP-36"/>
    <n v="1"/>
    <s v="FOREMOST14-FW-SP-36"/>
    <x v="1"/>
    <s v="2월 1주"/>
    <n v="1"/>
    <s v="14-FW-SP-36"/>
    <n v="1"/>
    <s v="FOREMOST14-FW-SP-36"/>
    <x v="11"/>
    <x v="3"/>
    <s v="3월 2주"/>
    <s v="해외"/>
    <x v="0"/>
    <s v="JST"/>
    <m/>
    <n v="45"/>
    <m/>
    <x v="0"/>
    <x v="0"/>
    <s v="N"/>
    <s v="14-FW-SP-36"/>
    <s v="ADULT"/>
    <n v="1"/>
    <s v="FOREMOST"/>
    <x v="4"/>
    <d v="2014-03-06T00:00:00"/>
    <d v="2014-03-06T00:00:00"/>
    <n v="41730"/>
    <m/>
    <m/>
    <s v="ORIGINAL SAMPLE"/>
  </r>
  <r>
    <n v="1"/>
    <s v="14-FW-SP-45"/>
    <n v="1"/>
    <s v="FOREMOST14-FW-SP-45"/>
    <x v="1"/>
    <s v="2월 2주"/>
    <n v="0"/>
    <s v=""/>
    <n v="0"/>
    <s v=""/>
    <x v="15"/>
    <x v="2"/>
    <s v="3월 2주"/>
    <s v="해외"/>
    <x v="0"/>
    <s v="JST"/>
    <m/>
    <n v="46"/>
    <m/>
    <x v="0"/>
    <x v="0"/>
    <s v="N"/>
    <s v="14-FW-SP-45"/>
    <s v="ADULT"/>
    <n v="1"/>
    <s v="FOREMOST"/>
    <x v="5"/>
    <d v="2014-03-10T00:00:00"/>
    <d v="2014-03-10T00:00:00"/>
    <m/>
    <m/>
    <m/>
    <s v="ORIGINAL SAMPLE"/>
  </r>
  <r>
    <n v="1"/>
    <s v="14-FW-SP-46"/>
    <n v="1"/>
    <s v="FOREMOST14-FW-SP-46"/>
    <x v="1"/>
    <s v="2월 2주"/>
    <n v="1"/>
    <s v="14-FW-SP-46"/>
    <n v="1"/>
    <s v="FOREMOST14-FW-SP-46"/>
    <x v="14"/>
    <x v="2"/>
    <s v="3월 1주"/>
    <s v="해외"/>
    <x v="0"/>
    <s v="JST"/>
    <m/>
    <n v="47"/>
    <m/>
    <x v="0"/>
    <x v="0"/>
    <s v="N"/>
    <s v="14-FW-SP-46"/>
    <s v="ADULT"/>
    <n v="1"/>
    <s v="FOREMOST"/>
    <x v="5"/>
    <d v="2014-03-10T00:00:00"/>
    <d v="2014-03-10T00:00:00"/>
    <n v="41704"/>
    <n v="9.6"/>
    <m/>
    <s v="ORIGINAL SAMPLE"/>
  </r>
  <r>
    <n v="1"/>
    <s v="14-FW-SP-47"/>
    <n v="1"/>
    <s v="FOREMOST14-FW-SP-47"/>
    <x v="1"/>
    <s v="2월 2주"/>
    <n v="1"/>
    <s v="14-FW-SP-47"/>
    <n v="1"/>
    <s v="FOREMOST14-FW-SP-47"/>
    <x v="4"/>
    <x v="2"/>
    <s v="3월 2주"/>
    <s v="해외"/>
    <x v="0"/>
    <s v="JST"/>
    <m/>
    <n v="48"/>
    <m/>
    <x v="0"/>
    <x v="0"/>
    <s v="N"/>
    <s v="14-FW-SP-47"/>
    <s v="ADULT"/>
    <n v="1"/>
    <s v="FOREMOST"/>
    <x v="5"/>
    <d v="2014-03-10T00:00:00"/>
    <d v="2014-03-10T00:00:00"/>
    <n v="41715"/>
    <n v="7"/>
    <m/>
    <s v="ORIGINAL SAMPLE"/>
  </r>
  <r>
    <n v="0.5"/>
    <s v="14-FW-SP-32"/>
    <n v="1"/>
    <s v="FOREMOST14-FW-SP-32"/>
    <x v="1"/>
    <s v="2월 2주"/>
    <n v="0.5"/>
    <s v="14-FW-SP-32"/>
    <n v="1"/>
    <s v="FOREMOST14-FW-SP-32"/>
    <x v="4"/>
    <x v="2"/>
    <s v="3월 2주"/>
    <s v="해외"/>
    <x v="0"/>
    <s v="JST"/>
    <m/>
    <n v="49"/>
    <m/>
    <x v="0"/>
    <x v="0"/>
    <s v="N"/>
    <s v="14-FW-SP-32"/>
    <s v="ADULT"/>
    <n v="0.5"/>
    <s v="FOREMOST"/>
    <x v="6"/>
    <d v="2014-03-12T00:00:00"/>
    <d v="2014-03-12T00:00:00"/>
    <n v="41715"/>
    <m/>
    <m/>
    <s v="ORIGINAL SAMPLE"/>
  </r>
  <r>
    <n v="0.33333333333333331"/>
    <s v="14-FW-SP-21"/>
    <n v="1"/>
    <s v="BS14-FW-SP-21"/>
    <x v="1"/>
    <s v="2월 2주"/>
    <n v="0.33333333333333331"/>
    <s v="14-FW-SP-21"/>
    <n v="1"/>
    <s v="BS14-FW-SP-21"/>
    <x v="16"/>
    <x v="2"/>
    <s v="3월 2주"/>
    <s v="해외"/>
    <x v="0"/>
    <s v="JST"/>
    <m/>
    <n v="50"/>
    <m/>
    <x v="0"/>
    <x v="0"/>
    <s v="N"/>
    <s v="14-FW-SP-21"/>
    <s v="ADULT"/>
    <n v="0.33333333333333331"/>
    <s v="BS"/>
    <x v="6"/>
    <d v="2014-03-12T00:00:00"/>
    <d v="2014-03-12T00:00:00"/>
    <n v="41722"/>
    <n v="3.8"/>
    <m/>
    <m/>
  </r>
  <r>
    <n v="0.5"/>
    <s v="14-FW-SP-27"/>
    <n v="1"/>
    <s v="BS14-FW-SP-27"/>
    <x v="1"/>
    <s v="2월 2주"/>
    <n v="1"/>
    <s v="14-FW-SP-27"/>
    <n v="1"/>
    <s v="BS14-FW-SP-27"/>
    <x v="16"/>
    <x v="2"/>
    <s v="3월 2주"/>
    <s v="해외"/>
    <x v="0"/>
    <s v="JST"/>
    <m/>
    <n v="51"/>
    <m/>
    <x v="0"/>
    <x v="0"/>
    <s v="N"/>
    <s v="14-FW-SP-27"/>
    <s v="ADULT"/>
    <n v="0.5"/>
    <s v="BS"/>
    <x v="6"/>
    <d v="2014-03-12T00:00:00"/>
    <d v="2014-03-12T00:00:00"/>
    <n v="41722"/>
    <n v="3.3"/>
    <m/>
    <s v="ORIGINAL SAMPLE"/>
  </r>
  <r>
    <n v="1"/>
    <s v="14-FW-SP-28"/>
    <n v="1"/>
    <s v="BS14-FW-SP-28"/>
    <x v="1"/>
    <s v="2월 2주"/>
    <n v="1"/>
    <s v="14-FW-SP-28"/>
    <n v="1"/>
    <s v="BS14-FW-SP-28"/>
    <x v="16"/>
    <x v="2"/>
    <s v="3월 2주"/>
    <s v="해외"/>
    <x v="0"/>
    <s v="JST"/>
    <m/>
    <n v="52"/>
    <m/>
    <x v="0"/>
    <x v="0"/>
    <s v="N"/>
    <s v="14-FW-SP-28"/>
    <s v="ADULT"/>
    <n v="1"/>
    <s v="BS"/>
    <x v="6"/>
    <d v="2014-03-12T00:00:00"/>
    <d v="2014-03-12T00:00:00"/>
    <n v="41722"/>
    <n v="3.6"/>
    <m/>
    <s v="ORIGINAL SAMPLE"/>
  </r>
  <r>
    <n v="0.5"/>
    <s v="14-FW-SP-39"/>
    <n v="1"/>
    <s v="BS14-FW-SP-39"/>
    <x v="1"/>
    <s v="2월 2주"/>
    <n v="1"/>
    <s v="14-FW-SP-39"/>
    <n v="1"/>
    <s v="BS14-FW-SP-39"/>
    <x v="16"/>
    <x v="2"/>
    <s v="3월 2주"/>
    <s v="해외"/>
    <x v="0"/>
    <s v="JST"/>
    <m/>
    <n v="53"/>
    <m/>
    <x v="0"/>
    <x v="0"/>
    <s v="N"/>
    <s v="14-FW-SP-39"/>
    <s v="ADULT"/>
    <n v="0.5"/>
    <s v="BS"/>
    <x v="6"/>
    <d v="2014-03-12T00:00:00"/>
    <d v="2014-03-12T00:00:00"/>
    <n v="41722"/>
    <n v="3.6"/>
    <m/>
    <s v="ORIGINAL SAMPLE"/>
  </r>
  <r>
    <n v="1"/>
    <s v="14-FW-SP-01"/>
    <n v="1"/>
    <s v="FOREMOST14-FW-SP-01"/>
    <x v="1"/>
    <s v="2월 2주"/>
    <n v="1"/>
    <s v="14-FW-SP-01"/>
    <n v="1"/>
    <s v="FOREMOST14-FW-SP-01"/>
    <x v="14"/>
    <x v="2"/>
    <s v="3월 1주"/>
    <s v="해외"/>
    <x v="0"/>
    <s v="JST"/>
    <m/>
    <n v="54"/>
    <m/>
    <x v="0"/>
    <x v="0"/>
    <s v="N"/>
    <s v="14-FW-SP-01"/>
    <s v="ADULT"/>
    <n v="1"/>
    <s v="FOREMOST"/>
    <x v="7"/>
    <d v="2014-03-14T00:00:00"/>
    <d v="2014-03-14T00:00:00"/>
    <n v="41704"/>
    <n v="6.7"/>
    <m/>
    <m/>
  </r>
  <r>
    <n v="1"/>
    <s v="14-FW-SP-02"/>
    <n v="1"/>
    <s v="FOREMOST14-FW-SP-02"/>
    <x v="1"/>
    <s v="2월 2주"/>
    <n v="1"/>
    <s v="14-FW-SP-02"/>
    <n v="1"/>
    <s v="FOREMOST14-FW-SP-02"/>
    <x v="14"/>
    <x v="2"/>
    <s v="3월 1주"/>
    <s v="해외"/>
    <x v="0"/>
    <s v="JST"/>
    <m/>
    <n v="55"/>
    <m/>
    <x v="0"/>
    <x v="0"/>
    <s v="N"/>
    <s v="14-FW-SP-02"/>
    <s v="ADULT"/>
    <n v="1"/>
    <s v="FOREMOST"/>
    <x v="7"/>
    <d v="2014-03-14T00:00:00"/>
    <d v="2014-03-14T00:00:00"/>
    <n v="41704"/>
    <n v="6.5"/>
    <m/>
    <s v="ORIGINAL SAMPLE"/>
  </r>
  <r>
    <n v="1"/>
    <s v="14-FW-SP-40"/>
    <n v="1"/>
    <s v="FOREMOST14-FW-SP-40"/>
    <x v="1"/>
    <s v="2월 3주"/>
    <n v="0"/>
    <s v=""/>
    <n v="0"/>
    <s v=""/>
    <x v="17"/>
    <x v="2"/>
    <s v="3월 2주"/>
    <s v="해외"/>
    <x v="0"/>
    <s v="JST"/>
    <m/>
    <n v="56"/>
    <m/>
    <x v="0"/>
    <x v="0"/>
    <s v="N"/>
    <s v="14-FW-SP-40"/>
    <s v="ADULT"/>
    <n v="1"/>
    <s v="FOREMOST"/>
    <x v="8"/>
    <d v="2014-03-19T00:00:00"/>
    <d v="2014-03-19T00:00:00"/>
    <m/>
    <m/>
    <m/>
    <s v="ORIGINAL SAMPLE"/>
  </r>
  <r>
    <n v="1"/>
    <s v="14-FW-SP-41"/>
    <n v="1"/>
    <s v="FOREMOST14-FW-SP-41"/>
    <x v="1"/>
    <s v="2월 3주"/>
    <n v="1"/>
    <s v="14-FW-SP-41"/>
    <n v="1"/>
    <s v="FOREMOST14-FW-SP-41"/>
    <x v="4"/>
    <x v="2"/>
    <s v="3월 2주"/>
    <s v="해외"/>
    <x v="0"/>
    <s v="JST"/>
    <m/>
    <n v="57"/>
    <m/>
    <x v="0"/>
    <x v="0"/>
    <s v="N"/>
    <s v="14-FW-SP-41"/>
    <s v="ADULT"/>
    <n v="1"/>
    <s v="FOREMOST"/>
    <x v="8"/>
    <d v="2014-03-19T00:00:00"/>
    <d v="2014-03-19T00:00:00"/>
    <n v="41715"/>
    <m/>
    <m/>
    <m/>
  </r>
  <r>
    <n v="1"/>
    <s v="14-FW-SP-42"/>
    <n v="1"/>
    <s v="FOREMOST14-FW-SP-42"/>
    <x v="1"/>
    <s v="2월 3주"/>
    <n v="0"/>
    <s v=""/>
    <n v="0"/>
    <s v=""/>
    <x v="17"/>
    <x v="2"/>
    <s v="3월 2주"/>
    <s v="해외"/>
    <x v="0"/>
    <s v="JST"/>
    <m/>
    <n v="58"/>
    <m/>
    <x v="0"/>
    <x v="0"/>
    <s v="N"/>
    <s v="14-FW-SP-42"/>
    <s v="ADULT"/>
    <n v="1"/>
    <s v="FOREMOST"/>
    <x v="8"/>
    <d v="2014-03-19T00:00:00"/>
    <d v="2014-03-19T00:00:00"/>
    <m/>
    <m/>
    <m/>
    <m/>
  </r>
  <r>
    <n v="1"/>
    <s v="14-FW-SP-44"/>
    <n v="1"/>
    <s v="FOREMOST14-FW-SP-44"/>
    <x v="1"/>
    <s v="2월 3주"/>
    <n v="1"/>
    <s v="14-FW-SP-44"/>
    <n v="1"/>
    <s v="FOREMOST14-FW-SP-44"/>
    <x v="4"/>
    <x v="2"/>
    <s v="3월 2주"/>
    <s v="해외"/>
    <x v="0"/>
    <s v="JST"/>
    <m/>
    <n v="59"/>
    <m/>
    <x v="0"/>
    <x v="0"/>
    <s v="N"/>
    <s v="14-FW-SP-44"/>
    <s v="ADULT"/>
    <n v="1"/>
    <s v="FOREMOST"/>
    <x v="8"/>
    <d v="2014-03-19T00:00:00"/>
    <d v="2014-03-19T00:00:00"/>
    <n v="41715"/>
    <m/>
    <m/>
    <m/>
  </r>
  <r>
    <n v="1"/>
    <s v="14-FW-SP-48"/>
    <n v="1"/>
    <s v="FOREMOST14-FW-SP-48"/>
    <x v="1"/>
    <s v="2월 3주"/>
    <n v="1"/>
    <s v="14-FW-SP-48"/>
    <n v="1"/>
    <s v="FOREMOST14-FW-SP-48"/>
    <x v="4"/>
    <x v="2"/>
    <s v="3월 2주"/>
    <s v="해외"/>
    <x v="0"/>
    <s v="JST"/>
    <m/>
    <n v="60"/>
    <m/>
    <x v="0"/>
    <x v="0"/>
    <s v="N"/>
    <s v="14-FW-SP-48"/>
    <s v="ADULT"/>
    <n v="1"/>
    <s v="FOREMOST"/>
    <x v="8"/>
    <d v="2014-03-19T00:00:00"/>
    <d v="2014-03-19T00:00:00"/>
    <n v="41715"/>
    <m/>
    <m/>
    <m/>
  </r>
  <r>
    <n v="1"/>
    <s v="14-FW-SP-03"/>
    <n v="1"/>
    <s v="FOREMOST14-FW-SP-03"/>
    <x v="1"/>
    <s v="2월 3주"/>
    <n v="1"/>
    <s v="14-FW-SP-03"/>
    <n v="1"/>
    <s v="FOREMOST14-FW-SP-03"/>
    <x v="4"/>
    <x v="2"/>
    <s v="3월 2주"/>
    <s v="해외"/>
    <x v="0"/>
    <s v="JST"/>
    <m/>
    <n v="61"/>
    <m/>
    <x v="0"/>
    <x v="0"/>
    <s v="N"/>
    <s v="14-FW-SP-03"/>
    <s v="ADULT"/>
    <n v="1"/>
    <s v="FOREMOST"/>
    <x v="8"/>
    <d v="2014-03-19T00:00:00"/>
    <d v="2014-03-19T00:00:00"/>
    <n v="41715"/>
    <m/>
    <m/>
    <s v="ORIGINAL SAMPLE"/>
  </r>
  <r>
    <n v="1"/>
    <s v="14-FW-SP-56"/>
    <n v="1"/>
    <s v="FOREMOST14-FW-SP-56"/>
    <x v="1"/>
    <s v="2월 3주"/>
    <n v="0"/>
    <s v=""/>
    <n v="0"/>
    <s v=""/>
    <x v="17"/>
    <x v="2"/>
    <s v="3월 2주"/>
    <s v="해외"/>
    <x v="0"/>
    <s v="JST"/>
    <m/>
    <n v="62"/>
    <m/>
    <x v="0"/>
    <x v="0"/>
    <s v="N"/>
    <s v="14-FW-SP-56"/>
    <s v="ADULT"/>
    <n v="1"/>
    <s v="FOREMOST"/>
    <x v="8"/>
    <d v="2014-03-19T00:00:00"/>
    <d v="2014-03-19T00:00:00"/>
    <m/>
    <m/>
    <m/>
    <m/>
  </r>
  <r>
    <n v="1"/>
    <s v="14-FW-SP-57"/>
    <n v="1"/>
    <s v="FOREMOST14-FW-SP-57"/>
    <x v="1"/>
    <s v="2월 3주"/>
    <n v="0"/>
    <s v=""/>
    <n v="0"/>
    <s v=""/>
    <x v="17"/>
    <x v="2"/>
    <s v="3월 2주"/>
    <s v="해외"/>
    <x v="0"/>
    <s v="JST"/>
    <m/>
    <n v="63"/>
    <m/>
    <x v="0"/>
    <x v="0"/>
    <s v="N"/>
    <s v="14-FW-SP-57"/>
    <s v="ADULT"/>
    <n v="1"/>
    <s v="FOREMOST"/>
    <x v="8"/>
    <d v="2014-03-19T00:00:00"/>
    <d v="2014-03-19T00:00:00"/>
    <m/>
    <m/>
    <m/>
    <m/>
  </r>
  <r>
    <n v="0.5"/>
    <s v="14-FW-SP-32"/>
    <n v="1"/>
    <s v="5 works room14-FW-SP-32"/>
    <x v="1"/>
    <s v="2월 3주"/>
    <n v="0.5"/>
    <s v="14-FW-SP-32"/>
    <n v="1"/>
    <s v="5 works room14-FW-SP-32"/>
    <x v="4"/>
    <x v="2"/>
    <s v="3월 2주"/>
    <e v="#N/A"/>
    <x v="0"/>
    <s v="JST"/>
    <m/>
    <n v="64"/>
    <m/>
    <x v="0"/>
    <x v="0"/>
    <s v="N"/>
    <s v="14-FW-SP-32"/>
    <s v="ADULT"/>
    <n v="0.5"/>
    <s v="5 works room"/>
    <x v="1"/>
    <d v="2014-03-21T00:00:00"/>
    <d v="2014-03-21T00:00:00"/>
    <n v="41715"/>
    <n v="4.8"/>
    <m/>
    <m/>
  </r>
  <r>
    <n v="1"/>
    <s v="14-FW-SP-43"/>
    <n v="1"/>
    <s v="BS14-FW-SP-43"/>
    <x v="1"/>
    <s v="2월 4주"/>
    <n v="1"/>
    <s v="14-FW-SP-43"/>
    <n v="1"/>
    <s v="BS14-FW-SP-43"/>
    <x v="16"/>
    <x v="2"/>
    <s v="3월 2주"/>
    <s v="해외"/>
    <x v="0"/>
    <s v="JST"/>
    <m/>
    <n v="65"/>
    <m/>
    <x v="0"/>
    <x v="0"/>
    <s v="N"/>
    <s v="14-FW-SP-43"/>
    <s v="ADULT"/>
    <n v="1"/>
    <s v="BS"/>
    <x v="9"/>
    <d v="2014-03-28T00:00:00"/>
    <d v="2014-03-28T00:00:00"/>
    <n v="41722"/>
    <n v="3.8"/>
    <m/>
    <m/>
  </r>
  <r>
    <n v="1"/>
    <s v="14-FW-SP-49"/>
    <n v="1"/>
    <s v="FOREMOST14-FW-SP-49"/>
    <x v="1"/>
    <s v="2월 4주"/>
    <n v="1"/>
    <s v="14-FW-SP-49"/>
    <n v="1"/>
    <s v="FOREMOST14-FW-SP-49"/>
    <x v="4"/>
    <x v="2"/>
    <s v="3월 2주"/>
    <s v="해외"/>
    <x v="0"/>
    <s v="JST"/>
    <m/>
    <n v="66"/>
    <m/>
    <x v="0"/>
    <x v="0"/>
    <s v="N"/>
    <s v="14-FW-SP-49"/>
    <s v="ADULT"/>
    <n v="1"/>
    <s v="FOREMOST"/>
    <x v="9"/>
    <d v="2014-03-28T00:00:00"/>
    <d v="2014-03-28T00:00:00"/>
    <n v="41715"/>
    <m/>
    <m/>
    <m/>
  </r>
  <r>
    <n v="1"/>
    <s v="14-FW-SP-50"/>
    <n v="1"/>
    <s v="FOREMOST14-FW-SP-50"/>
    <x v="1"/>
    <s v="2월 4주"/>
    <n v="1"/>
    <s v="14-FW-SP-50"/>
    <n v="1"/>
    <s v="FOREMOST14-FW-SP-50"/>
    <x v="4"/>
    <x v="2"/>
    <s v="3월 2주"/>
    <s v="해외"/>
    <x v="0"/>
    <s v="JST"/>
    <m/>
    <n v="67"/>
    <m/>
    <x v="0"/>
    <x v="0"/>
    <s v="N"/>
    <s v="14-FW-SP-50"/>
    <s v="ADULT"/>
    <n v="1"/>
    <s v="FOREMOST"/>
    <x v="9"/>
    <d v="2014-03-28T00:00:00"/>
    <d v="2014-03-28T00:00:00"/>
    <n v="41715"/>
    <m/>
    <m/>
    <m/>
  </r>
  <r>
    <n v="1"/>
    <s v="14-FW-SP-51"/>
    <n v="1"/>
    <s v="FOREMOST14-FW-SP-51"/>
    <x v="1"/>
    <s v="2월 4주"/>
    <n v="1"/>
    <s v="14-FW-SP-51"/>
    <n v="1"/>
    <s v="FOREMOST14-FW-SP-51"/>
    <x v="11"/>
    <x v="3"/>
    <s v="3월 2주"/>
    <s v="해외"/>
    <x v="0"/>
    <s v="JST"/>
    <m/>
    <n v="68"/>
    <m/>
    <x v="0"/>
    <x v="0"/>
    <s v="N"/>
    <s v="14-FW-SP-51"/>
    <s v="ADULT"/>
    <n v="1"/>
    <s v="FOREMOST"/>
    <x v="9"/>
    <d v="2014-03-28T00:00:00"/>
    <d v="2014-03-28T00:00:00"/>
    <n v="41730"/>
    <m/>
    <m/>
    <m/>
  </r>
  <r>
    <n v="1"/>
    <s v="14-FW-SP-52"/>
    <n v="1"/>
    <s v="FOREMOST14-FW-SP-52"/>
    <x v="1"/>
    <s v="2월 4주"/>
    <n v="0"/>
    <s v=""/>
    <n v="0"/>
    <s v=""/>
    <x v="13"/>
    <x v="2"/>
    <s v="3월 2주"/>
    <s v="해외"/>
    <x v="0"/>
    <s v="JST"/>
    <m/>
    <n v="69"/>
    <m/>
    <x v="0"/>
    <x v="0"/>
    <s v="N"/>
    <s v="14-FW-SP-52"/>
    <s v="ADULT"/>
    <n v="1"/>
    <s v="FOREMOST"/>
    <x v="9"/>
    <d v="2014-03-28T00:00:00"/>
    <d v="2014-03-28T00:00:00"/>
    <m/>
    <m/>
    <m/>
    <m/>
  </r>
  <r>
    <n v="1"/>
    <s v="14-FW-SP-53"/>
    <n v="1"/>
    <s v="FOREMOST14-FW-SP-53"/>
    <x v="1"/>
    <s v="2월 4주"/>
    <n v="0"/>
    <s v=""/>
    <n v="0"/>
    <s v=""/>
    <x v="13"/>
    <x v="2"/>
    <s v="3월 2주"/>
    <s v="해외"/>
    <x v="0"/>
    <s v="JST"/>
    <m/>
    <n v="70"/>
    <m/>
    <x v="0"/>
    <x v="0"/>
    <s v="N"/>
    <s v="14-FW-SP-53"/>
    <s v="ADULT"/>
    <n v="1"/>
    <s v="FOREMOST"/>
    <x v="9"/>
    <d v="2014-03-28T00:00:00"/>
    <d v="2014-03-28T00:00:00"/>
    <m/>
    <m/>
    <m/>
    <s v="ORIGINAL SAMPLE"/>
  </r>
  <r>
    <n v="1"/>
    <s v="14-FW-SP-55"/>
    <n v="1"/>
    <s v="FOREMOST14-FW-SP-55"/>
    <x v="1"/>
    <s v="2월 4주"/>
    <n v="1"/>
    <s v="14-FW-SP-55"/>
    <n v="1"/>
    <s v="FOREMOST14-FW-SP-55"/>
    <x v="18"/>
    <x v="2"/>
    <s v="3월 2주"/>
    <s v="해외"/>
    <x v="0"/>
    <s v="JST"/>
    <m/>
    <n v="71"/>
    <m/>
    <x v="0"/>
    <x v="0"/>
    <s v="N"/>
    <s v="14-FW-SP-55"/>
    <s v="ADULT"/>
    <n v="1"/>
    <s v="FOREMOST"/>
    <x v="9"/>
    <d v="2014-03-28T00:00:00"/>
    <d v="2014-03-28T00:00:00"/>
    <n v="41719"/>
    <m/>
    <m/>
    <m/>
  </r>
  <r>
    <n v="1"/>
    <s v="14-FW-SP-58"/>
    <n v="1"/>
    <s v="FOREMOST14-FW-SP-58"/>
    <x v="1"/>
    <s v="2월 4주"/>
    <n v="0"/>
    <s v=""/>
    <n v="0"/>
    <s v=""/>
    <x v="13"/>
    <x v="2"/>
    <s v="3월 2주"/>
    <s v="해외"/>
    <x v="0"/>
    <s v="JST"/>
    <m/>
    <n v="72"/>
    <m/>
    <x v="0"/>
    <x v="0"/>
    <s v="N"/>
    <s v="14-FW-SP-58"/>
    <s v="ADULT"/>
    <n v="1"/>
    <s v="FOREMOST"/>
    <x v="9"/>
    <d v="2014-03-28T00:00:00"/>
    <d v="2014-03-28T00:00:00"/>
    <m/>
    <m/>
    <m/>
    <m/>
  </r>
  <r>
    <n v="1"/>
    <s v="14-FW-SP-59"/>
    <n v="1"/>
    <s v="FOREMOST14-FW-SP-59"/>
    <x v="1"/>
    <s v="2월 4주"/>
    <n v="0"/>
    <s v=""/>
    <n v="0"/>
    <s v=""/>
    <x v="13"/>
    <x v="2"/>
    <s v="3월 2주"/>
    <s v="해외"/>
    <x v="0"/>
    <s v="JST"/>
    <m/>
    <n v="73"/>
    <m/>
    <x v="0"/>
    <x v="0"/>
    <s v="N"/>
    <s v="14-FW-SP-59"/>
    <s v="ADULT"/>
    <n v="1"/>
    <s v="FOREMOST"/>
    <x v="9"/>
    <d v="2014-03-28T00:00:00"/>
    <d v="2014-03-28T00:00:00"/>
    <m/>
    <m/>
    <m/>
    <m/>
  </r>
  <r>
    <n v="1"/>
    <s v="14-FW-SP54"/>
    <n v="1"/>
    <s v="FOREMOST14-FW-SP54"/>
    <x v="3"/>
    <s v="3월 1주"/>
    <n v="1"/>
    <s v="14-FW-SP54"/>
    <n v="1"/>
    <s v="FOREMOST14-FW-SP54"/>
    <x v="18"/>
    <x v="2"/>
    <s v="3월 2주"/>
    <s v="해외"/>
    <x v="0"/>
    <s v="JST"/>
    <m/>
    <n v="74"/>
    <m/>
    <x v="0"/>
    <x v="0"/>
    <s v="N"/>
    <s v="14-FW-SP54"/>
    <s v="ADULT"/>
    <n v="1"/>
    <s v="FOREMOST"/>
    <x v="10"/>
    <d v="2014-03-31T00:00:00"/>
    <d v="2014-03-31T00:00:00"/>
    <n v="41719"/>
    <m/>
    <m/>
    <m/>
  </r>
  <r>
    <n v="1"/>
    <s v="14-FW-SP-60"/>
    <n v="1"/>
    <s v="FOREMOST14-FW-SP-60"/>
    <x v="3"/>
    <s v="3월 2주"/>
    <n v="0"/>
    <s v=""/>
    <n v="0"/>
    <s v=""/>
    <x v="19"/>
    <x v="3"/>
    <s v="3월 2주"/>
    <s v="해외"/>
    <x v="0"/>
    <s v="JST"/>
    <m/>
    <n v="75"/>
    <m/>
    <x v="0"/>
    <x v="0"/>
    <s v="N"/>
    <s v="14-FW-SP-60"/>
    <s v="ADULT"/>
    <n v="1"/>
    <s v="FOREMOST"/>
    <x v="11"/>
    <d v="2014-04-16T00:00:00"/>
    <d v="2014-04-16T00:00:00"/>
    <m/>
    <m/>
    <m/>
    <d v="2014-03-19T00:00:00"/>
  </r>
  <r>
    <n v="1"/>
    <s v="14-FW-SP-61"/>
    <n v="1"/>
    <s v="FOREMOST14-FW-SP-61"/>
    <x v="3"/>
    <s v="3월 2주"/>
    <n v="0"/>
    <s v=""/>
    <n v="0"/>
    <s v=""/>
    <x v="19"/>
    <x v="3"/>
    <s v="3월 2주"/>
    <s v="해외"/>
    <x v="0"/>
    <s v="JST"/>
    <m/>
    <n v="76"/>
    <m/>
    <x v="0"/>
    <x v="0"/>
    <s v="N"/>
    <s v="14-FW-SP-61"/>
    <s v="ADULT"/>
    <n v="1"/>
    <s v="FOREMOST"/>
    <x v="11"/>
    <d v="2014-04-16T00:00:00"/>
    <d v="2014-04-16T00:00:00"/>
    <m/>
    <m/>
    <m/>
    <m/>
  </r>
  <r>
    <n v="1"/>
    <s v="14-FW-SP-62"/>
    <n v="1"/>
    <s v="FOREMOST14-FW-SP-62"/>
    <x v="3"/>
    <s v="3월 2주"/>
    <n v="0"/>
    <s v=""/>
    <n v="0"/>
    <s v=""/>
    <x v="19"/>
    <x v="3"/>
    <s v="3월 2주"/>
    <s v="해외"/>
    <x v="0"/>
    <s v="JST"/>
    <m/>
    <n v="77"/>
    <m/>
    <x v="0"/>
    <x v="0"/>
    <s v="N"/>
    <s v="14-FW-SP-62"/>
    <s v="ADULT"/>
    <n v="1"/>
    <s v="FOREMOST"/>
    <x v="11"/>
    <d v="2014-04-16T00:00:00"/>
    <d v="2014-04-16T00:00:00"/>
    <m/>
    <m/>
    <m/>
    <m/>
  </r>
  <r>
    <n v="0.5"/>
    <s v="14-FW-SP-39"/>
    <n v="1"/>
    <s v="5 works room14-FW-SP-39"/>
    <x v="3"/>
    <s v="3월 2주"/>
    <n v="0"/>
    <s v=""/>
    <n v="0"/>
    <s v=""/>
    <x v="20"/>
    <x v="3"/>
    <s v="3월 2주"/>
    <e v="#N/A"/>
    <x v="0"/>
    <s v="JST"/>
    <m/>
    <n v="78"/>
    <m/>
    <x v="0"/>
    <x v="0"/>
    <s v="N"/>
    <s v="14-FW-SP-39"/>
    <s v="ADULT"/>
    <n v="0.5"/>
    <s v="5 works room"/>
    <x v="12"/>
    <d v="2014-04-23T00:00:00"/>
    <d v="2014-04-23T00:00:00"/>
    <m/>
    <n v="3.8"/>
    <m/>
    <s v="ORIGINAL SAMPLE"/>
  </r>
  <r>
    <m/>
    <m/>
    <m/>
    <m/>
    <x v="4"/>
    <m/>
    <m/>
    <m/>
    <m/>
    <m/>
    <x v="21"/>
    <x v="4"/>
    <m/>
    <m/>
    <x v="1"/>
    <m/>
    <m/>
    <m/>
    <m/>
    <x v="1"/>
    <x v="1"/>
    <m/>
    <m/>
    <m/>
    <m/>
    <m/>
    <x v="13"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79">
  <r>
    <n v="0.5"/>
    <s v="14-FW-SP-06"/>
    <n v="1"/>
    <s v="FOREMOST14-FW-SP-06"/>
    <s v="201312"/>
    <s v="12월 4주"/>
    <n v="0.5"/>
    <s v="14-FW-SP-06"/>
    <n v="1"/>
    <s v="FOREMOST14-FW-SP-06"/>
    <x v="0"/>
    <s v="201401"/>
    <s v="1월 3주"/>
    <s v="해외"/>
    <x v="0"/>
    <s v="JST"/>
    <m/>
    <n v="1"/>
    <m/>
    <x v="0"/>
    <x v="0"/>
    <x v="0"/>
    <s v="14-FW-SP-06"/>
    <s v="ADULT"/>
    <n v="0.5"/>
    <x v="0"/>
    <x v="0"/>
    <d v="2014-01-24T00:00:00"/>
    <d v="2014-01-24T00:00:00"/>
    <n v="41656"/>
    <n v="6.5"/>
    <m/>
    <s v="ORIGINAL SAMPLE"/>
    <n v="4"/>
    <n v="1"/>
    <m/>
  </r>
  <r>
    <n v="0.5"/>
    <s v="14-FW-SP-06"/>
    <n v="1"/>
    <s v="BS14-FW-SP-06"/>
    <s v="201312"/>
    <s v="12월 4주"/>
    <n v="0.5"/>
    <s v="14-FW-SP-06"/>
    <n v="1"/>
    <s v="BS14-FW-SP-06"/>
    <x v="1"/>
    <s v="201402"/>
    <s v="2월 4주"/>
    <s v="해외"/>
    <x v="0"/>
    <s v="JST"/>
    <m/>
    <n v="2"/>
    <m/>
    <x v="0"/>
    <x v="0"/>
    <x v="0"/>
    <s v="14-FW-SP-06"/>
    <s v="ADULT"/>
    <n v="0.5"/>
    <x v="1"/>
    <x v="0"/>
    <d v="2014-01-24T00:00:00"/>
    <d v="2014-01-24T00:00:00"/>
    <n v="41694"/>
    <n v="3.8"/>
    <m/>
    <m/>
    <n v="4"/>
    <n v="1"/>
    <m/>
  </r>
  <r>
    <n v="0.5"/>
    <s v="14-FW-SP-07"/>
    <n v="1"/>
    <s v="FOREMOST14-FW-SP-07"/>
    <s v="201312"/>
    <s v="12월 4주"/>
    <n v="0.5"/>
    <s v="14-FW-SP-07"/>
    <n v="1"/>
    <s v="FOREMOST14-FW-SP-07"/>
    <x v="2"/>
    <s v="201401"/>
    <s v="1월 3주"/>
    <s v="해외"/>
    <x v="0"/>
    <s v="JST"/>
    <m/>
    <n v="3"/>
    <m/>
    <x v="0"/>
    <x v="0"/>
    <x v="0"/>
    <s v="14-FW-SP-07"/>
    <s v="ADULT"/>
    <n v="0.5"/>
    <x v="0"/>
    <x v="0"/>
    <d v="2014-01-24T00:00:00"/>
    <d v="2014-01-24T00:00:00"/>
    <n v="41652"/>
    <n v="5.7"/>
    <m/>
    <m/>
    <n v="4"/>
    <n v="1"/>
    <m/>
  </r>
  <r>
    <n v="0.5"/>
    <s v="14-FW-SP-07"/>
    <n v="1"/>
    <s v="BS14-FW-SP-07"/>
    <s v="201312"/>
    <s v="12월 4주"/>
    <n v="0.5"/>
    <s v="14-FW-SP-07"/>
    <n v="1"/>
    <s v="BS14-FW-SP-07"/>
    <x v="1"/>
    <s v="201402"/>
    <s v="2월 4주"/>
    <s v="해외"/>
    <x v="0"/>
    <s v="JST"/>
    <m/>
    <n v="4"/>
    <m/>
    <x v="0"/>
    <x v="0"/>
    <x v="0"/>
    <s v="14-FW-SP-07"/>
    <s v="ADULT"/>
    <n v="0.5"/>
    <x v="1"/>
    <x v="0"/>
    <d v="2014-01-24T00:00:00"/>
    <d v="2014-01-24T00:00:00"/>
    <n v="41694"/>
    <n v="3.2"/>
    <m/>
    <s v="ORIGINAL SAMPLE"/>
    <n v="4"/>
    <n v="1"/>
    <s v="오리지널샘플받아야함"/>
  </r>
  <r>
    <n v="1"/>
    <s v="14-FW-SP-08"/>
    <n v="1"/>
    <s v="FOREMOST14-FW-SP-08"/>
    <s v="201312"/>
    <s v="12월 4주"/>
    <n v="1"/>
    <s v="14-FW-SP-08"/>
    <n v="1"/>
    <s v="FOREMOST14-FW-SP-08"/>
    <x v="0"/>
    <s v="201401"/>
    <s v="1월 3주"/>
    <s v="해외"/>
    <x v="0"/>
    <s v="JST"/>
    <m/>
    <n v="5"/>
    <m/>
    <x v="0"/>
    <x v="0"/>
    <x v="0"/>
    <s v="14-FW-SP-08"/>
    <s v="ADULT"/>
    <n v="1"/>
    <x v="0"/>
    <x v="0"/>
    <d v="2014-01-24T00:00:00"/>
    <d v="2014-01-24T00:00:00"/>
    <n v="41656"/>
    <n v="6.7"/>
    <m/>
    <m/>
    <n v="4"/>
    <n v="1"/>
    <m/>
  </r>
  <r>
    <n v="0.5"/>
    <s v="14-FW-SP-09"/>
    <n v="1"/>
    <s v="FOREMOST14-FW-SP-09"/>
    <s v="201312"/>
    <s v="12월 4주"/>
    <n v="0.5"/>
    <s v="14-FW-SP-09"/>
    <n v="1"/>
    <s v="FOREMOST14-FW-SP-09"/>
    <x v="3"/>
    <s v="201401"/>
    <s v="1월 4주"/>
    <s v="해외"/>
    <x v="0"/>
    <s v="JST"/>
    <m/>
    <n v="6"/>
    <m/>
    <x v="0"/>
    <x v="0"/>
    <x v="0"/>
    <s v="14-FW-SP-09"/>
    <s v="ADULT"/>
    <n v="0.5"/>
    <x v="0"/>
    <x v="0"/>
    <d v="2014-01-24T00:00:00"/>
    <d v="2014-01-24T00:00:00"/>
    <n v="41661"/>
    <n v="7"/>
    <m/>
    <m/>
    <n v="5"/>
    <n v="1"/>
    <m/>
  </r>
  <r>
    <n v="0.5"/>
    <s v="14-FW-SP-09"/>
    <n v="1"/>
    <s v="BS14-FW-SP-09"/>
    <s v="201312"/>
    <s v="12월 4주"/>
    <n v="0.5"/>
    <s v="14-FW-SP-09"/>
    <n v="1"/>
    <s v="BS14-FW-SP-09"/>
    <x v="1"/>
    <s v="201402"/>
    <s v="2월 4주"/>
    <s v="해외"/>
    <x v="0"/>
    <s v="JST"/>
    <m/>
    <n v="7"/>
    <m/>
    <x v="0"/>
    <x v="0"/>
    <x v="0"/>
    <s v="14-FW-SP-09"/>
    <s v="ADULT"/>
    <n v="0.5"/>
    <x v="1"/>
    <x v="0"/>
    <d v="2014-01-24T00:00:00"/>
    <d v="2014-01-24T00:00:00"/>
    <n v="41694"/>
    <n v="3.8"/>
    <m/>
    <s v="ORIGINAL SAMPLE"/>
    <n v="5"/>
    <n v="1"/>
    <m/>
  </r>
  <r>
    <n v="0.5"/>
    <s v="14-FW-SP-10"/>
    <n v="1"/>
    <s v="FOREMOST14-FW-SP-10"/>
    <s v="201312"/>
    <s v="12월 4주"/>
    <n v="0.5"/>
    <s v="14-FW-SP-10"/>
    <n v="1"/>
    <s v="FOREMOST14-FW-SP-10"/>
    <x v="2"/>
    <s v="201401"/>
    <s v="1월 3주"/>
    <s v="해외"/>
    <x v="0"/>
    <s v="JST"/>
    <m/>
    <n v="8"/>
    <m/>
    <x v="0"/>
    <x v="0"/>
    <x v="0"/>
    <s v="14-FW-SP-10"/>
    <s v="ADULT"/>
    <n v="0.5"/>
    <x v="0"/>
    <x v="0"/>
    <d v="2014-01-24T00:00:00"/>
    <d v="2014-01-24T00:00:00"/>
    <n v="41652"/>
    <n v="5.4"/>
    <m/>
    <m/>
    <n v="3"/>
    <n v="1"/>
    <m/>
  </r>
  <r>
    <n v="0.5"/>
    <s v="14-FW-SP-10"/>
    <n v="1"/>
    <s v="BS14-FW-SP-10"/>
    <s v="201312"/>
    <s v="12월 4주"/>
    <n v="0.5"/>
    <s v="14-FW-SP-10"/>
    <n v="1"/>
    <s v="BS14-FW-SP-10"/>
    <x v="1"/>
    <s v="201402"/>
    <s v="2월 4주"/>
    <s v="해외"/>
    <x v="0"/>
    <s v="JST"/>
    <m/>
    <n v="9"/>
    <m/>
    <x v="0"/>
    <x v="0"/>
    <x v="0"/>
    <s v="14-FW-SP-10"/>
    <s v="ADULT"/>
    <n v="0.5"/>
    <x v="1"/>
    <x v="0"/>
    <d v="2014-01-24T00:00:00"/>
    <d v="2014-01-24T00:00:00"/>
    <n v="41694"/>
    <n v="3.2"/>
    <m/>
    <m/>
    <n v="3"/>
    <n v="1"/>
    <m/>
  </r>
  <r>
    <n v="0.5"/>
    <s v="14-FW-SP-11"/>
    <n v="1"/>
    <s v="FOREMOST14-FW-SP-11"/>
    <s v="201312"/>
    <s v="12월 4주"/>
    <n v="0.5"/>
    <s v="14-FW-SP-11"/>
    <n v="1"/>
    <s v="FOREMOST14-FW-SP-11"/>
    <x v="0"/>
    <s v="201401"/>
    <s v="1월 3주"/>
    <s v="해외"/>
    <x v="0"/>
    <s v="JST"/>
    <m/>
    <n v="10"/>
    <m/>
    <x v="0"/>
    <x v="0"/>
    <x v="0"/>
    <s v="14-FW-SP-11"/>
    <s v="ADULT"/>
    <n v="0.5"/>
    <x v="0"/>
    <x v="0"/>
    <d v="2014-01-24T00:00:00"/>
    <d v="2014-01-24T00:00:00"/>
    <n v="41656"/>
    <n v="4.2"/>
    <m/>
    <m/>
    <n v="4"/>
    <n v="1"/>
    <m/>
  </r>
  <r>
    <n v="0.5"/>
    <s v="14-FW-SP-11"/>
    <n v="1"/>
    <s v="5 works room14-FW-SP-11"/>
    <s v="201402"/>
    <s v="2월 3주"/>
    <n v="0.5"/>
    <s v="14-FW-SP-11"/>
    <n v="1"/>
    <s v="5 works room14-FW-SP-11"/>
    <x v="4"/>
    <s v="201403"/>
    <s v="3월 2주"/>
    <e v="#N/A"/>
    <x v="0"/>
    <s v="JST"/>
    <m/>
    <n v="11"/>
    <m/>
    <x v="0"/>
    <x v="0"/>
    <x v="0"/>
    <s v="14-FW-SP-11"/>
    <s v="ADULT"/>
    <n v="0.5"/>
    <x v="2"/>
    <x v="1"/>
    <d v="2014-03-21T00:00:00"/>
    <d v="2014-03-21T00:00:00"/>
    <n v="41715"/>
    <n v="4"/>
    <m/>
    <m/>
    <n v="4"/>
    <n v="1"/>
    <m/>
  </r>
  <r>
    <n v="0.5"/>
    <s v="14-FW-SP-12"/>
    <n v="1"/>
    <s v="우진모자14-FW-SP-12"/>
    <s v="201312"/>
    <s v="12월 4주"/>
    <n v="0.5"/>
    <s v="14-FW-SP-12"/>
    <n v="1"/>
    <s v="우진모자14-FW-SP-12"/>
    <x v="0"/>
    <s v="201401"/>
    <s v="1월 3주"/>
    <s v="국내"/>
    <x v="0"/>
    <s v="JST"/>
    <m/>
    <n v="12"/>
    <m/>
    <x v="0"/>
    <x v="0"/>
    <x v="0"/>
    <s v="14-FW-SP-12"/>
    <s v="ADULT"/>
    <n v="0.5"/>
    <x v="3"/>
    <x v="0"/>
    <d v="2014-01-17T00:00:00"/>
    <d v="2014-01-17T00:00:00"/>
    <n v="41656"/>
    <m/>
    <m/>
    <m/>
    <n v="3"/>
    <n v="1"/>
    <m/>
  </r>
  <r>
    <n v="0.5"/>
    <s v="14-FW-SP-12"/>
    <n v="1"/>
    <s v="FOREMOST14-FW-SP-12"/>
    <s v="201312"/>
    <s v="12월 4주"/>
    <n v="0.5"/>
    <s v="14-FW-SP-12"/>
    <n v="1"/>
    <s v="FOREMOST14-FW-SP-12"/>
    <x v="2"/>
    <s v="201401"/>
    <s v="1월 3주"/>
    <s v="해외"/>
    <x v="0"/>
    <s v="JST"/>
    <m/>
    <n v="13"/>
    <m/>
    <x v="0"/>
    <x v="0"/>
    <x v="0"/>
    <s v="14-FW-SP-12"/>
    <s v="ADULT"/>
    <n v="0.5"/>
    <x v="0"/>
    <x v="0"/>
    <d v="2014-01-24T00:00:00"/>
    <d v="2014-01-24T00:00:00"/>
    <n v="41652"/>
    <n v="6.7"/>
    <m/>
    <m/>
    <n v="3"/>
    <n v="1"/>
    <m/>
  </r>
  <r>
    <n v="0.5"/>
    <s v="14-FW-SP-13"/>
    <n v="1"/>
    <s v="우진모자14-FW-SP-13"/>
    <s v="201312"/>
    <s v="12월 4주"/>
    <n v="0.5"/>
    <s v="14-FW-SP-13"/>
    <n v="1"/>
    <s v="우진모자14-FW-SP-13"/>
    <x v="0"/>
    <s v="201401"/>
    <s v="1월 3주"/>
    <s v="국내"/>
    <x v="0"/>
    <s v="JST"/>
    <m/>
    <n v="14"/>
    <m/>
    <x v="0"/>
    <x v="0"/>
    <x v="0"/>
    <s v="14-FW-SP-13"/>
    <s v="ADULT"/>
    <n v="0.5"/>
    <x v="3"/>
    <x v="0"/>
    <d v="2014-01-17T00:00:00"/>
    <d v="2014-01-17T00:00:00"/>
    <n v="41656"/>
    <m/>
    <m/>
    <m/>
    <n v="3"/>
    <n v="1"/>
    <m/>
  </r>
  <r>
    <n v="0.5"/>
    <s v="14-FW-SP-13"/>
    <n v="1"/>
    <s v="FOREMOST14-FW-SP-13"/>
    <s v="201312"/>
    <s v="12월 4주"/>
    <n v="0.5"/>
    <s v="14-FW-SP-13"/>
    <n v="1"/>
    <s v="FOREMOST14-FW-SP-13"/>
    <x v="2"/>
    <s v="201401"/>
    <s v="1월 3주"/>
    <s v="해외"/>
    <x v="0"/>
    <s v="JST"/>
    <m/>
    <n v="15"/>
    <m/>
    <x v="0"/>
    <x v="0"/>
    <x v="0"/>
    <s v="14-FW-SP-13"/>
    <s v="ADULT"/>
    <n v="0.5"/>
    <x v="0"/>
    <x v="0"/>
    <d v="2014-01-24T00:00:00"/>
    <d v="2014-01-24T00:00:00"/>
    <n v="41652"/>
    <n v="6.5"/>
    <m/>
    <m/>
    <n v="3"/>
    <n v="1"/>
    <m/>
  </r>
  <r>
    <n v="1"/>
    <s v="14-FW-SP-14"/>
    <n v="1"/>
    <s v="우진모자14-FW-SP-14"/>
    <s v="201312"/>
    <s v="12월 4주"/>
    <n v="1"/>
    <s v="14-FW-SP-14"/>
    <n v="1"/>
    <s v="우진모자14-FW-SP-14"/>
    <x v="0"/>
    <s v="201401"/>
    <s v="1월 3주"/>
    <s v="국내"/>
    <x v="0"/>
    <s v="JST"/>
    <m/>
    <n v="16"/>
    <m/>
    <x v="0"/>
    <x v="0"/>
    <x v="0"/>
    <s v="14-FW-SP-14"/>
    <s v="ADULT"/>
    <n v="1"/>
    <x v="3"/>
    <x v="0"/>
    <d v="2014-01-17T00:00:00"/>
    <d v="2014-01-17T00:00:00"/>
    <n v="41656"/>
    <m/>
    <m/>
    <m/>
    <n v="3"/>
    <n v="1"/>
    <m/>
  </r>
  <r>
    <n v="0.5"/>
    <s v="14-FW-SP-15"/>
    <n v="1"/>
    <s v="우진모자14-FW-SP-15"/>
    <s v="201312"/>
    <s v="12월 4주"/>
    <n v="0.5"/>
    <s v="14-FW-SP-15"/>
    <n v="1"/>
    <s v="우진모자14-FW-SP-15"/>
    <x v="0"/>
    <s v="201401"/>
    <s v="1월 3주"/>
    <s v="국내"/>
    <x v="0"/>
    <s v="JST"/>
    <m/>
    <n v="17"/>
    <m/>
    <x v="0"/>
    <x v="0"/>
    <x v="0"/>
    <s v="14-FW-SP-15"/>
    <s v="ADULT"/>
    <n v="0.5"/>
    <x v="3"/>
    <x v="0"/>
    <d v="2014-01-17T00:00:00"/>
    <d v="2014-01-17T00:00:00"/>
    <n v="41656"/>
    <m/>
    <m/>
    <m/>
    <n v="4"/>
    <n v="1"/>
    <m/>
  </r>
  <r>
    <n v="0.5"/>
    <s v="14-FW-SP-15"/>
    <n v="1"/>
    <s v="FOREMOST14-FW-SP-15"/>
    <s v="201312"/>
    <s v="12월 4주"/>
    <n v="0.5"/>
    <s v="14-FW-SP-15"/>
    <n v="1"/>
    <s v="FOREMOST14-FW-SP-15"/>
    <x v="0"/>
    <s v="201401"/>
    <s v="1월 3주"/>
    <s v="해외"/>
    <x v="0"/>
    <s v="JST"/>
    <m/>
    <n v="18"/>
    <m/>
    <x v="0"/>
    <x v="0"/>
    <x v="0"/>
    <s v="14-FW-SP-15"/>
    <s v="ADULT"/>
    <n v="0.5"/>
    <x v="0"/>
    <x v="0"/>
    <d v="2014-01-24T00:00:00"/>
    <d v="2014-01-24T00:00:00"/>
    <n v="41656"/>
    <n v="6.7"/>
    <m/>
    <m/>
    <n v="4"/>
    <n v="1"/>
    <m/>
  </r>
  <r>
    <n v="1"/>
    <s v="14-FW-SP-16"/>
    <n v="1"/>
    <s v="TS14-FW-SP-16"/>
    <s v="201312"/>
    <s v="12월 4주"/>
    <n v="0"/>
    <s v=""/>
    <n v="0"/>
    <s v=""/>
    <x v="0"/>
    <s v="201401"/>
    <s v="1월 3주"/>
    <s v="국내"/>
    <x v="0"/>
    <s v="JST"/>
    <m/>
    <n v="19"/>
    <m/>
    <x v="0"/>
    <x v="0"/>
    <x v="0"/>
    <s v="14-FW-SP-16"/>
    <s v="ADULT"/>
    <n v="1"/>
    <x v="4"/>
    <x v="0"/>
    <d v="2014-01-17T00:00:00"/>
    <d v="2014-01-17T00:00:00"/>
    <m/>
    <m/>
    <m/>
    <m/>
    <n v="5"/>
    <n v="1"/>
    <s v="안한다함(2/10)"/>
  </r>
  <r>
    <n v="1"/>
    <s v="14-FW-SP-17"/>
    <n v="1"/>
    <s v="TS14-FW-SP-17"/>
    <s v="201312"/>
    <s v="12월 4주"/>
    <n v="0"/>
    <s v=""/>
    <n v="0"/>
    <s v=""/>
    <x v="0"/>
    <s v="201401"/>
    <s v="1월 3주"/>
    <s v="국내"/>
    <x v="0"/>
    <s v="JST"/>
    <m/>
    <n v="20"/>
    <m/>
    <x v="0"/>
    <x v="0"/>
    <x v="0"/>
    <s v="14-FW-SP-17"/>
    <s v="ADULT"/>
    <n v="1"/>
    <x v="4"/>
    <x v="0"/>
    <d v="2014-01-17T00:00:00"/>
    <d v="2014-01-17T00:00:00"/>
    <m/>
    <m/>
    <m/>
    <m/>
    <n v="5"/>
    <n v="1"/>
    <s v="안한다함(2/10)"/>
  </r>
  <r>
    <n v="0.5"/>
    <s v="14-FW-SP-18"/>
    <n v="1"/>
    <s v="FOREMOST14-FW-SP-18"/>
    <s v="201312"/>
    <s v="12월 4주"/>
    <n v="0.5"/>
    <s v="14-FW-SP-18"/>
    <n v="1"/>
    <s v="FOREMOST14-FW-SP-18"/>
    <x v="2"/>
    <s v="201401"/>
    <s v="1월 3주"/>
    <s v="해외"/>
    <x v="0"/>
    <s v="JST"/>
    <m/>
    <n v="21"/>
    <m/>
    <x v="0"/>
    <x v="0"/>
    <x v="0"/>
    <s v="14-FW-SP-18"/>
    <s v="ADULT"/>
    <n v="0.5"/>
    <x v="0"/>
    <x v="0"/>
    <d v="2014-01-24T00:00:00"/>
    <d v="2014-01-24T00:00:00"/>
    <n v="41652"/>
    <n v="6.15"/>
    <m/>
    <m/>
    <n v="4"/>
    <n v="1"/>
    <m/>
  </r>
  <r>
    <n v="0.5"/>
    <s v="14-FW-SP-18"/>
    <n v="1"/>
    <s v="5 works room14-FW-SP-18"/>
    <s v="201402"/>
    <s v="2월 3주"/>
    <n v="0.5"/>
    <s v="14-FW-SP-18"/>
    <n v="1"/>
    <s v="5 works room14-FW-SP-18"/>
    <x v="4"/>
    <s v="201403"/>
    <s v="3월 2주"/>
    <e v="#N/A"/>
    <x v="0"/>
    <s v="JST"/>
    <m/>
    <n v="22"/>
    <m/>
    <x v="0"/>
    <x v="0"/>
    <x v="0"/>
    <s v="14-FW-SP-18"/>
    <s v="ADULT"/>
    <n v="0.5"/>
    <x v="2"/>
    <x v="1"/>
    <d v="2014-03-21T00:00:00"/>
    <d v="2014-03-21T00:00:00"/>
    <n v="41715"/>
    <n v="4.8"/>
    <m/>
    <m/>
    <n v="4"/>
    <n v="1"/>
    <m/>
  </r>
  <r>
    <n v="0.5"/>
    <s v="14-FW-SP-19"/>
    <n v="1"/>
    <s v="FOREMOST14-FW-SP-19"/>
    <s v="201312"/>
    <s v="12월 4주"/>
    <n v="0.5"/>
    <s v="14-FW-SP-19"/>
    <n v="1"/>
    <s v="FOREMOST14-FW-SP-19"/>
    <x v="3"/>
    <s v="201401"/>
    <s v="1월 4주"/>
    <s v="해외"/>
    <x v="0"/>
    <s v="JST"/>
    <m/>
    <n v="23"/>
    <m/>
    <x v="0"/>
    <x v="0"/>
    <x v="0"/>
    <s v="14-FW-SP-19"/>
    <s v="ADULT"/>
    <n v="0.5"/>
    <x v="0"/>
    <x v="0"/>
    <d v="2014-01-24T00:00:00"/>
    <d v="2014-01-24T00:00:00"/>
    <n v="41661"/>
    <n v="5"/>
    <m/>
    <m/>
    <n v="3"/>
    <n v="1"/>
    <m/>
  </r>
  <r>
    <n v="0.5"/>
    <s v="14-FW-SP-19"/>
    <n v="1"/>
    <s v="5 works room14-FW-SP-19"/>
    <s v="201402"/>
    <s v="2월 3주"/>
    <n v="0.5"/>
    <s v="14-FW-SP-19"/>
    <n v="1"/>
    <s v="5 works room14-FW-SP-19"/>
    <x v="4"/>
    <s v="201403"/>
    <s v="3월 2주"/>
    <e v="#N/A"/>
    <x v="0"/>
    <s v="JST"/>
    <m/>
    <n v="24"/>
    <m/>
    <x v="0"/>
    <x v="0"/>
    <x v="0"/>
    <s v="14-FW-SP-19"/>
    <s v="ADULT"/>
    <n v="0.5"/>
    <x v="2"/>
    <x v="1"/>
    <d v="2014-03-21T00:00:00"/>
    <d v="2014-03-21T00:00:00"/>
    <n v="41715"/>
    <n v="4.2"/>
    <m/>
    <m/>
    <n v="3"/>
    <n v="1"/>
    <m/>
  </r>
  <r>
    <n v="0.5"/>
    <s v="14-FW-SP-20"/>
    <n v="1"/>
    <s v="FOREMOST14-FW-SP-20"/>
    <s v="201312"/>
    <s v="12월 4주"/>
    <n v="0.5"/>
    <s v="14-FW-SP-20"/>
    <n v="1"/>
    <s v="FOREMOST14-FW-SP-20"/>
    <x v="5"/>
    <s v="201401"/>
    <s v="1월 5주"/>
    <s v="해외"/>
    <x v="0"/>
    <s v="JST"/>
    <m/>
    <n v="25"/>
    <m/>
    <x v="0"/>
    <x v="0"/>
    <x v="0"/>
    <s v="14-FW-SP-20"/>
    <s v="ADULT"/>
    <n v="0.5"/>
    <x v="0"/>
    <x v="0"/>
    <d v="2014-01-24T00:00:00"/>
    <d v="2014-01-24T00:00:00"/>
    <n v="41667"/>
    <n v="6.7"/>
    <m/>
    <m/>
    <n v="4"/>
    <n v="2"/>
    <m/>
  </r>
  <r>
    <n v="0.5"/>
    <s v="14-FW-SP-20"/>
    <n v="1"/>
    <s v="BS14-FW-SP-20"/>
    <s v="201312"/>
    <s v="12월 4주"/>
    <n v="0.5"/>
    <s v="14-FW-SP-20"/>
    <n v="1"/>
    <s v="BS14-FW-SP-20"/>
    <x v="1"/>
    <s v="201402"/>
    <s v="2월 4주"/>
    <s v="해외"/>
    <x v="0"/>
    <s v="JST"/>
    <m/>
    <n v="26"/>
    <m/>
    <x v="0"/>
    <x v="0"/>
    <x v="0"/>
    <s v="14-FW-SP-20"/>
    <s v="ADULT"/>
    <n v="0.5"/>
    <x v="1"/>
    <x v="0"/>
    <d v="2014-01-24T00:00:00"/>
    <d v="2014-01-24T00:00:00"/>
    <n v="41694"/>
    <n v="3.6"/>
    <m/>
    <m/>
    <n v="4"/>
    <n v="2"/>
    <m/>
  </r>
  <r>
    <n v="0.33333333333333331"/>
    <s v="14-FW-SP-21"/>
    <n v="1"/>
    <s v="우진모자14-FW-SP-21"/>
    <s v="201312"/>
    <s v="12월 4주"/>
    <n v="0.33333333333333331"/>
    <s v="14-FW-SP-21"/>
    <n v="1"/>
    <s v="우진모자14-FW-SP-21"/>
    <x v="0"/>
    <s v="201401"/>
    <s v="1월 3주"/>
    <s v="국내"/>
    <x v="0"/>
    <s v="JST"/>
    <m/>
    <n v="27"/>
    <m/>
    <x v="0"/>
    <x v="0"/>
    <x v="0"/>
    <s v="14-FW-SP-21"/>
    <s v="ADULT"/>
    <n v="0.33333333333333331"/>
    <x v="3"/>
    <x v="0"/>
    <d v="2014-01-17T00:00:00"/>
    <d v="2014-01-17T00:00:00"/>
    <n v="41656"/>
    <m/>
    <m/>
    <m/>
    <n v="3"/>
    <n v="1"/>
    <m/>
  </r>
  <r>
    <n v="0.5"/>
    <s v="14-FW-SP-22"/>
    <n v="1"/>
    <s v="FOREMOST14-FW-SP-22"/>
    <s v="201401"/>
    <s v="1월 3주"/>
    <n v="0.5"/>
    <s v="14-FW-SP-22"/>
    <n v="1"/>
    <s v="FOREMOST14-FW-SP-22"/>
    <x v="6"/>
    <s v="201402"/>
    <s v="2월 1주"/>
    <s v="해외"/>
    <x v="0"/>
    <s v="JST"/>
    <m/>
    <n v="28"/>
    <m/>
    <x v="0"/>
    <x v="0"/>
    <x v="0"/>
    <s v="14-FW-SP-22"/>
    <s v="ADULT"/>
    <n v="0.5"/>
    <x v="0"/>
    <x v="2"/>
    <d v="2014-02-11T00:00:00"/>
    <d v="2014-02-11T00:00:00"/>
    <n v="41673"/>
    <n v="5.7"/>
    <m/>
    <m/>
    <n v="3"/>
    <n v="1"/>
    <m/>
  </r>
  <r>
    <n v="0.5"/>
    <s v="14-FW-SP-22"/>
    <n v="1"/>
    <s v="BS14-FW-SP-22"/>
    <s v="201401"/>
    <s v="1월 3주"/>
    <n v="0.5"/>
    <s v="14-FW-SP-22"/>
    <n v="1"/>
    <s v="BS14-FW-SP-22"/>
    <x v="7"/>
    <s v="201403"/>
    <s v="3월 1주"/>
    <s v="해외"/>
    <x v="0"/>
    <s v="JST"/>
    <m/>
    <n v="29"/>
    <m/>
    <x v="0"/>
    <x v="0"/>
    <x v="0"/>
    <s v="14-FW-SP-22"/>
    <s v="ADULT"/>
    <n v="0.5"/>
    <x v="1"/>
    <x v="2"/>
    <d v="2014-02-11T00:00:00"/>
    <d v="2014-02-11T00:00:00"/>
    <n v="41705"/>
    <n v="3.5"/>
    <m/>
    <s v="ORIGINAL SAMPLE"/>
    <n v="3"/>
    <n v="1"/>
    <m/>
  </r>
  <r>
    <n v="0.5"/>
    <s v="14-FW-SP-25"/>
    <n v="1"/>
    <s v="FOREMOST14-FW-SP-25"/>
    <s v="201401"/>
    <s v="1월 3주"/>
    <n v="0.5"/>
    <s v="14-FW-SP-25"/>
    <n v="1"/>
    <s v="FOREMOST14-FW-SP-25"/>
    <x v="8"/>
    <s v="201402"/>
    <s v="2월 3주"/>
    <s v="해외"/>
    <x v="0"/>
    <s v="JST"/>
    <m/>
    <n v="30"/>
    <m/>
    <x v="0"/>
    <x v="0"/>
    <x v="0"/>
    <s v="14-FW-SP-25"/>
    <s v="ADULT"/>
    <n v="0.5"/>
    <x v="0"/>
    <x v="2"/>
    <d v="2014-02-11T00:00:00"/>
    <d v="2014-02-11T00:00:00"/>
    <n v="41687"/>
    <n v="6.7"/>
    <m/>
    <s v="ORIGINAL SAMPLE"/>
    <n v="4"/>
    <n v="1"/>
    <m/>
  </r>
  <r>
    <n v="0.5"/>
    <s v="14-FW-SP-25"/>
    <n v="1"/>
    <s v="BS14-FW-SP-25"/>
    <s v="201401"/>
    <s v="1월 3주"/>
    <n v="0.5"/>
    <s v="14-FW-SP-25"/>
    <n v="1"/>
    <s v="BS14-FW-SP-25"/>
    <x v="7"/>
    <s v="201403"/>
    <s v="3월 1주"/>
    <s v="해외"/>
    <x v="0"/>
    <s v="JST"/>
    <m/>
    <n v="31"/>
    <m/>
    <x v="0"/>
    <x v="0"/>
    <x v="0"/>
    <s v="14-FW-SP-25"/>
    <s v="ADULT"/>
    <n v="0.5"/>
    <x v="1"/>
    <x v="2"/>
    <d v="2014-02-11T00:00:00"/>
    <d v="2014-02-11T00:00:00"/>
    <n v="41705"/>
    <n v="3.2"/>
    <m/>
    <m/>
    <n v="4"/>
    <n v="1"/>
    <m/>
  </r>
  <r>
    <n v="0.5"/>
    <s v="14-FW-SP-24"/>
    <n v="1"/>
    <s v="FOREMOST14-FW-SP-24"/>
    <s v="201401"/>
    <s v="1월 3주"/>
    <n v="0.5"/>
    <s v="14-FW-SP-24"/>
    <n v="1"/>
    <s v="FOREMOST14-FW-SP-24"/>
    <x v="8"/>
    <s v="201402"/>
    <s v="2월 3주"/>
    <s v="해외"/>
    <x v="0"/>
    <s v="JST"/>
    <m/>
    <n v="32"/>
    <m/>
    <x v="0"/>
    <x v="0"/>
    <x v="0"/>
    <s v="14-FW-SP-24"/>
    <s v="ADULT"/>
    <n v="0.5"/>
    <x v="0"/>
    <x v="2"/>
    <d v="2014-02-11T00:00:00"/>
    <d v="2014-02-11T00:00:00"/>
    <n v="41687"/>
    <n v="6.15"/>
    <m/>
    <m/>
    <n v="3"/>
    <n v="1"/>
    <m/>
  </r>
  <r>
    <n v="0.5"/>
    <s v="14-FW-SP-24"/>
    <n v="1"/>
    <s v="BS14-FW-SP-24"/>
    <s v="201401"/>
    <s v="1월 3주"/>
    <n v="0.5"/>
    <s v="14-FW-SP-24"/>
    <n v="1"/>
    <s v="BS14-FW-SP-24"/>
    <x v="7"/>
    <s v="201403"/>
    <s v="3월 1주"/>
    <s v="해외"/>
    <x v="0"/>
    <s v="JST"/>
    <m/>
    <n v="33"/>
    <m/>
    <x v="0"/>
    <x v="0"/>
    <x v="0"/>
    <s v="14-FW-SP-24"/>
    <s v="ADULT"/>
    <n v="0.5"/>
    <x v="1"/>
    <x v="2"/>
    <d v="2014-02-11T00:00:00"/>
    <d v="2014-02-11T00:00:00"/>
    <n v="41705"/>
    <n v="3.5"/>
    <m/>
    <s v="ORIGINAL SAMPLE"/>
    <n v="3"/>
    <n v="1"/>
    <m/>
  </r>
  <r>
    <n v="1"/>
    <s v="14-FW-SP-29"/>
    <n v="1"/>
    <s v="우진모자14-FW-SP-29"/>
    <s v="201401"/>
    <s v="1월 3주"/>
    <n v="0"/>
    <s v=""/>
    <n v="0"/>
    <s v=""/>
    <x v="9"/>
    <s v="201402"/>
    <s v="2월 1주"/>
    <s v="국내"/>
    <x v="0"/>
    <s v="JST"/>
    <m/>
    <n v="34"/>
    <m/>
    <x v="0"/>
    <x v="0"/>
    <x v="0"/>
    <s v="14-FW-SP-29"/>
    <s v="ADULT"/>
    <n v="1"/>
    <x v="3"/>
    <x v="2"/>
    <d v="2014-02-04T00:00:00"/>
    <d v="2014-02-04T00:00:00"/>
    <m/>
    <m/>
    <m/>
    <m/>
    <n v="3"/>
    <n v="1"/>
    <s v="안한다함(2/10)"/>
  </r>
  <r>
    <n v="0.5"/>
    <s v="14-FW-SP-30"/>
    <n v="1"/>
    <s v="FOREMOST14-FW-SP-30"/>
    <s v="201401"/>
    <s v="1월 3주"/>
    <n v="0.5"/>
    <s v="14-FW-SP-30"/>
    <n v="1"/>
    <s v="FOREMOST14-FW-SP-30"/>
    <x v="6"/>
    <s v="201402"/>
    <s v="2월 1주"/>
    <s v="해외"/>
    <x v="0"/>
    <s v="JST"/>
    <m/>
    <n v="35"/>
    <m/>
    <x v="0"/>
    <x v="0"/>
    <x v="0"/>
    <s v="14-FW-SP-30"/>
    <s v="ADULT"/>
    <n v="0.5"/>
    <x v="0"/>
    <x v="2"/>
    <d v="2014-02-11T00:00:00"/>
    <d v="2014-02-11T00:00:00"/>
    <n v="41673"/>
    <n v="5.7"/>
    <m/>
    <m/>
    <n v="5"/>
    <n v="1"/>
    <m/>
  </r>
  <r>
    <n v="0.5"/>
    <s v="14-FW-SP-30"/>
    <n v="1"/>
    <s v="BS14-FW-SP-30"/>
    <s v="201401"/>
    <s v="1월 3주"/>
    <n v="0.5"/>
    <s v="14-FW-SP-30"/>
    <n v="1"/>
    <s v="BS14-FW-SP-30"/>
    <x v="7"/>
    <s v="201403"/>
    <s v="3월 1주"/>
    <s v="해외"/>
    <x v="0"/>
    <s v="JST"/>
    <m/>
    <n v="36"/>
    <m/>
    <x v="0"/>
    <x v="0"/>
    <x v="0"/>
    <s v="14-FW-SP-30"/>
    <s v="ADULT"/>
    <n v="0.5"/>
    <x v="1"/>
    <x v="2"/>
    <d v="2014-02-11T00:00:00"/>
    <d v="2014-02-11T00:00:00"/>
    <n v="41705"/>
    <n v="3.2"/>
    <m/>
    <m/>
    <n v="5"/>
    <n v="1"/>
    <m/>
  </r>
  <r>
    <n v="1"/>
    <s v="14-FW-SP-37"/>
    <n v="1"/>
    <s v="BS14-FW-SP-37"/>
    <s v="201401"/>
    <s v="1월 3주"/>
    <n v="1"/>
    <s v="14-FW-SP-37"/>
    <n v="1"/>
    <s v="BS14-FW-SP-37"/>
    <x v="7"/>
    <s v="201403"/>
    <s v="3월 1주"/>
    <s v="해외"/>
    <x v="0"/>
    <s v="JST"/>
    <m/>
    <n v="37"/>
    <m/>
    <x v="0"/>
    <x v="0"/>
    <x v="0"/>
    <s v="14-FW-SP-37"/>
    <s v="ADULT"/>
    <n v="1"/>
    <x v="1"/>
    <x v="2"/>
    <d v="2014-02-11T00:00:00"/>
    <d v="2014-02-11T00:00:00"/>
    <n v="41705"/>
    <n v="3.5"/>
    <m/>
    <s v="ORIGINAL SAMPLE"/>
    <n v="3"/>
    <n v="1"/>
    <m/>
  </r>
  <r>
    <n v="1"/>
    <s v="14-FW-SP-38"/>
    <n v="1"/>
    <s v="FOREMOST14-FW-SP-38"/>
    <s v="201401"/>
    <s v="1월 3주"/>
    <n v="1"/>
    <s v="14-FW-SP-38"/>
    <n v="1"/>
    <s v="FOREMOST14-FW-SP-38"/>
    <x v="10"/>
    <s v="201402"/>
    <s v="2월 3주"/>
    <s v="해외"/>
    <x v="0"/>
    <s v="JST"/>
    <m/>
    <n v="38"/>
    <m/>
    <x v="0"/>
    <x v="0"/>
    <x v="0"/>
    <s v="14-FW-SP-38"/>
    <s v="ADULT"/>
    <n v="1"/>
    <x v="0"/>
    <x v="2"/>
    <d v="2014-02-11T00:00:00"/>
    <d v="2014-02-11T00:00:00"/>
    <n v="41690"/>
    <n v="9.5"/>
    <m/>
    <s v="ORIGINAL SAMPLE"/>
    <n v="1"/>
    <n v="1"/>
    <m/>
  </r>
  <r>
    <n v="1"/>
    <s v="14-FW-SP-23"/>
    <n v="1"/>
    <s v="TS14-FW-SP-23"/>
    <s v="201401"/>
    <s v="1월 3주"/>
    <n v="0"/>
    <s v=""/>
    <n v="0"/>
    <s v=""/>
    <x v="9"/>
    <s v="201402"/>
    <s v="2월 1주"/>
    <s v="국내"/>
    <x v="0"/>
    <s v="JST"/>
    <m/>
    <n v="39"/>
    <m/>
    <x v="0"/>
    <x v="0"/>
    <x v="0"/>
    <s v="14-FW-SP-23"/>
    <s v="ADULT"/>
    <n v="1"/>
    <x v="4"/>
    <x v="2"/>
    <d v="2014-02-04T00:00:00"/>
    <d v="2014-02-04T00:00:00"/>
    <m/>
    <m/>
    <m/>
    <m/>
    <n v="5"/>
    <n v="1"/>
    <s v="안한다함(2/10)"/>
  </r>
  <r>
    <n v="0.5"/>
    <s v="14-FW-SP-27"/>
    <n v="1"/>
    <s v="TS14-FW-SP-27"/>
    <s v="201401"/>
    <s v="1월 3주"/>
    <n v="0"/>
    <s v=""/>
    <n v="0"/>
    <s v=""/>
    <x v="9"/>
    <s v="201402"/>
    <s v="2월 1주"/>
    <s v="국내"/>
    <x v="0"/>
    <s v="JST"/>
    <m/>
    <n v="40"/>
    <m/>
    <x v="0"/>
    <x v="0"/>
    <x v="0"/>
    <s v="14-FW-SP-27"/>
    <s v="ADULT"/>
    <n v="0.5"/>
    <x v="4"/>
    <x v="2"/>
    <d v="2014-02-04T00:00:00"/>
    <d v="2014-02-04T00:00:00"/>
    <m/>
    <m/>
    <m/>
    <m/>
    <n v="4"/>
    <n v="1"/>
    <s v="안한다함(2/10)"/>
  </r>
  <r>
    <n v="1"/>
    <s v="14-FW-SP-34"/>
    <n v="1"/>
    <s v="FOREMOST14-FW-SP-34"/>
    <s v="201401"/>
    <s v="1월 4주"/>
    <n v="1"/>
    <s v="14-FW-SP-34"/>
    <n v="1"/>
    <s v="FOREMOST14-FW-SP-34"/>
    <x v="11"/>
    <s v="201404"/>
    <s v="3월 2주"/>
    <s v="해외"/>
    <x v="0"/>
    <s v="JST"/>
    <m/>
    <n v="41"/>
    <m/>
    <x v="0"/>
    <x v="0"/>
    <x v="0"/>
    <s v="14-FW-SP-34"/>
    <s v="ADULT"/>
    <n v="1"/>
    <x v="0"/>
    <x v="3"/>
    <d v="2014-02-19T00:00:00"/>
    <d v="2014-02-19T00:00:00"/>
    <n v="41730"/>
    <m/>
    <m/>
    <s v="ORIGINAL SAMPLE"/>
    <n v="1"/>
    <n v="1"/>
    <m/>
  </r>
  <r>
    <n v="1"/>
    <s v="14-FW-SP-33"/>
    <n v="1"/>
    <s v="FOREMOST14-FW-SP-33"/>
    <s v="201401"/>
    <s v="1월 4주"/>
    <n v="0"/>
    <s v=""/>
    <n v="0"/>
    <s v=""/>
    <x v="12"/>
    <s v="201402"/>
    <s v="2월 3주"/>
    <s v="해외"/>
    <x v="0"/>
    <s v="JST"/>
    <m/>
    <n v="42"/>
    <m/>
    <x v="0"/>
    <x v="0"/>
    <x v="0"/>
    <s v="14-FW-SP-33"/>
    <s v="ADULT"/>
    <n v="1"/>
    <x v="0"/>
    <x v="3"/>
    <d v="2014-02-19T00:00:00"/>
    <d v="2014-02-19T00:00:00"/>
    <m/>
    <m/>
    <m/>
    <s v="ORIGINAL SAMPLE"/>
    <n v="1"/>
    <n v="1"/>
    <m/>
  </r>
  <r>
    <n v="0.33333333333333331"/>
    <s v="14-FW-SP-21"/>
    <n v="1"/>
    <s v="FOREMOST14-FW-SP-21"/>
    <s v="201401"/>
    <s v="1월 4주"/>
    <n v="0.33333333333333331"/>
    <s v="14-FW-SP-21"/>
    <n v="1"/>
    <s v="FOREMOST14-FW-SP-21"/>
    <x v="13"/>
    <s v="201403"/>
    <s v="3월 2주"/>
    <s v="해외"/>
    <x v="0"/>
    <s v="JST"/>
    <m/>
    <n v="43"/>
    <m/>
    <x v="0"/>
    <x v="0"/>
    <x v="0"/>
    <s v="14-FW-SP-21"/>
    <s v="ADULT"/>
    <n v="0.33333333333333331"/>
    <x v="0"/>
    <x v="3"/>
    <d v="2014-02-19T00:00:00"/>
    <d v="2014-02-19T00:00:00"/>
    <n v="41726"/>
    <m/>
    <m/>
    <s v="ORIGINAL SAMPLE"/>
    <n v="3"/>
    <n v="1"/>
    <m/>
  </r>
  <r>
    <n v="1"/>
    <s v="14-FW-SP-35"/>
    <n v="1"/>
    <s v="FOREMOST14-FW-SP-35"/>
    <s v="201402"/>
    <s v="2월 1주"/>
    <n v="0"/>
    <s v=""/>
    <n v="0"/>
    <s v=""/>
    <x v="14"/>
    <s v="201403"/>
    <s v="3월 1주"/>
    <s v="해외"/>
    <x v="0"/>
    <s v="JST"/>
    <m/>
    <n v="44"/>
    <m/>
    <x v="0"/>
    <x v="0"/>
    <x v="0"/>
    <s v="14-FW-SP-35"/>
    <s v="ADULT"/>
    <n v="1"/>
    <x v="0"/>
    <x v="4"/>
    <d v="2014-03-06T00:00:00"/>
    <d v="2014-03-06T00:00:00"/>
    <m/>
    <m/>
    <m/>
    <s v="ORIGINAL SAMPLE"/>
    <n v="1"/>
    <n v="1"/>
    <m/>
  </r>
  <r>
    <n v="1"/>
    <s v="14-FW-SP-36"/>
    <n v="1"/>
    <s v="FOREMOST14-FW-SP-36"/>
    <s v="201402"/>
    <s v="2월 1주"/>
    <n v="1"/>
    <s v="14-FW-SP-36"/>
    <n v="1"/>
    <s v="FOREMOST14-FW-SP-36"/>
    <x v="11"/>
    <s v="201404"/>
    <s v="3월 2주"/>
    <s v="해외"/>
    <x v="0"/>
    <s v="JST"/>
    <m/>
    <n v="45"/>
    <m/>
    <x v="0"/>
    <x v="0"/>
    <x v="0"/>
    <s v="14-FW-SP-36"/>
    <s v="ADULT"/>
    <n v="1"/>
    <x v="0"/>
    <x v="4"/>
    <d v="2014-03-06T00:00:00"/>
    <d v="2014-03-06T00:00:00"/>
    <n v="41730"/>
    <m/>
    <m/>
    <s v="ORIGINAL SAMPLE"/>
    <n v="1"/>
    <n v="1"/>
    <m/>
  </r>
  <r>
    <n v="1"/>
    <s v="14-FW-SP-45"/>
    <n v="1"/>
    <s v="FOREMOST14-FW-SP-45"/>
    <s v="201402"/>
    <s v="2월 2주"/>
    <n v="0"/>
    <s v=""/>
    <n v="0"/>
    <s v=""/>
    <x v="15"/>
    <s v="201403"/>
    <s v="3월 2주"/>
    <s v="해외"/>
    <x v="0"/>
    <s v="JST"/>
    <m/>
    <n v="46"/>
    <m/>
    <x v="0"/>
    <x v="0"/>
    <x v="0"/>
    <s v="14-FW-SP-45"/>
    <s v="ADULT"/>
    <n v="1"/>
    <x v="0"/>
    <x v="5"/>
    <d v="2014-03-10T00:00:00"/>
    <d v="2014-03-10T00:00:00"/>
    <m/>
    <m/>
    <m/>
    <s v="ORIGINAL SAMPLE"/>
    <n v="2"/>
    <n v="2"/>
    <m/>
  </r>
  <r>
    <n v="1"/>
    <s v="14-FW-SP-46"/>
    <n v="1"/>
    <s v="FOREMOST14-FW-SP-46"/>
    <s v="201402"/>
    <s v="2월 2주"/>
    <n v="1"/>
    <s v="14-FW-SP-46"/>
    <n v="1"/>
    <s v="FOREMOST14-FW-SP-46"/>
    <x v="14"/>
    <s v="201403"/>
    <s v="3월 1주"/>
    <s v="해외"/>
    <x v="0"/>
    <s v="JST"/>
    <m/>
    <n v="47"/>
    <m/>
    <x v="0"/>
    <x v="0"/>
    <x v="0"/>
    <s v="14-FW-SP-46"/>
    <s v="ADULT"/>
    <n v="1"/>
    <x v="0"/>
    <x v="5"/>
    <d v="2014-03-10T00:00:00"/>
    <d v="2014-03-10T00:00:00"/>
    <n v="41704"/>
    <n v="9.6"/>
    <m/>
    <s v="ORIGINAL SAMPLE"/>
    <n v="1"/>
    <n v="1"/>
    <m/>
  </r>
  <r>
    <n v="1"/>
    <s v="14-FW-SP-47"/>
    <n v="1"/>
    <s v="FOREMOST14-FW-SP-47"/>
    <s v="201402"/>
    <s v="2월 2주"/>
    <n v="1"/>
    <s v="14-FW-SP-47"/>
    <n v="1"/>
    <s v="FOREMOST14-FW-SP-47"/>
    <x v="4"/>
    <s v="201403"/>
    <s v="3월 2주"/>
    <s v="해외"/>
    <x v="0"/>
    <s v="JST"/>
    <m/>
    <n v="48"/>
    <m/>
    <x v="0"/>
    <x v="0"/>
    <x v="0"/>
    <s v="14-FW-SP-47"/>
    <s v="ADULT"/>
    <n v="1"/>
    <x v="0"/>
    <x v="5"/>
    <d v="2014-03-10T00:00:00"/>
    <d v="2014-03-10T00:00:00"/>
    <n v="41715"/>
    <n v="7"/>
    <m/>
    <s v="ORIGINAL SAMPLE"/>
    <n v="1"/>
    <n v="1"/>
    <m/>
  </r>
  <r>
    <n v="0.5"/>
    <s v="14-FW-SP-32"/>
    <n v="1"/>
    <s v="FOREMOST14-FW-SP-32"/>
    <s v="201402"/>
    <s v="2월 2주"/>
    <n v="0.5"/>
    <s v="14-FW-SP-32"/>
    <n v="1"/>
    <s v="FOREMOST14-FW-SP-32"/>
    <x v="4"/>
    <s v="201403"/>
    <s v="3월 2주"/>
    <s v="해외"/>
    <x v="0"/>
    <s v="JST"/>
    <m/>
    <n v="49"/>
    <m/>
    <x v="0"/>
    <x v="0"/>
    <x v="0"/>
    <s v="14-FW-SP-32"/>
    <s v="ADULT"/>
    <n v="0.5"/>
    <x v="0"/>
    <x v="6"/>
    <d v="2014-03-12T00:00:00"/>
    <d v="2014-03-12T00:00:00"/>
    <n v="41715"/>
    <m/>
    <m/>
    <s v="ORIGINAL SAMPLE"/>
    <n v="3"/>
    <n v="1"/>
    <m/>
  </r>
  <r>
    <n v="0.33333333333333331"/>
    <s v="14-FW-SP-21"/>
    <n v="1"/>
    <s v="BS14-FW-SP-21"/>
    <s v="201402"/>
    <s v="2월 2주"/>
    <n v="0.33333333333333331"/>
    <s v="14-FW-SP-21"/>
    <n v="1"/>
    <s v="BS14-FW-SP-21"/>
    <x v="16"/>
    <s v="201403"/>
    <s v="3월 2주"/>
    <s v="해외"/>
    <x v="0"/>
    <s v="JST"/>
    <m/>
    <n v="50"/>
    <m/>
    <x v="0"/>
    <x v="0"/>
    <x v="0"/>
    <s v="14-FW-SP-21"/>
    <s v="ADULT"/>
    <n v="0.33333333333333331"/>
    <x v="1"/>
    <x v="6"/>
    <d v="2014-03-12T00:00:00"/>
    <d v="2014-03-12T00:00:00"/>
    <n v="41722"/>
    <n v="3.8"/>
    <m/>
    <m/>
    <n v="3"/>
    <n v="1"/>
    <m/>
  </r>
  <r>
    <n v="0.5"/>
    <s v="14-FW-SP-27"/>
    <n v="1"/>
    <s v="BS14-FW-SP-27"/>
    <s v="201402"/>
    <s v="2월 2주"/>
    <n v="1"/>
    <s v="14-FW-SP-27"/>
    <n v="1"/>
    <s v="BS14-FW-SP-27"/>
    <x v="16"/>
    <s v="201403"/>
    <s v="3월 2주"/>
    <s v="해외"/>
    <x v="0"/>
    <s v="JST"/>
    <m/>
    <n v="51"/>
    <m/>
    <x v="0"/>
    <x v="0"/>
    <x v="0"/>
    <s v="14-FW-SP-27"/>
    <s v="ADULT"/>
    <n v="0.5"/>
    <x v="1"/>
    <x v="6"/>
    <d v="2014-03-12T00:00:00"/>
    <d v="2014-03-12T00:00:00"/>
    <n v="41722"/>
    <n v="3.3"/>
    <m/>
    <s v="ORIGINAL SAMPLE"/>
    <m/>
    <m/>
    <m/>
  </r>
  <r>
    <n v="1"/>
    <s v="14-FW-SP-28"/>
    <n v="1"/>
    <s v="BS14-FW-SP-28"/>
    <s v="201402"/>
    <s v="2월 2주"/>
    <n v="1"/>
    <s v="14-FW-SP-28"/>
    <n v="1"/>
    <s v="BS14-FW-SP-28"/>
    <x v="16"/>
    <s v="201403"/>
    <s v="3월 2주"/>
    <s v="해외"/>
    <x v="0"/>
    <s v="JST"/>
    <m/>
    <n v="52"/>
    <m/>
    <x v="0"/>
    <x v="0"/>
    <x v="0"/>
    <s v="14-FW-SP-28"/>
    <s v="ADULT"/>
    <n v="1"/>
    <x v="1"/>
    <x v="6"/>
    <d v="2014-03-12T00:00:00"/>
    <d v="2014-03-12T00:00:00"/>
    <n v="41722"/>
    <n v="3.6"/>
    <m/>
    <s v="ORIGINAL SAMPLE"/>
    <n v="2"/>
    <n v="1"/>
    <m/>
  </r>
  <r>
    <n v="0.5"/>
    <s v="14-FW-SP-39"/>
    <n v="1"/>
    <s v="BS14-FW-SP-39"/>
    <s v="201402"/>
    <s v="2월 2주"/>
    <n v="1"/>
    <s v="14-FW-SP-39"/>
    <n v="1"/>
    <s v="BS14-FW-SP-39"/>
    <x v="16"/>
    <s v="201403"/>
    <s v="3월 2주"/>
    <s v="해외"/>
    <x v="0"/>
    <s v="JST"/>
    <m/>
    <n v="53"/>
    <m/>
    <x v="0"/>
    <x v="0"/>
    <x v="0"/>
    <s v="14-FW-SP-39"/>
    <s v="ADULT"/>
    <n v="0.5"/>
    <x v="1"/>
    <x v="6"/>
    <d v="2014-03-12T00:00:00"/>
    <d v="2014-03-12T00:00:00"/>
    <n v="41722"/>
    <n v="3.6"/>
    <m/>
    <s v="ORIGINAL SAMPLE"/>
    <n v="3"/>
    <n v="1"/>
    <m/>
  </r>
  <r>
    <n v="1"/>
    <s v="14-FW-SP-01"/>
    <n v="1"/>
    <s v="FOREMOST14-FW-SP-01"/>
    <s v="201402"/>
    <s v="2월 2주"/>
    <n v="1"/>
    <s v="14-FW-SP-01"/>
    <n v="1"/>
    <s v="FOREMOST14-FW-SP-01"/>
    <x v="14"/>
    <s v="201403"/>
    <s v="3월 1주"/>
    <s v="해외"/>
    <x v="0"/>
    <s v="JST"/>
    <m/>
    <n v="54"/>
    <m/>
    <x v="0"/>
    <x v="0"/>
    <x v="0"/>
    <s v="14-FW-SP-01"/>
    <s v="ADULT"/>
    <n v="1"/>
    <x v="0"/>
    <x v="7"/>
    <d v="2014-03-14T00:00:00"/>
    <d v="2014-03-14T00:00:00"/>
    <n v="41704"/>
    <n v="6.7"/>
    <m/>
    <m/>
    <n v="3"/>
    <n v="3"/>
    <m/>
  </r>
  <r>
    <n v="1"/>
    <s v="14-FW-SP-02"/>
    <n v="1"/>
    <s v="FOREMOST14-FW-SP-02"/>
    <s v="201402"/>
    <s v="2월 2주"/>
    <n v="1"/>
    <s v="14-FW-SP-02"/>
    <n v="1"/>
    <s v="FOREMOST14-FW-SP-02"/>
    <x v="14"/>
    <s v="201403"/>
    <s v="3월 1주"/>
    <s v="해외"/>
    <x v="0"/>
    <s v="JST"/>
    <m/>
    <n v="55"/>
    <m/>
    <x v="0"/>
    <x v="0"/>
    <x v="0"/>
    <s v="14-FW-SP-02"/>
    <s v="ADULT"/>
    <n v="1"/>
    <x v="0"/>
    <x v="7"/>
    <d v="2014-03-14T00:00:00"/>
    <d v="2014-03-14T00:00:00"/>
    <n v="41704"/>
    <n v="6.5"/>
    <m/>
    <s v="ORIGINAL SAMPLE"/>
    <n v="3"/>
    <n v="1"/>
    <m/>
  </r>
  <r>
    <n v="1"/>
    <s v="14-FW-SP-40"/>
    <n v="1"/>
    <s v="FOREMOST14-FW-SP-40"/>
    <s v="201402"/>
    <s v="2월 3주"/>
    <n v="0"/>
    <s v=""/>
    <n v="0"/>
    <s v=""/>
    <x v="17"/>
    <s v="201403"/>
    <s v="3월 2주"/>
    <s v="해외"/>
    <x v="0"/>
    <s v="JST"/>
    <m/>
    <n v="56"/>
    <m/>
    <x v="0"/>
    <x v="0"/>
    <x v="0"/>
    <s v="14-FW-SP-40"/>
    <s v="ADULT"/>
    <n v="1"/>
    <x v="0"/>
    <x v="8"/>
    <d v="2014-03-19T00:00:00"/>
    <d v="2014-03-19T00:00:00"/>
    <m/>
    <m/>
    <m/>
    <s v="ORIGINAL SAMPLE"/>
    <n v="3"/>
    <n v="1"/>
    <m/>
  </r>
  <r>
    <n v="1"/>
    <s v="14-FW-SP-41"/>
    <n v="1"/>
    <s v="FOREMOST14-FW-SP-41"/>
    <s v="201402"/>
    <s v="2월 3주"/>
    <n v="1"/>
    <s v="14-FW-SP-41"/>
    <n v="1"/>
    <s v="FOREMOST14-FW-SP-41"/>
    <x v="4"/>
    <s v="201403"/>
    <s v="3월 2주"/>
    <s v="해외"/>
    <x v="0"/>
    <s v="JST"/>
    <m/>
    <n v="57"/>
    <m/>
    <x v="0"/>
    <x v="0"/>
    <x v="0"/>
    <s v="14-FW-SP-41"/>
    <s v="ADULT"/>
    <n v="1"/>
    <x v="0"/>
    <x v="8"/>
    <d v="2014-03-19T00:00:00"/>
    <d v="2014-03-19T00:00:00"/>
    <n v="41715"/>
    <m/>
    <m/>
    <m/>
    <n v="5"/>
    <n v="1"/>
    <m/>
  </r>
  <r>
    <n v="1"/>
    <s v="14-FW-SP-42"/>
    <n v="1"/>
    <s v="FOREMOST14-FW-SP-42"/>
    <s v="201402"/>
    <s v="2월 3주"/>
    <n v="0"/>
    <s v=""/>
    <n v="0"/>
    <s v=""/>
    <x v="17"/>
    <s v="201403"/>
    <s v="3월 2주"/>
    <s v="해외"/>
    <x v="0"/>
    <s v="JST"/>
    <m/>
    <n v="58"/>
    <m/>
    <x v="0"/>
    <x v="0"/>
    <x v="0"/>
    <s v="14-FW-SP-42"/>
    <s v="ADULT"/>
    <n v="1"/>
    <x v="0"/>
    <x v="8"/>
    <d v="2014-03-19T00:00:00"/>
    <d v="2014-03-19T00:00:00"/>
    <m/>
    <m/>
    <m/>
    <m/>
    <n v="2"/>
    <n v="1"/>
    <m/>
  </r>
  <r>
    <n v="1"/>
    <s v="14-FW-SP-44"/>
    <n v="1"/>
    <s v="FOREMOST14-FW-SP-44"/>
    <s v="201402"/>
    <s v="2월 3주"/>
    <n v="1"/>
    <s v="14-FW-SP-44"/>
    <n v="1"/>
    <s v="FOREMOST14-FW-SP-44"/>
    <x v="4"/>
    <s v="201403"/>
    <s v="3월 2주"/>
    <s v="해외"/>
    <x v="0"/>
    <s v="JST"/>
    <m/>
    <n v="59"/>
    <m/>
    <x v="0"/>
    <x v="0"/>
    <x v="0"/>
    <s v="14-FW-SP-44"/>
    <s v="ADULT"/>
    <n v="1"/>
    <x v="0"/>
    <x v="8"/>
    <d v="2014-03-19T00:00:00"/>
    <d v="2014-03-19T00:00:00"/>
    <n v="41715"/>
    <m/>
    <m/>
    <m/>
    <n v="2"/>
    <n v="1"/>
    <m/>
  </r>
  <r>
    <n v="1"/>
    <s v="14-FW-SP-48"/>
    <n v="1"/>
    <s v="FOREMOST14-FW-SP-48"/>
    <s v="201402"/>
    <s v="2월 3주"/>
    <n v="1"/>
    <s v="14-FW-SP-48"/>
    <n v="1"/>
    <s v="FOREMOST14-FW-SP-48"/>
    <x v="4"/>
    <s v="201403"/>
    <s v="3월 2주"/>
    <s v="해외"/>
    <x v="0"/>
    <s v="JST"/>
    <m/>
    <n v="60"/>
    <m/>
    <x v="0"/>
    <x v="0"/>
    <x v="0"/>
    <s v="14-FW-SP-48"/>
    <s v="ADULT"/>
    <n v="1"/>
    <x v="0"/>
    <x v="8"/>
    <d v="2014-03-19T00:00:00"/>
    <d v="2014-03-19T00:00:00"/>
    <n v="41715"/>
    <m/>
    <m/>
    <m/>
    <n v="5"/>
    <n v="1"/>
    <m/>
  </r>
  <r>
    <n v="1"/>
    <s v="14-FW-SP-03"/>
    <n v="1"/>
    <s v="FOREMOST14-FW-SP-03"/>
    <s v="201402"/>
    <s v="2월 3주"/>
    <n v="1"/>
    <s v="14-FW-SP-03"/>
    <n v="1"/>
    <s v="FOREMOST14-FW-SP-03"/>
    <x v="4"/>
    <s v="201403"/>
    <s v="3월 2주"/>
    <s v="해외"/>
    <x v="0"/>
    <s v="JST"/>
    <m/>
    <n v="61"/>
    <m/>
    <x v="0"/>
    <x v="0"/>
    <x v="0"/>
    <s v="14-FW-SP-03"/>
    <s v="ADULT"/>
    <n v="1"/>
    <x v="0"/>
    <x v="8"/>
    <d v="2014-03-19T00:00:00"/>
    <d v="2014-03-19T00:00:00"/>
    <n v="41715"/>
    <m/>
    <m/>
    <s v="ORIGINAL SAMPLE"/>
    <n v="5"/>
    <n v="1"/>
    <m/>
  </r>
  <r>
    <n v="1"/>
    <s v="14-FW-SP-56"/>
    <n v="1"/>
    <s v="FOREMOST14-FW-SP-56"/>
    <s v="201402"/>
    <s v="2월 3주"/>
    <n v="0"/>
    <s v=""/>
    <n v="0"/>
    <s v=""/>
    <x v="17"/>
    <s v="201403"/>
    <s v="3월 2주"/>
    <s v="해외"/>
    <x v="0"/>
    <s v="JST"/>
    <m/>
    <n v="62"/>
    <m/>
    <x v="0"/>
    <x v="0"/>
    <x v="0"/>
    <s v="14-FW-SP-56"/>
    <s v="ADULT"/>
    <n v="1"/>
    <x v="0"/>
    <x v="8"/>
    <d v="2014-03-19T00:00:00"/>
    <d v="2014-03-19T00:00:00"/>
    <m/>
    <m/>
    <m/>
    <m/>
    <n v="3"/>
    <n v="2"/>
    <m/>
  </r>
  <r>
    <n v="1"/>
    <s v="14-FW-SP-57"/>
    <n v="1"/>
    <s v="FOREMOST14-FW-SP-57"/>
    <s v="201402"/>
    <s v="2월 3주"/>
    <n v="0"/>
    <s v=""/>
    <n v="0"/>
    <s v=""/>
    <x v="17"/>
    <s v="201403"/>
    <s v="3월 2주"/>
    <s v="해외"/>
    <x v="0"/>
    <s v="JST"/>
    <m/>
    <n v="63"/>
    <m/>
    <x v="0"/>
    <x v="0"/>
    <x v="0"/>
    <s v="14-FW-SP-57"/>
    <s v="ADULT"/>
    <n v="1"/>
    <x v="0"/>
    <x v="8"/>
    <d v="2014-03-19T00:00:00"/>
    <d v="2014-03-19T00:00:00"/>
    <m/>
    <m/>
    <m/>
    <m/>
    <n v="4"/>
    <n v="4"/>
    <m/>
  </r>
  <r>
    <n v="0.5"/>
    <s v="14-FW-SP-32"/>
    <n v="1"/>
    <s v="5 works room14-FW-SP-32"/>
    <s v="201402"/>
    <s v="2월 3주"/>
    <n v="0.5"/>
    <s v="14-FW-SP-32"/>
    <n v="1"/>
    <s v="5 works room14-FW-SP-32"/>
    <x v="4"/>
    <s v="201403"/>
    <s v="3월 2주"/>
    <e v="#N/A"/>
    <x v="0"/>
    <s v="JST"/>
    <m/>
    <n v="64"/>
    <m/>
    <x v="0"/>
    <x v="0"/>
    <x v="0"/>
    <s v="14-FW-SP-32"/>
    <s v="ADULT"/>
    <n v="0.5"/>
    <x v="2"/>
    <x v="1"/>
    <d v="2014-03-21T00:00:00"/>
    <d v="2014-03-21T00:00:00"/>
    <n v="41715"/>
    <n v="4.8"/>
    <m/>
    <m/>
    <n v="3"/>
    <n v="1"/>
    <m/>
  </r>
  <r>
    <n v="1"/>
    <s v="14-FW-SP-43"/>
    <n v="1"/>
    <s v="BS14-FW-SP-43"/>
    <s v="201402"/>
    <s v="2월 4주"/>
    <n v="1"/>
    <s v="14-FW-SP-43"/>
    <n v="1"/>
    <s v="BS14-FW-SP-43"/>
    <x v="16"/>
    <s v="201403"/>
    <s v="3월 2주"/>
    <s v="해외"/>
    <x v="0"/>
    <s v="JST"/>
    <m/>
    <n v="65"/>
    <m/>
    <x v="0"/>
    <x v="0"/>
    <x v="0"/>
    <s v="14-FW-SP-43"/>
    <s v="ADULT"/>
    <n v="1"/>
    <x v="1"/>
    <x v="9"/>
    <d v="2014-03-28T00:00:00"/>
    <d v="2014-03-28T00:00:00"/>
    <n v="41722"/>
    <n v="3.8"/>
    <m/>
    <m/>
    <n v="3"/>
    <n v="1"/>
    <m/>
  </r>
  <r>
    <n v="1"/>
    <s v="14-FW-SP-49"/>
    <n v="1"/>
    <s v="FOREMOST14-FW-SP-49"/>
    <s v="201402"/>
    <s v="2월 4주"/>
    <n v="1"/>
    <s v="14-FW-SP-49"/>
    <n v="1"/>
    <s v="FOREMOST14-FW-SP-49"/>
    <x v="4"/>
    <s v="201403"/>
    <s v="3월 2주"/>
    <s v="해외"/>
    <x v="0"/>
    <s v="JST"/>
    <m/>
    <n v="66"/>
    <m/>
    <x v="0"/>
    <x v="0"/>
    <x v="0"/>
    <s v="14-FW-SP-49"/>
    <s v="ADULT"/>
    <n v="1"/>
    <x v="0"/>
    <x v="9"/>
    <d v="2014-03-28T00:00:00"/>
    <d v="2014-03-28T00:00:00"/>
    <n v="41715"/>
    <m/>
    <m/>
    <m/>
    <n v="4"/>
    <n v="1"/>
    <m/>
  </r>
  <r>
    <n v="1"/>
    <s v="14-FW-SP-50"/>
    <n v="1"/>
    <s v="FOREMOST14-FW-SP-50"/>
    <s v="201402"/>
    <s v="2월 4주"/>
    <n v="1"/>
    <s v="14-FW-SP-50"/>
    <n v="1"/>
    <s v="FOREMOST14-FW-SP-50"/>
    <x v="4"/>
    <s v="201403"/>
    <s v="3월 2주"/>
    <s v="해외"/>
    <x v="0"/>
    <s v="JST"/>
    <m/>
    <n v="67"/>
    <m/>
    <x v="0"/>
    <x v="0"/>
    <x v="0"/>
    <s v="14-FW-SP-50"/>
    <s v="ADULT"/>
    <n v="1"/>
    <x v="0"/>
    <x v="9"/>
    <d v="2014-03-28T00:00:00"/>
    <d v="2014-03-28T00:00:00"/>
    <n v="41715"/>
    <m/>
    <m/>
    <m/>
    <n v="3"/>
    <n v="1"/>
    <m/>
  </r>
  <r>
    <n v="1"/>
    <s v="14-FW-SP-51"/>
    <n v="1"/>
    <s v="FOREMOST14-FW-SP-51"/>
    <s v="201402"/>
    <s v="2월 4주"/>
    <n v="1"/>
    <s v="14-FW-SP-51"/>
    <n v="1"/>
    <s v="FOREMOST14-FW-SP-51"/>
    <x v="11"/>
    <s v="201404"/>
    <s v="3월 2주"/>
    <s v="해외"/>
    <x v="0"/>
    <s v="JST"/>
    <m/>
    <n v="68"/>
    <m/>
    <x v="0"/>
    <x v="0"/>
    <x v="0"/>
    <s v="14-FW-SP-51"/>
    <s v="ADULT"/>
    <n v="1"/>
    <x v="0"/>
    <x v="9"/>
    <d v="2014-03-28T00:00:00"/>
    <d v="2014-03-28T00:00:00"/>
    <n v="41730"/>
    <m/>
    <m/>
    <m/>
    <n v="1"/>
    <n v="1"/>
    <m/>
  </r>
  <r>
    <n v="1"/>
    <s v="14-FW-SP-52"/>
    <n v="1"/>
    <s v="FOREMOST14-FW-SP-52"/>
    <s v="201402"/>
    <s v="2월 4주"/>
    <n v="0"/>
    <s v=""/>
    <n v="0"/>
    <s v=""/>
    <x v="13"/>
    <s v="201403"/>
    <s v="3월 2주"/>
    <s v="해외"/>
    <x v="0"/>
    <s v="JST"/>
    <m/>
    <n v="69"/>
    <m/>
    <x v="0"/>
    <x v="0"/>
    <x v="0"/>
    <s v="14-FW-SP-52"/>
    <s v="ADULT"/>
    <n v="1"/>
    <x v="0"/>
    <x v="9"/>
    <d v="2014-03-28T00:00:00"/>
    <d v="2014-03-28T00:00:00"/>
    <m/>
    <m/>
    <m/>
    <m/>
    <n v="1"/>
    <n v="1"/>
    <m/>
  </r>
  <r>
    <n v="1"/>
    <s v="14-FW-SP-53"/>
    <n v="1"/>
    <s v="FOREMOST14-FW-SP-53"/>
    <s v="201402"/>
    <s v="2월 4주"/>
    <n v="0"/>
    <s v=""/>
    <n v="0"/>
    <s v=""/>
    <x v="13"/>
    <s v="201403"/>
    <s v="3월 2주"/>
    <s v="해외"/>
    <x v="0"/>
    <s v="JST"/>
    <m/>
    <n v="70"/>
    <m/>
    <x v="0"/>
    <x v="0"/>
    <x v="0"/>
    <s v="14-FW-SP-53"/>
    <s v="ADULT"/>
    <n v="1"/>
    <x v="0"/>
    <x v="9"/>
    <d v="2014-03-28T00:00:00"/>
    <d v="2014-03-28T00:00:00"/>
    <m/>
    <m/>
    <m/>
    <s v="ORIGINAL SAMPLE"/>
    <n v="1"/>
    <n v="1"/>
    <m/>
  </r>
  <r>
    <n v="1"/>
    <s v="14-FW-SP-55"/>
    <n v="1"/>
    <s v="FOREMOST14-FW-SP-55"/>
    <s v="201402"/>
    <s v="2월 4주"/>
    <n v="1"/>
    <s v="14-FW-SP-55"/>
    <n v="1"/>
    <s v="FOREMOST14-FW-SP-55"/>
    <x v="18"/>
    <s v="201403"/>
    <s v="3월 2주"/>
    <s v="해외"/>
    <x v="0"/>
    <s v="JST"/>
    <m/>
    <n v="71"/>
    <m/>
    <x v="0"/>
    <x v="0"/>
    <x v="0"/>
    <s v="14-FW-SP-55"/>
    <s v="ADULT"/>
    <n v="1"/>
    <x v="0"/>
    <x v="9"/>
    <d v="2014-03-28T00:00:00"/>
    <d v="2014-03-28T00:00:00"/>
    <n v="41719"/>
    <m/>
    <m/>
    <m/>
    <n v="4"/>
    <n v="1"/>
    <m/>
  </r>
  <r>
    <n v="1"/>
    <s v="14-FW-SP-58"/>
    <n v="1"/>
    <s v="FOREMOST14-FW-SP-58"/>
    <s v="201402"/>
    <s v="2월 4주"/>
    <n v="0"/>
    <s v=""/>
    <n v="0"/>
    <s v=""/>
    <x v="13"/>
    <s v="201403"/>
    <s v="3월 2주"/>
    <s v="해외"/>
    <x v="0"/>
    <s v="JST"/>
    <m/>
    <n v="72"/>
    <m/>
    <x v="0"/>
    <x v="0"/>
    <x v="0"/>
    <s v="14-FW-SP-58"/>
    <s v="ADULT"/>
    <n v="1"/>
    <x v="0"/>
    <x v="9"/>
    <d v="2014-03-28T00:00:00"/>
    <d v="2014-03-28T00:00:00"/>
    <m/>
    <m/>
    <m/>
    <m/>
    <n v="4"/>
    <n v="4"/>
    <m/>
  </r>
  <r>
    <n v="1"/>
    <s v="14-FW-SP-59"/>
    <n v="1"/>
    <s v="FOREMOST14-FW-SP-59"/>
    <s v="201402"/>
    <s v="2월 4주"/>
    <n v="0"/>
    <s v=""/>
    <n v="0"/>
    <s v=""/>
    <x v="13"/>
    <s v="201403"/>
    <s v="3월 2주"/>
    <s v="해외"/>
    <x v="0"/>
    <s v="JST"/>
    <m/>
    <n v="73"/>
    <m/>
    <x v="0"/>
    <x v="0"/>
    <x v="0"/>
    <s v="14-FW-SP-59"/>
    <s v="ADULT"/>
    <n v="1"/>
    <x v="0"/>
    <x v="9"/>
    <d v="2014-03-28T00:00:00"/>
    <d v="2014-03-28T00:00:00"/>
    <m/>
    <m/>
    <m/>
    <m/>
    <n v="4"/>
    <n v="4"/>
    <m/>
  </r>
  <r>
    <n v="1"/>
    <s v="14-FW-SP54"/>
    <n v="1"/>
    <s v="FOREMOST14-FW-SP54"/>
    <s v="201403"/>
    <s v="3월 1주"/>
    <n v="1"/>
    <s v="14-FW-SP54"/>
    <n v="1"/>
    <s v="FOREMOST14-FW-SP54"/>
    <x v="18"/>
    <s v="201403"/>
    <s v="3월 2주"/>
    <s v="해외"/>
    <x v="0"/>
    <s v="JST"/>
    <m/>
    <n v="74"/>
    <m/>
    <x v="0"/>
    <x v="0"/>
    <x v="0"/>
    <s v="14-FW-SP54"/>
    <s v="ADULT"/>
    <n v="1"/>
    <x v="0"/>
    <x v="10"/>
    <d v="2014-03-31T00:00:00"/>
    <d v="2014-03-31T00:00:00"/>
    <n v="41719"/>
    <m/>
    <m/>
    <m/>
    <n v="7"/>
    <n v="1"/>
    <m/>
  </r>
  <r>
    <n v="1"/>
    <s v="14-FW-SP-60"/>
    <n v="1"/>
    <s v="FOREMOST14-FW-SP-60"/>
    <s v="201403"/>
    <s v="3월 2주"/>
    <n v="0"/>
    <s v=""/>
    <n v="0"/>
    <s v=""/>
    <x v="19"/>
    <s v="201404"/>
    <s v="3월 2주"/>
    <s v="해외"/>
    <x v="0"/>
    <s v="JST"/>
    <m/>
    <n v="75"/>
    <m/>
    <x v="0"/>
    <x v="0"/>
    <x v="0"/>
    <s v="14-FW-SP-60"/>
    <s v="ADULT"/>
    <n v="1"/>
    <x v="0"/>
    <x v="11"/>
    <d v="2014-04-16T00:00:00"/>
    <d v="2014-04-16T00:00:00"/>
    <m/>
    <m/>
    <m/>
    <d v="2014-03-19T00:00:00"/>
    <m/>
    <m/>
    <m/>
  </r>
  <r>
    <n v="1"/>
    <s v="14-FW-SP-61"/>
    <n v="1"/>
    <s v="FOREMOST14-FW-SP-61"/>
    <s v="201403"/>
    <s v="3월 2주"/>
    <n v="0"/>
    <s v=""/>
    <n v="0"/>
    <s v=""/>
    <x v="19"/>
    <s v="201404"/>
    <s v="3월 2주"/>
    <s v="해외"/>
    <x v="0"/>
    <s v="JST"/>
    <m/>
    <n v="76"/>
    <m/>
    <x v="0"/>
    <x v="0"/>
    <x v="0"/>
    <s v="14-FW-SP-61"/>
    <s v="ADULT"/>
    <n v="1"/>
    <x v="0"/>
    <x v="11"/>
    <d v="2014-04-16T00:00:00"/>
    <d v="2014-04-16T00:00:00"/>
    <m/>
    <m/>
    <m/>
    <m/>
    <m/>
    <m/>
    <m/>
  </r>
  <r>
    <n v="1"/>
    <s v="14-FW-SP-62"/>
    <n v="1"/>
    <s v="FOREMOST14-FW-SP-62"/>
    <s v="201403"/>
    <s v="3월 2주"/>
    <n v="0"/>
    <s v=""/>
    <n v="0"/>
    <s v=""/>
    <x v="19"/>
    <s v="201404"/>
    <s v="3월 2주"/>
    <s v="해외"/>
    <x v="0"/>
    <s v="JST"/>
    <m/>
    <n v="77"/>
    <m/>
    <x v="0"/>
    <x v="0"/>
    <x v="0"/>
    <s v="14-FW-SP-62"/>
    <s v="ADULT"/>
    <n v="1"/>
    <x v="0"/>
    <x v="11"/>
    <d v="2014-04-16T00:00:00"/>
    <d v="2014-04-16T00:00:00"/>
    <m/>
    <m/>
    <m/>
    <m/>
    <m/>
    <m/>
    <m/>
  </r>
  <r>
    <n v="0.5"/>
    <s v="14-FW-SP-39"/>
    <n v="1"/>
    <s v="5 works room14-FW-SP-39"/>
    <s v="201403"/>
    <s v="3월 2주"/>
    <n v="0"/>
    <s v=""/>
    <n v="0"/>
    <s v=""/>
    <x v="20"/>
    <s v="201404"/>
    <s v="3월 2주"/>
    <e v="#N/A"/>
    <x v="0"/>
    <s v="JST"/>
    <m/>
    <n v="78"/>
    <m/>
    <x v="0"/>
    <x v="0"/>
    <x v="0"/>
    <s v="14-FW-SP-39"/>
    <s v="ADULT"/>
    <n v="0.5"/>
    <x v="2"/>
    <x v="12"/>
    <d v="2014-04-23T00:00:00"/>
    <d v="2014-04-23T00:00:00"/>
    <m/>
    <n v="3.8"/>
    <m/>
    <s v="ORIGINAL SAMPLE"/>
    <m/>
    <m/>
    <m/>
  </r>
  <r>
    <m/>
    <m/>
    <m/>
    <m/>
    <m/>
    <m/>
    <m/>
    <m/>
    <m/>
    <m/>
    <x v="21"/>
    <m/>
    <m/>
    <m/>
    <x v="1"/>
    <m/>
    <m/>
    <m/>
    <m/>
    <x v="1"/>
    <x v="1"/>
    <x v="1"/>
    <m/>
    <m/>
    <m/>
    <x v="5"/>
    <x v="13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피벗 테이블1" cacheId="37" applyNumberFormats="0" applyBorderFormats="0" applyFontFormats="0" applyPatternFormats="0" applyAlignmentFormats="0" applyWidthHeightFormats="1" dataCaption="데이터" updatedVersion="3" asteriskTotals="1" showMemberPropertyTips="0" useAutoFormatting="1" itemPrintTitles="1" createdVersion="1" indent="0" compact="0" compactData="0" gridDropZones="1">
  <location ref="A4:E10" firstHeaderRow="1" firstDataRow="2" firstDataCol="2"/>
  <pivotFields count="35"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>
      <items count="24">
        <item m="1" x="11"/>
        <item m="1" x="10"/>
        <item m="1" x="8"/>
        <item m="1" x="12"/>
        <item m="1" x="9"/>
        <item m="1" x="20"/>
        <item m="1" x="5"/>
        <item m="1" x="15"/>
        <item m="1" x="14"/>
        <item m="1" x="16"/>
        <item m="1" x="19"/>
        <item m="1" x="2"/>
        <item m="1" x="3"/>
        <item m="1" x="7"/>
        <item m="1" x="4"/>
        <item m="1" x="17"/>
        <item m="1" x="21"/>
        <item x="1"/>
        <item m="1" x="18"/>
        <item m="1" x="13"/>
        <item m="1" x="22"/>
        <item m="1" x="6"/>
        <item x="0"/>
        <item t="default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>
      <items count="18">
        <item m="1" x="8"/>
        <item m="1" x="13"/>
        <item m="1" x="3"/>
        <item m="1" x="12"/>
        <item m="1" x="5"/>
        <item m="1" x="4"/>
        <item m="1" x="2"/>
        <item m="1" x="15"/>
        <item m="1" x="14"/>
        <item h="1" x="1"/>
        <item m="1" x="10"/>
        <item m="1" x="9"/>
        <item m="1" x="6"/>
        <item m="1" x="16"/>
        <item m="1" x="7"/>
        <item m="1" x="11"/>
        <item x="0"/>
        <item t="default"/>
      </items>
    </pivotField>
    <pivotField axis="axisRow" compact="0" outline="0" subtotalTop="0" showAll="0" includeNewItemsInFilter="1" defaultSubtotal="0">
      <items count="28">
        <item m="1" x="23"/>
        <item m="1" x="15"/>
        <item m="1" x="19"/>
        <item m="1" x="7"/>
        <item m="1" x="16"/>
        <item x="0"/>
        <item m="1" x="26"/>
        <item m="1" x="13"/>
        <item m="1" x="6"/>
        <item m="1" x="20"/>
        <item m="1" x="27"/>
        <item m="1" x="2"/>
        <item m="1" x="5"/>
        <item m="1" x="8"/>
        <item x="1"/>
        <item m="1" x="14"/>
        <item m="1" x="18"/>
        <item m="1" x="25"/>
        <item m="1" x="21"/>
        <item m="1" x="3"/>
        <item m="1" x="24"/>
        <item m="1" x="12"/>
        <item m="1" x="17"/>
        <item m="1" x="22"/>
        <item m="1" x="10"/>
        <item m="1" x="4"/>
        <item m="1" x="11"/>
        <item m="1" x="9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dataField="1"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 count="2">
    <field x="14"/>
    <field x="20"/>
  </rowFields>
  <rowItems count="5">
    <i>
      <x v="17"/>
      <x v="14"/>
    </i>
    <i t="default">
      <x v="17"/>
    </i>
    <i>
      <x v="22"/>
      <x v="5"/>
    </i>
    <i t="default">
      <x v="2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실발주샘플수" fld="0" baseField="0" baseItem="0"/>
    <dataField name=" 실입고샘플수" fld="6" baseField="0" baseItem="0" numFmtId="3"/>
    <dataField name=" 미입고샘플수" fld="33" baseField="0" baseItem="0" numFmtId="3"/>
  </dataFields>
  <formats count="24">
    <format dxfId="280">
      <pivotArea field="19" type="button" dataOnly="0" labelOnly="1" outline="0"/>
    </format>
    <format dxfId="279">
      <pivotArea dataOnly="0" labelOnly="1" grandCol="1" outline="0" fieldPosition="0"/>
    </format>
    <format dxfId="278">
      <pivotArea dataOnly="0" labelOnly="1" grandCol="1" outline="0" fieldPosition="0"/>
    </format>
    <format dxfId="277">
      <pivotArea type="origin" dataOnly="0" labelOnly="1" outline="0" offset="A2" fieldPosition="0"/>
    </format>
    <format dxfId="276">
      <pivotArea outline="0" fieldPosition="0">
        <references count="1">
          <reference field="4294967294" count="1">
            <x v="1"/>
          </reference>
        </references>
      </pivotArea>
    </format>
    <format dxfId="275">
      <pivotArea field="19" type="button" dataOnly="0" labelOnly="1" outline="0"/>
    </format>
    <format dxfId="27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73">
      <pivotArea field="19" type="button" dataOnly="0" labelOnly="1" outline="0"/>
    </format>
    <format dxfId="27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71">
      <pivotArea type="all" dataOnly="0" outline="0" fieldPosition="0"/>
    </format>
    <format dxfId="270">
      <pivotArea field="19" type="button" dataOnly="0" labelOnly="1" outline="0"/>
    </format>
    <format dxfId="269">
      <pivotArea dataOnly="0" grandRow="1" outline="0" fieldPosition="0"/>
    </format>
    <format dxfId="268">
      <pivotArea dataOnly="0" grandRow="1" outline="0" fieldPosition="0"/>
    </format>
    <format dxfId="267">
      <pivotArea field="14" type="button" dataOnly="0" labelOnly="1" outline="0" axis="axisRow" fieldPosition="0"/>
    </format>
    <format dxfId="266">
      <pivotArea field="20" type="button" dataOnly="0" labelOnly="1" outline="0" axis="axisRow" fieldPosition="1"/>
    </format>
    <format dxfId="26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64">
      <pivotArea dataOnly="0" outline="0" fieldPosition="0">
        <references count="1">
          <reference field="14" count="0" defaultSubtotal="1"/>
        </references>
      </pivotArea>
    </format>
    <format dxfId="263">
      <pivotArea type="all" dataOnly="0" outline="0" fieldPosition="0"/>
    </format>
    <format dxfId="262">
      <pivotArea outline="0" fieldPosition="0">
        <references count="1">
          <reference field="4294967294" count="1">
            <x v="2"/>
          </reference>
        </references>
      </pivotArea>
    </format>
    <format dxfId="261">
      <pivotArea field="14" type="button" dataOnly="0" labelOnly="1" outline="0" axis="axisRow" fieldPosition="0"/>
    </format>
    <format dxfId="260">
      <pivotArea field="20" type="button" dataOnly="0" labelOnly="1" outline="0" axis="axisRow" fieldPosition="1"/>
    </format>
    <format dxfId="25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58">
      <pivotArea outline="0" fieldPosition="0">
        <references count="3">
          <reference field="4294967294" count="1" selected="0">
            <x v="2"/>
          </reference>
          <reference field="14" count="1" selected="0">
            <x v="4"/>
          </reference>
          <reference field="20" count="4" selected="0">
            <x v="0"/>
            <x v="2"/>
            <x v="6"/>
            <x v="17"/>
          </reference>
        </references>
      </pivotArea>
    </format>
    <format dxfId="257">
      <pivotArea outline="0" fieldPosition="0">
        <references count="3">
          <reference field="4294967294" count="1" selected="0">
            <x v="2"/>
          </reference>
          <reference field="14" count="1" selected="0">
            <x v="4"/>
          </reference>
          <reference field="20" count="4" selected="0">
            <x v="0"/>
            <x v="2"/>
            <x v="6"/>
            <x v="17"/>
          </reference>
        </references>
      </pivotArea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피벗 테이블2" cacheId="39" applyNumberFormats="0" applyBorderFormats="0" applyFontFormats="0" applyPatternFormats="0" applyAlignmentFormats="0" applyWidthHeightFormats="1" dataCaption="데이터" updatedVersion="3" asteriskTotals="1" showMemberPropertyTips="0" useAutoFormatting="1" itemPrintTitles="1" createdVersion="1" indent="0" compact="0" compactData="0" gridDropZones="1">
  <location ref="A4:H12" firstHeaderRow="1" firstDataRow="2" firstDataCol="3"/>
  <pivotFields count="33"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13">
        <item m="1" x="11"/>
        <item m="1" x="12"/>
        <item m="1" x="5"/>
        <item x="4"/>
        <item m="1" x="6"/>
        <item m="1" x="7"/>
        <item m="1" x="8"/>
        <item m="1" x="10"/>
        <item m="1" x="9"/>
        <item x="0"/>
        <item x="2"/>
        <item x="1"/>
        <item x="3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>
      <items count="124">
        <item m="1" x="91"/>
        <item m="1" x="111"/>
        <item m="1" x="37"/>
        <item m="1" x="100"/>
        <item m="1" x="82"/>
        <item m="1" x="97"/>
        <item m="1" x="67"/>
        <item m="1" x="92"/>
        <item m="1" x="116"/>
        <item m="1" x="64"/>
        <item m="1" x="86"/>
        <item m="1" x="29"/>
        <item m="1" x="73"/>
        <item m="1" x="115"/>
        <item m="1" x="61"/>
        <item m="1" x="66"/>
        <item m="1" x="108"/>
        <item m="1" x="30"/>
        <item m="1" x="63"/>
        <item m="1" x="104"/>
        <item m="1" x="46"/>
        <item m="1" x="84"/>
        <item m="1" x="25"/>
        <item m="1" x="60"/>
        <item m="1" x="40"/>
        <item m="1" x="122"/>
        <item m="1" x="56"/>
        <item m="1" x="77"/>
        <item m="1" x="117"/>
        <item m="1" x="88"/>
        <item m="1" x="38"/>
        <item m="1" x="68"/>
        <item m="1" x="109"/>
        <item m="1" x="53"/>
        <item m="1" x="93"/>
        <item m="1" x="33"/>
        <item m="1" x="48"/>
        <item x="21"/>
        <item m="1" x="32"/>
        <item m="1" x="65"/>
        <item m="1" x="41"/>
        <item m="1" x="113"/>
        <item m="1" x="74"/>
        <item m="1" x="103"/>
        <item m="1" x="121"/>
        <item m="1" x="76"/>
        <item m="1" x="51"/>
        <item m="1" x="89"/>
        <item m="1" x="101"/>
        <item m="1" x="105"/>
        <item m="1" x="62"/>
        <item m="1" x="102"/>
        <item m="1" x="35"/>
        <item m="1" x="44"/>
        <item m="1" x="22"/>
        <item m="1" x="98"/>
        <item m="1" x="49"/>
        <item m="1" x="57"/>
        <item m="1" x="118"/>
        <item m="1" x="26"/>
        <item m="1" x="36"/>
        <item m="1" x="87"/>
        <item m="1" x="95"/>
        <item m="1" x="80"/>
        <item m="1" x="106"/>
        <item m="1" x="83"/>
        <item m="1" x="24"/>
        <item m="1" x="71"/>
        <item m="1" x="112"/>
        <item m="1" x="58"/>
        <item m="1" x="96"/>
        <item m="1" x="69"/>
        <item m="1" x="28"/>
        <item m="1" x="81"/>
        <item m="1" x="75"/>
        <item m="1" x="23"/>
        <item m="1" x="119"/>
        <item m="1" x="52"/>
        <item m="1" x="31"/>
        <item m="1" x="79"/>
        <item m="1" x="90"/>
        <item m="1" x="27"/>
        <item m="1" x="54"/>
        <item m="1" x="47"/>
        <item m="1" x="59"/>
        <item m="1" x="72"/>
        <item m="1" x="78"/>
        <item m="1" x="85"/>
        <item m="1" x="114"/>
        <item m="1" x="55"/>
        <item m="1" x="120"/>
        <item m="1" x="94"/>
        <item m="1" x="107"/>
        <item m="1" x="99"/>
        <item m="1" x="39"/>
        <item m="1" x="50"/>
        <item m="1" x="34"/>
        <item m="1" x="42"/>
        <item m="1" x="70"/>
        <item x="0"/>
        <item x="2"/>
        <item x="3"/>
        <item x="5"/>
        <item x="6"/>
        <item m="1" x="110"/>
        <item x="9"/>
        <item x="12"/>
        <item x="14"/>
        <item x="15"/>
        <item x="18"/>
        <item x="8"/>
        <item x="10"/>
        <item m="1" x="43"/>
        <item m="1" x="123"/>
        <item x="17"/>
        <item x="1"/>
        <item x="13"/>
        <item m="1" x="45"/>
        <item x="4"/>
        <item x="7"/>
        <item x="16"/>
        <item x="19"/>
        <item x="11"/>
        <item x="20"/>
      </items>
    </pivotField>
    <pivotField axis="axisCol" compact="0" outline="0" subtotalTop="0" showAll="0" includeNewItemsInFilter="1" defaultSubtotal="0">
      <items count="22">
        <item m="1" x="15"/>
        <item m="1" x="8"/>
        <item m="1" x="17"/>
        <item m="1" x="10"/>
        <item m="1" x="19"/>
        <item m="1" x="13"/>
        <item x="4"/>
        <item m="1" x="20"/>
        <item m="1" x="21"/>
        <item m="1" x="5"/>
        <item m="1" x="6"/>
        <item m="1" x="7"/>
        <item m="1" x="14"/>
        <item m="1" x="9"/>
        <item m="1" x="11"/>
        <item m="1" x="12"/>
        <item m="1" x="16"/>
        <item m="1" x="18"/>
        <item x="0"/>
        <item x="1"/>
        <item x="2"/>
        <item x="3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>
      <items count="22">
        <item m="1" x="11"/>
        <item m="1" x="10"/>
        <item m="1" x="8"/>
        <item m="1" x="12"/>
        <item m="1" x="9"/>
        <item m="1" x="19"/>
        <item m="1" x="5"/>
        <item m="1" x="14"/>
        <item m="1" x="13"/>
        <item m="1" x="15"/>
        <item m="1" x="18"/>
        <item m="1" x="2"/>
        <item m="1" x="3"/>
        <item m="1" x="7"/>
        <item m="1" x="4"/>
        <item m="1" x="16"/>
        <item m="1" x="20"/>
        <item h="1" x="1"/>
        <item m="1" x="17"/>
        <item m="1" x="6"/>
        <item x="0"/>
        <item t="default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>
      <items count="17">
        <item m="1" x="8"/>
        <item m="1" x="12"/>
        <item m="1" x="3"/>
        <item m="1" x="11"/>
        <item m="1" x="5"/>
        <item m="1" x="4"/>
        <item m="1" x="2"/>
        <item m="1" x="14"/>
        <item m="1" x="13"/>
        <item h="1" x="1"/>
        <item m="1" x="10"/>
        <item m="1" x="9"/>
        <item m="1" x="6"/>
        <item m="1" x="15"/>
        <item m="1" x="7"/>
        <item x="0"/>
        <item t="default"/>
      </items>
    </pivotField>
    <pivotField axis="axisRow" compact="0" outline="0" subtotalTop="0" showAll="0" includeNewItemsInFilter="1">
      <items count="25">
        <item m="1" x="19"/>
        <item m="1" x="13"/>
        <item m="1" x="7"/>
        <item m="1" x="16"/>
        <item x="0"/>
        <item m="1" x="14"/>
        <item m="1" x="22"/>
        <item m="1" x="11"/>
        <item m="1" x="23"/>
        <item m="1" x="6"/>
        <item m="1" x="17"/>
        <item m="1" x="2"/>
        <item m="1" x="5"/>
        <item m="1" x="8"/>
        <item x="1"/>
        <item m="1" x="12"/>
        <item m="1" x="15"/>
        <item m="1" x="21"/>
        <item m="1" x="18"/>
        <item m="1" x="3"/>
        <item m="1" x="20"/>
        <item m="1" x="4"/>
        <item m="1" x="10"/>
        <item m="1" x="9"/>
        <item t="default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>
      <items count="95">
        <item m="1" x="30"/>
        <item m="1" x="55"/>
        <item m="1" x="75"/>
        <item m="1" x="63"/>
        <item m="1" x="77"/>
        <item m="1" x="29"/>
        <item m="1" x="65"/>
        <item m="1" x="15"/>
        <item m="1" x="53"/>
        <item m="1" x="74"/>
        <item m="1" x="26"/>
        <item m="1" x="92"/>
        <item m="1" x="49"/>
        <item m="1" x="71"/>
        <item m="1" x="61"/>
        <item m="1" x="88"/>
        <item m="1" x="45"/>
        <item m="1" x="68"/>
        <item m="1" x="17"/>
        <item m="1" x="56"/>
        <item m="1" x="85"/>
        <item m="1" x="47"/>
        <item m="1" x="35"/>
        <item m="1" x="20"/>
        <item m="1" x="44"/>
        <item m="1" x="79"/>
        <item m="1" x="31"/>
        <item m="1" x="67"/>
        <item m="1" x="41"/>
        <item x="13"/>
        <item m="1" x="64"/>
        <item m="1" x="25"/>
        <item m="1" x="19"/>
        <item m="1" x="59"/>
        <item m="1" x="78"/>
        <item m="1" x="93"/>
        <item m="1" x="22"/>
        <item m="1" x="42"/>
        <item m="1" x="82"/>
        <item m="1" x="76"/>
        <item m="1" x="57"/>
        <item m="1" x="39"/>
        <item m="1" x="72"/>
        <item m="1" x="23"/>
        <item m="1" x="89"/>
        <item m="1" x="33"/>
        <item m="1" x="27"/>
        <item m="1" x="50"/>
        <item m="1" x="38"/>
        <item m="1" x="28"/>
        <item m="1" x="91"/>
        <item m="1" x="48"/>
        <item m="1" x="83"/>
        <item m="1" x="36"/>
        <item m="1" x="70"/>
        <item m="1" x="21"/>
        <item m="1" x="60"/>
        <item m="1" x="87"/>
        <item m="1" x="80"/>
        <item m="1" x="94"/>
        <item m="1" x="52"/>
        <item m="1" x="84"/>
        <item m="1" x="40"/>
        <item m="1" x="73"/>
        <item m="1" x="24"/>
        <item m="1" x="62"/>
        <item m="1" x="90"/>
        <item m="1" x="46"/>
        <item m="1" x="81"/>
        <item m="1" x="34"/>
        <item m="1" x="69"/>
        <item m="1" x="18"/>
        <item m="1" x="58"/>
        <item m="1" x="86"/>
        <item m="1" x="43"/>
        <item m="1" x="66"/>
        <item m="1" x="54"/>
        <item m="1" x="16"/>
        <item m="1" x="51"/>
        <item m="1" x="14"/>
        <item m="1" x="37"/>
        <item m="1" x="32"/>
        <item x="0"/>
        <item x="2"/>
        <item x="3"/>
        <item x="4"/>
        <item x="5"/>
        <item x="1"/>
        <item x="6"/>
        <item x="7"/>
        <item x="8"/>
        <item x="9"/>
        <item x="10"/>
        <item x="11"/>
        <item x="12"/>
      </items>
    </pivotField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</pivotFields>
  <rowFields count="3">
    <field x="14"/>
    <field x="20"/>
    <field x="4"/>
  </rowFields>
  <rowItems count="7">
    <i>
      <x v="20"/>
      <x v="4"/>
      <x v="9"/>
    </i>
    <i r="2">
      <x v="10"/>
    </i>
    <i r="2">
      <x v="11"/>
    </i>
    <i r="2">
      <x v="12"/>
    </i>
    <i t="default" r="1">
      <x v="4"/>
    </i>
    <i t="default">
      <x v="20"/>
    </i>
    <i t="grand">
      <x/>
    </i>
  </rowItems>
  <colFields count="1">
    <field x="11"/>
  </colFields>
  <colItems count="5">
    <i>
      <x v="18"/>
    </i>
    <i>
      <x v="19"/>
    </i>
    <i>
      <x v="20"/>
    </i>
    <i>
      <x v="21"/>
    </i>
    <i t="grand">
      <x/>
    </i>
  </colItems>
  <dataFields count="1">
    <dataField name=" 샘플수" fld="24" baseField="0" baseItem="0" numFmtId="3"/>
  </dataFields>
  <formats count="180">
    <format dxfId="256">
      <pivotArea field="19" type="button" dataOnly="0" labelOnly="1" outline="0"/>
    </format>
    <format dxfId="255">
      <pivotArea type="origin" dataOnly="0" labelOnly="1" outline="0" offset="A2" fieldPosition="0"/>
    </format>
    <format dxfId="254">
      <pivotArea field="19" type="button" dataOnly="0" labelOnly="1" outline="0"/>
    </format>
    <format dxfId="253">
      <pivotArea field="19" type="button" dataOnly="0" labelOnly="1" outline="0"/>
    </format>
    <format dxfId="252">
      <pivotArea type="all" dataOnly="0" outline="0" fieldPosition="0"/>
    </format>
    <format dxfId="251">
      <pivotArea field="19" type="button" dataOnly="0" labelOnly="1" outline="0"/>
    </format>
    <format dxfId="250">
      <pivotArea dataOnly="0" grandRow="1" outline="0" fieldPosition="0"/>
    </format>
    <format dxfId="249">
      <pivotArea dataOnly="0" grandRow="1" outline="0" fieldPosition="0"/>
    </format>
    <format dxfId="248">
      <pivotArea field="14" type="button" dataOnly="0" labelOnly="1" outline="0" axis="axisRow" fieldPosition="0"/>
    </format>
    <format dxfId="247">
      <pivotArea field="20" type="button" dataOnly="0" labelOnly="1" outline="0" axis="axisRow" fieldPosition="1"/>
    </format>
    <format dxfId="246">
      <pivotArea dataOnly="0" outline="0" fieldPosition="0">
        <references count="1">
          <reference field="14" count="0" defaultSubtotal="1"/>
        </references>
      </pivotArea>
    </format>
    <format dxfId="245">
      <pivotArea field="14" type="button" dataOnly="0" labelOnly="1" outline="0" axis="axisRow" fieldPosition="0"/>
    </format>
    <format dxfId="244">
      <pivotArea field="20" type="button" dataOnly="0" labelOnly="1" outline="0" axis="axisRow" fieldPosition="1"/>
    </format>
    <format dxfId="243">
      <pivotArea field="26" type="button" dataOnly="0" labelOnly="1" outline="0"/>
    </format>
    <format dxfId="242">
      <pivotArea field="10" type="button" dataOnly="0" labelOnly="1" outline="0"/>
    </format>
    <format dxfId="241">
      <pivotArea field="14" type="button" dataOnly="0" labelOnly="1" outline="0" axis="axisRow" fieldPosition="0"/>
    </format>
    <format dxfId="240">
      <pivotArea field="20" type="button" dataOnly="0" labelOnly="1" outline="0" axis="axisRow" fieldPosition="1"/>
    </format>
    <format dxfId="239">
      <pivotArea field="26" type="button" dataOnly="0" labelOnly="1" outline="0"/>
    </format>
    <format dxfId="238">
      <pivotArea field="10" type="button" dataOnly="0" labelOnly="1" outline="0"/>
    </format>
    <format dxfId="237">
      <pivotArea field="26" type="button" dataOnly="0" labelOnly="1" outline="0"/>
    </format>
    <format dxfId="236">
      <pivotArea field="10" type="button" dataOnly="0" labelOnly="1" outline="0"/>
    </format>
    <format dxfId="235">
      <pivotArea dataOnly="0" outline="0" fieldPosition="0">
        <references count="1">
          <reference field="20" count="0" defaultSubtotal="1"/>
        </references>
      </pivotArea>
    </format>
    <format dxfId="234">
      <pivotArea dataOnly="0" outline="0" fieldPosition="0">
        <references count="1">
          <reference field="14" count="0" defaultSubtotal="1"/>
        </references>
      </pivotArea>
    </format>
    <format dxfId="233">
      <pivotArea type="all" dataOnly="0" outline="0" fieldPosition="0"/>
    </format>
    <format dxfId="232">
      <pivotArea outline="0" fieldPosition="0">
        <references count="1">
          <reference field="4294967294" count="1">
            <x v="0"/>
          </reference>
        </references>
      </pivotArea>
    </format>
    <format dxfId="231">
      <pivotArea field="14" type="button" dataOnly="0" labelOnly="1" outline="0" axis="axisRow" fieldPosition="0"/>
    </format>
    <format dxfId="230">
      <pivotArea field="14" type="button" dataOnly="0" labelOnly="1" outline="0" axis="axisRow" fieldPosition="0"/>
    </format>
    <format dxfId="229">
      <pivotArea field="14" type="button" dataOnly="0" labelOnly="1" outline="0" axis="axisRow" fieldPosition="0"/>
    </format>
    <format dxfId="228">
      <pivotArea field="20" type="button" dataOnly="0" labelOnly="1" outline="0" axis="axisRow" fieldPosition="1"/>
    </format>
    <format dxfId="227">
      <pivotArea dataOnly="0" labelOnly="1" outline="0" fieldPosition="0">
        <references count="1">
          <reference field="11" count="6">
            <x v="7"/>
            <x v="8"/>
            <x v="9"/>
            <x v="10"/>
            <x v="11"/>
            <x v="12"/>
          </reference>
        </references>
      </pivotArea>
    </format>
    <format dxfId="226">
      <pivotArea dataOnly="0" labelOnly="1" grandCol="1" outline="0" fieldPosition="0"/>
    </format>
    <format dxfId="225">
      <pivotArea field="14" type="button" dataOnly="0" labelOnly="1" outline="0" axis="axisRow" fieldPosition="0"/>
    </format>
    <format dxfId="224">
      <pivotArea field="20" type="button" dataOnly="0" labelOnly="1" outline="0" axis="axisRow" fieldPosition="1"/>
    </format>
    <format dxfId="223">
      <pivotArea dataOnly="0" labelOnly="1" outline="0" fieldPosition="0">
        <references count="1">
          <reference field="11" count="6">
            <x v="7"/>
            <x v="8"/>
            <x v="9"/>
            <x v="10"/>
            <x v="11"/>
            <x v="12"/>
          </reference>
        </references>
      </pivotArea>
    </format>
    <format dxfId="222">
      <pivotArea dataOnly="0" labelOnly="1" grandCol="1" outline="0" fieldPosition="0"/>
    </format>
    <format dxfId="221">
      <pivotArea field="14" type="button" dataOnly="0" labelOnly="1" outline="0" axis="axisRow" fieldPosition="0"/>
    </format>
    <format dxfId="220">
      <pivotArea field="20" type="button" dataOnly="0" labelOnly="1" outline="0" axis="axisRow" fieldPosition="1"/>
    </format>
    <format dxfId="219">
      <pivotArea field="4" type="button" dataOnly="0" labelOnly="1" outline="0" axis="axisRow" fieldPosition="2"/>
    </format>
    <format dxfId="218">
      <pivotArea dataOnly="0" labelOnly="1" outline="0" fieldPosition="0">
        <references count="1">
          <reference field="11" count="6">
            <x v="7"/>
            <x v="8"/>
            <x v="9"/>
            <x v="10"/>
            <x v="11"/>
            <x v="12"/>
          </reference>
        </references>
      </pivotArea>
    </format>
    <format dxfId="217">
      <pivotArea dataOnly="0" labelOnly="1" grandCol="1" outline="0" fieldPosition="0"/>
    </format>
    <format dxfId="216">
      <pivotArea field="4" type="button" dataOnly="0" labelOnly="1" outline="0" axis="axisRow" fieldPosition="2"/>
    </format>
    <format dxfId="215">
      <pivotArea dataOnly="0" labelOnly="1" outline="0" fieldPosition="0">
        <references count="1">
          <reference field="14" count="1" defaultSubtotal="1">
            <x v="0"/>
          </reference>
        </references>
      </pivotArea>
    </format>
    <format dxfId="214">
      <pivotArea dataOnly="0" labelOnly="1" outline="0" fieldPosition="0">
        <references count="1">
          <reference field="14" count="1" defaultSubtotal="1">
            <x v="1"/>
          </reference>
        </references>
      </pivotArea>
    </format>
    <format dxfId="213">
      <pivotArea dataOnly="0" labelOnly="1" outline="0" fieldPosition="0">
        <references count="1">
          <reference field="14" count="1" defaultSubtotal="1">
            <x v="2"/>
          </reference>
        </references>
      </pivotArea>
    </format>
    <format dxfId="212">
      <pivotArea dataOnly="0" labelOnly="1" outline="0" fieldPosition="0">
        <references count="1">
          <reference field="14" count="1" defaultSubtotal="1">
            <x v="3"/>
          </reference>
        </references>
      </pivotArea>
    </format>
    <format dxfId="211">
      <pivotArea dataOnly="0" labelOnly="1" outline="0" fieldPosition="0">
        <references count="1">
          <reference field="14" count="1" defaultSubtotal="1">
            <x v="4"/>
          </reference>
        </references>
      </pivotArea>
    </format>
    <format dxfId="210">
      <pivotArea dataOnly="0" labelOnly="1" outline="0" fieldPosition="0">
        <references count="1">
          <reference field="14" count="1" defaultSubtotal="1">
            <x v="5"/>
          </reference>
        </references>
      </pivotArea>
    </format>
    <format dxfId="209">
      <pivotArea dataOnly="0" labelOnly="1" outline="0" fieldPosition="0">
        <references count="1">
          <reference field="14" count="1" defaultSubtotal="1">
            <x v="6"/>
          </reference>
        </references>
      </pivotArea>
    </format>
    <format dxfId="208">
      <pivotArea dataOnly="0" labelOnly="1" outline="0" fieldPosition="0">
        <references count="1">
          <reference field="14" count="1" defaultSubtotal="1">
            <x v="7"/>
          </reference>
        </references>
      </pivotArea>
    </format>
    <format dxfId="207">
      <pivotArea dataOnly="0" labelOnly="1" outline="0" fieldPosition="0">
        <references count="1">
          <reference field="14" count="1" defaultSubtotal="1">
            <x v="8"/>
          </reference>
        </references>
      </pivotArea>
    </format>
    <format dxfId="206">
      <pivotArea dataOnly="0" labelOnly="1" outline="0" fieldPosition="0">
        <references count="1">
          <reference field="14" count="1" defaultSubtotal="1">
            <x v="9"/>
          </reference>
        </references>
      </pivotArea>
    </format>
    <format dxfId="205">
      <pivotArea dataOnly="0" labelOnly="1" outline="0" fieldPosition="0">
        <references count="1">
          <reference field="14" count="1" defaultSubtotal="1">
            <x v="10"/>
          </reference>
        </references>
      </pivotArea>
    </format>
    <format dxfId="204">
      <pivotArea dataOnly="0" labelOnly="1" outline="0" fieldPosition="0">
        <references count="1">
          <reference field="14" count="1" defaultSubtotal="1">
            <x v="11"/>
          </reference>
        </references>
      </pivotArea>
    </format>
    <format dxfId="203">
      <pivotArea dataOnly="0" labelOnly="1" outline="0" fieldPosition="0">
        <references count="1">
          <reference field="14" count="1" defaultSubtotal="1">
            <x v="12"/>
          </reference>
        </references>
      </pivotArea>
    </format>
    <format dxfId="202">
      <pivotArea dataOnly="0" labelOnly="1" outline="0" fieldPosition="0">
        <references count="1">
          <reference field="14" count="1" defaultSubtotal="1">
            <x v="13"/>
          </reference>
        </references>
      </pivotArea>
    </format>
    <format dxfId="201">
      <pivotArea dataOnly="0" labelOnly="1" outline="0" fieldPosition="0">
        <references count="1">
          <reference field="14" count="1" defaultSubtotal="1">
            <x v="14"/>
          </reference>
        </references>
      </pivotArea>
    </format>
    <format dxfId="200">
      <pivotArea dataOnly="0" labelOnly="1" outline="0" fieldPosition="0">
        <references count="1">
          <reference field="14" count="1" defaultSubtotal="1">
            <x v="15"/>
          </reference>
        </references>
      </pivotArea>
    </format>
    <format dxfId="199">
      <pivotArea dataOnly="0" labelOnly="1" outline="0" fieldPosition="0">
        <references count="1">
          <reference field="14" count="1" defaultSubtotal="1">
            <x v="16"/>
          </reference>
        </references>
      </pivotArea>
    </format>
    <format dxfId="198">
      <pivotArea dataOnly="0" labelOnly="1" outline="0" fieldPosition="0">
        <references count="1">
          <reference field="14" count="1" defaultSubtotal="1">
            <x v="18"/>
          </reference>
        </references>
      </pivotArea>
    </format>
    <format dxfId="197">
      <pivotArea dataOnly="0" labelOnly="1" grandRow="1" outline="0" fieldPosition="0"/>
    </format>
    <format dxfId="196">
      <pivotArea dataOnly="0" labelOnly="1" outline="0" fieldPosition="0">
        <references count="2">
          <reference field="14" count="1" selected="0">
            <x v="0"/>
          </reference>
          <reference field="20" count="1" defaultSubtotal="1">
            <x v="0"/>
          </reference>
        </references>
      </pivotArea>
    </format>
    <format dxfId="195">
      <pivotArea dataOnly="0" labelOnly="1" outline="0" fieldPosition="0">
        <references count="2">
          <reference field="14" count="1" selected="0">
            <x v="0"/>
          </reference>
          <reference field="20" count="1" defaultSubtotal="1">
            <x v="6"/>
          </reference>
        </references>
      </pivotArea>
    </format>
    <format dxfId="194">
      <pivotArea dataOnly="0" labelOnly="1" outline="0" fieldPosition="0">
        <references count="2">
          <reference field="14" count="1" selected="0">
            <x v="0"/>
          </reference>
          <reference field="20" count="1" defaultSubtotal="1">
            <x v="5"/>
          </reference>
        </references>
      </pivotArea>
    </format>
    <format dxfId="193">
      <pivotArea dataOnly="0" labelOnly="1" outline="0" fieldPosition="0">
        <references count="2">
          <reference field="14" count="1" selected="0">
            <x v="0"/>
          </reference>
          <reference field="20" count="1" defaultSubtotal="1">
            <x v="13"/>
          </reference>
        </references>
      </pivotArea>
    </format>
    <format dxfId="192">
      <pivotArea dataOnly="0" labelOnly="1" outline="0" fieldPosition="0">
        <references count="2">
          <reference field="14" count="1" selected="0">
            <x v="0"/>
          </reference>
          <reference field="20" count="1" defaultSubtotal="1">
            <x v="3"/>
          </reference>
        </references>
      </pivotArea>
    </format>
    <format dxfId="191">
      <pivotArea dataOnly="0" labelOnly="1" outline="0" fieldPosition="0">
        <references count="2">
          <reference field="14" count="1" selected="0">
            <x v="0"/>
          </reference>
          <reference field="20" count="1" defaultSubtotal="1">
            <x v="15"/>
          </reference>
        </references>
      </pivotArea>
    </format>
    <format dxfId="190">
      <pivotArea dataOnly="0" labelOnly="1" outline="0" fieldPosition="0">
        <references count="2">
          <reference field="14" count="1" selected="0">
            <x v="0"/>
          </reference>
          <reference field="20" count="1" defaultSubtotal="1">
            <x v="17"/>
          </reference>
        </references>
      </pivotArea>
    </format>
    <format dxfId="189">
      <pivotArea dataOnly="0" labelOnly="1" outline="0" fieldPosition="0">
        <references count="2">
          <reference field="14" count="1" selected="0">
            <x v="0"/>
          </reference>
          <reference field="20" count="1" defaultSubtotal="1">
            <x v="18"/>
          </reference>
        </references>
      </pivotArea>
    </format>
    <format dxfId="188">
      <pivotArea dataOnly="0" labelOnly="1" outline="0" fieldPosition="0">
        <references count="2">
          <reference field="14" count="1" selected="0">
            <x v="0"/>
          </reference>
          <reference field="20" count="1" defaultSubtotal="1">
            <x v="4"/>
          </reference>
        </references>
      </pivotArea>
    </format>
    <format dxfId="187">
      <pivotArea dataOnly="0" labelOnly="1" outline="0" fieldPosition="0">
        <references count="2">
          <reference field="14" count="1" selected="0">
            <x v="0"/>
          </reference>
          <reference field="20" count="1" defaultSubtotal="1">
            <x v="2"/>
          </reference>
        </references>
      </pivotArea>
    </format>
    <format dxfId="186">
      <pivotArea dataOnly="0" labelOnly="1" outline="0" fieldPosition="0">
        <references count="2">
          <reference field="14" count="1" selected="0">
            <x v="1"/>
          </reference>
          <reference field="20" count="1" defaultSubtotal="1">
            <x v="9"/>
          </reference>
        </references>
      </pivotArea>
    </format>
    <format dxfId="185">
      <pivotArea dataOnly="0" labelOnly="1" outline="0" fieldPosition="0">
        <references count="2">
          <reference field="14" count="1" selected="0">
            <x v="1"/>
          </reference>
          <reference field="20" count="1" defaultSubtotal="1">
            <x v="8"/>
          </reference>
        </references>
      </pivotArea>
    </format>
    <format dxfId="184">
      <pivotArea dataOnly="0" labelOnly="1" outline="0" fieldPosition="0">
        <references count="2">
          <reference field="14" count="1" selected="0">
            <x v="1"/>
          </reference>
          <reference field="20" count="1" defaultSubtotal="1">
            <x v="11"/>
          </reference>
        </references>
      </pivotArea>
    </format>
    <format dxfId="183">
      <pivotArea dataOnly="0" labelOnly="1" outline="0" fieldPosition="0">
        <references count="2">
          <reference field="14" count="1" selected="0">
            <x v="1"/>
          </reference>
          <reference field="20" count="1" defaultSubtotal="1">
            <x v="12"/>
          </reference>
        </references>
      </pivotArea>
    </format>
    <format dxfId="182">
      <pivotArea dataOnly="0" labelOnly="1" outline="0" fieldPosition="0">
        <references count="2">
          <reference field="14" count="1" selected="0">
            <x v="2"/>
          </reference>
          <reference field="20" count="1" defaultSubtotal="1">
            <x v="1"/>
          </reference>
        </references>
      </pivotArea>
    </format>
    <format dxfId="181">
      <pivotArea dataOnly="0" labelOnly="1" outline="0" fieldPosition="0">
        <references count="2">
          <reference field="14" count="1" selected="0">
            <x v="3"/>
          </reference>
          <reference field="20" count="1" defaultSubtotal="1">
            <x v="16"/>
          </reference>
        </references>
      </pivotArea>
    </format>
    <format dxfId="180">
      <pivotArea dataOnly="0" labelOnly="1" outline="0" fieldPosition="0">
        <references count="2">
          <reference field="14" count="1" selected="0">
            <x v="4"/>
          </reference>
          <reference field="20" count="1" defaultSubtotal="1">
            <x v="3"/>
          </reference>
        </references>
      </pivotArea>
    </format>
    <format dxfId="179">
      <pivotArea dataOnly="0" labelOnly="1" outline="0" fieldPosition="0">
        <references count="2">
          <reference field="14" count="1" selected="0">
            <x v="5"/>
          </reference>
          <reference field="20" count="1" defaultSubtotal="1">
            <x v="0"/>
          </reference>
        </references>
      </pivotArea>
    </format>
    <format dxfId="178">
      <pivotArea dataOnly="0" labelOnly="1" outline="0" fieldPosition="0">
        <references count="2">
          <reference field="14" count="1" selected="0">
            <x v="5"/>
          </reference>
          <reference field="20" count="1" defaultSubtotal="1">
            <x v="6"/>
          </reference>
        </references>
      </pivotArea>
    </format>
    <format dxfId="177">
      <pivotArea dataOnly="0" labelOnly="1" outline="0" fieldPosition="0">
        <references count="2">
          <reference field="14" count="1" selected="0">
            <x v="5"/>
          </reference>
          <reference field="20" count="1" defaultSubtotal="1">
            <x v="5"/>
          </reference>
        </references>
      </pivotArea>
    </format>
    <format dxfId="176">
      <pivotArea dataOnly="0" labelOnly="1" outline="0" fieldPosition="0">
        <references count="2">
          <reference field="14" count="1" selected="0">
            <x v="5"/>
          </reference>
          <reference field="20" count="1" defaultSubtotal="1">
            <x v="13"/>
          </reference>
        </references>
      </pivotArea>
    </format>
    <format dxfId="175">
      <pivotArea dataOnly="0" labelOnly="1" outline="0" fieldPosition="0">
        <references count="2">
          <reference field="14" count="1" selected="0">
            <x v="6"/>
          </reference>
          <reference field="20" count="1" defaultSubtotal="1">
            <x v="0"/>
          </reference>
        </references>
      </pivotArea>
    </format>
    <format dxfId="174">
      <pivotArea dataOnly="0" labelOnly="1" outline="0" fieldPosition="0">
        <references count="2">
          <reference field="14" count="1" selected="0">
            <x v="7"/>
          </reference>
          <reference field="20" count="1" defaultSubtotal="1">
            <x v="19"/>
          </reference>
        </references>
      </pivotArea>
    </format>
    <format dxfId="173">
      <pivotArea dataOnly="0" labelOnly="1" outline="0" fieldPosition="0">
        <references count="2">
          <reference field="14" count="1" selected="0">
            <x v="8"/>
          </reference>
          <reference field="20" count="1" defaultSubtotal="1">
            <x v="8"/>
          </reference>
        </references>
      </pivotArea>
    </format>
    <format dxfId="172">
      <pivotArea dataOnly="0" labelOnly="1" outline="0" fieldPosition="0">
        <references count="2">
          <reference field="14" count="1" selected="0">
            <x v="8"/>
          </reference>
          <reference field="20" count="1" defaultSubtotal="1">
            <x v="12"/>
          </reference>
        </references>
      </pivotArea>
    </format>
    <format dxfId="171">
      <pivotArea dataOnly="0" labelOnly="1" outline="0" fieldPosition="0">
        <references count="2">
          <reference field="14" count="1" selected="0">
            <x v="9"/>
          </reference>
          <reference field="20" count="1" defaultSubtotal="1">
            <x v="0"/>
          </reference>
        </references>
      </pivotArea>
    </format>
    <format dxfId="170">
      <pivotArea dataOnly="0" labelOnly="1" outline="0" fieldPosition="0">
        <references count="2">
          <reference field="14" count="1" selected="0">
            <x v="9"/>
          </reference>
          <reference field="20" count="1" defaultSubtotal="1">
            <x v="6"/>
          </reference>
        </references>
      </pivotArea>
    </format>
    <format dxfId="169">
      <pivotArea dataOnly="0" labelOnly="1" outline="0" fieldPosition="0">
        <references count="2">
          <reference field="14" count="1" selected="0">
            <x v="9"/>
          </reference>
          <reference field="20" count="1" defaultSubtotal="1">
            <x v="7"/>
          </reference>
        </references>
      </pivotArea>
    </format>
    <format dxfId="168">
      <pivotArea dataOnly="0" labelOnly="1" outline="0" fieldPosition="0">
        <references count="2">
          <reference field="14" count="1" selected="0">
            <x v="9"/>
          </reference>
          <reference field="20" count="1" defaultSubtotal="1">
            <x v="10"/>
          </reference>
        </references>
      </pivotArea>
    </format>
    <format dxfId="167">
      <pivotArea dataOnly="0" labelOnly="1" outline="0" fieldPosition="0">
        <references count="2">
          <reference field="14" count="1" selected="0">
            <x v="9"/>
          </reference>
          <reference field="20" count="1" defaultSubtotal="1">
            <x v="5"/>
          </reference>
        </references>
      </pivotArea>
    </format>
    <format dxfId="166">
      <pivotArea dataOnly="0" labelOnly="1" outline="0" fieldPosition="0">
        <references count="2">
          <reference field="14" count="1" selected="0">
            <x v="9"/>
          </reference>
          <reference field="20" count="1" defaultSubtotal="1">
            <x v="13"/>
          </reference>
        </references>
      </pivotArea>
    </format>
    <format dxfId="165">
      <pivotArea dataOnly="0" labelOnly="1" outline="0" fieldPosition="0">
        <references count="2">
          <reference field="14" count="1" selected="0">
            <x v="9"/>
          </reference>
          <reference field="20" count="1" defaultSubtotal="1">
            <x v="15"/>
          </reference>
        </references>
      </pivotArea>
    </format>
    <format dxfId="164">
      <pivotArea dataOnly="0" labelOnly="1" outline="0" fieldPosition="0">
        <references count="2">
          <reference field="14" count="1" selected="0">
            <x v="9"/>
          </reference>
          <reference field="20" count="1" defaultSubtotal="1">
            <x v="17"/>
          </reference>
        </references>
      </pivotArea>
    </format>
    <format dxfId="163">
      <pivotArea dataOnly="0" labelOnly="1" outline="0" fieldPosition="0">
        <references count="2">
          <reference field="14" count="1" selected="0">
            <x v="9"/>
          </reference>
          <reference field="20" count="1" defaultSubtotal="1">
            <x v="18"/>
          </reference>
        </references>
      </pivotArea>
    </format>
    <format dxfId="162">
      <pivotArea dataOnly="0" labelOnly="1" outline="0" fieldPosition="0">
        <references count="2">
          <reference field="14" count="1" selected="0">
            <x v="10"/>
          </reference>
          <reference field="20" count="1" defaultSubtotal="1">
            <x v="16"/>
          </reference>
        </references>
      </pivotArea>
    </format>
    <format dxfId="161">
      <pivotArea dataOnly="0" labelOnly="1" outline="0" fieldPosition="0">
        <references count="2">
          <reference field="14" count="1" selected="0">
            <x v="10"/>
          </reference>
          <reference field="20" count="1" defaultSubtotal="1">
            <x v="20"/>
          </reference>
        </references>
      </pivotArea>
    </format>
    <format dxfId="160">
      <pivotArea dataOnly="0" labelOnly="1" outline="0" fieldPosition="0">
        <references count="2">
          <reference field="14" count="1" selected="0">
            <x v="11"/>
          </reference>
          <reference field="20" count="1" defaultSubtotal="1">
            <x v="5"/>
          </reference>
        </references>
      </pivotArea>
    </format>
    <format dxfId="159">
      <pivotArea dataOnly="0" labelOnly="1" outline="0" fieldPosition="0">
        <references count="2">
          <reference field="14" count="1" selected="0">
            <x v="11"/>
          </reference>
          <reference field="20" count="1" defaultSubtotal="1">
            <x v="13"/>
          </reference>
        </references>
      </pivotArea>
    </format>
    <format dxfId="158">
      <pivotArea dataOnly="0" labelOnly="1" outline="0" fieldPosition="0">
        <references count="2">
          <reference field="14" count="1" selected="0">
            <x v="12"/>
          </reference>
          <reference field="20" count="1" defaultSubtotal="1">
            <x v="6"/>
          </reference>
        </references>
      </pivotArea>
    </format>
    <format dxfId="157">
      <pivotArea dataOnly="0" labelOnly="1" outline="0" fieldPosition="0">
        <references count="2">
          <reference field="14" count="1" selected="0">
            <x v="12"/>
          </reference>
          <reference field="20" count="1" defaultSubtotal="1">
            <x v="5"/>
          </reference>
        </references>
      </pivotArea>
    </format>
    <format dxfId="156">
      <pivotArea dataOnly="0" labelOnly="1" outline="0" fieldPosition="0">
        <references count="2">
          <reference field="14" count="1" selected="0">
            <x v="13"/>
          </reference>
          <reference field="20" count="1" defaultSubtotal="1">
            <x v="6"/>
          </reference>
        </references>
      </pivotArea>
    </format>
    <format dxfId="155">
      <pivotArea dataOnly="0" labelOnly="1" outline="0" fieldPosition="0">
        <references count="2">
          <reference field="14" count="1" selected="0">
            <x v="13"/>
          </reference>
          <reference field="20" count="1" defaultSubtotal="1">
            <x v="5"/>
          </reference>
        </references>
      </pivotArea>
    </format>
    <format dxfId="154">
      <pivotArea dataOnly="0" labelOnly="1" outline="0" fieldPosition="0">
        <references count="2">
          <reference field="14" count="1" selected="0">
            <x v="14"/>
          </reference>
          <reference field="20" count="1" defaultSubtotal="1">
            <x v="0"/>
          </reference>
        </references>
      </pivotArea>
    </format>
    <format dxfId="153">
      <pivotArea dataOnly="0" labelOnly="1" outline="0" fieldPosition="0">
        <references count="2">
          <reference field="14" count="1" selected="0">
            <x v="14"/>
          </reference>
          <reference field="20" count="1" defaultSubtotal="1">
            <x v="6"/>
          </reference>
        </references>
      </pivotArea>
    </format>
    <format dxfId="152">
      <pivotArea dataOnly="0" labelOnly="1" outline="0" fieldPosition="0">
        <references count="2">
          <reference field="14" count="1" selected="0">
            <x v="14"/>
          </reference>
          <reference field="20" count="1" defaultSubtotal="1">
            <x v="5"/>
          </reference>
        </references>
      </pivotArea>
    </format>
    <format dxfId="151">
      <pivotArea dataOnly="0" labelOnly="1" outline="0" fieldPosition="0">
        <references count="2">
          <reference field="14" count="1" selected="0">
            <x v="14"/>
          </reference>
          <reference field="20" count="1" defaultSubtotal="1">
            <x v="13"/>
          </reference>
        </references>
      </pivotArea>
    </format>
    <format dxfId="150">
      <pivotArea dataOnly="0" labelOnly="1" outline="0" fieldPosition="0">
        <references count="2">
          <reference field="14" count="1" selected="0">
            <x v="15"/>
          </reference>
          <reference field="20" count="1" defaultSubtotal="1">
            <x v="6"/>
          </reference>
        </references>
      </pivotArea>
    </format>
    <format dxfId="149">
      <pivotArea dataOnly="0" labelOnly="1" outline="0" fieldPosition="0">
        <references count="2">
          <reference field="14" count="1" selected="0">
            <x v="15"/>
          </reference>
          <reference field="20" count="1" defaultSubtotal="1">
            <x v="15"/>
          </reference>
        </references>
      </pivotArea>
    </format>
    <format dxfId="148">
      <pivotArea dataOnly="0" labelOnly="1" outline="0" fieldPosition="0">
        <references count="2">
          <reference field="14" count="1" selected="0">
            <x v="15"/>
          </reference>
          <reference field="20" count="1" defaultSubtotal="1">
            <x v="17"/>
          </reference>
        </references>
      </pivotArea>
    </format>
    <format dxfId="147">
      <pivotArea dataOnly="0" labelOnly="1" outline="0" fieldPosition="0">
        <references count="2">
          <reference field="14" count="1" selected="0">
            <x v="16"/>
          </reference>
          <reference field="20" count="1" defaultSubtotal="1">
            <x v="16"/>
          </reference>
        </references>
      </pivotArea>
    </format>
    <format dxfId="146">
      <pivotArea dataOnly="0" labelOnly="1" outline="0" fieldPosition="0">
        <references count="2">
          <reference field="14" count="1" selected="0">
            <x v="16"/>
          </reference>
          <reference field="20" count="1" defaultSubtotal="1">
            <x v="20"/>
          </reference>
        </references>
      </pivotArea>
    </format>
    <format dxfId="145">
      <pivotArea dataOnly="0" labelOnly="1" outline="0" fieldPosition="0">
        <references count="2">
          <reference field="14" count="1" selected="0">
            <x v="18"/>
          </reference>
          <reference field="20" count="1" defaultSubtotal="1">
            <x v="5"/>
          </reference>
        </references>
      </pivotArea>
    </format>
    <format dxfId="144">
      <pivotArea dataOnly="0" labelOnly="1" outline="0" fieldPosition="0">
        <references count="2">
          <reference field="14" count="1" selected="0">
            <x v="18"/>
          </reference>
          <reference field="20" count="1" defaultSubtotal="1">
            <x v="3"/>
          </reference>
        </references>
      </pivotArea>
    </format>
    <format dxfId="143">
      <pivotArea dataOnly="0" labelOnly="1" outline="0" fieldPosition="0">
        <references count="3">
          <reference field="4" count="2">
            <x v="1"/>
            <x v="2"/>
          </reference>
          <reference field="14" count="1" selected="0">
            <x v="0"/>
          </reference>
          <reference field="20" count="1" selected="0">
            <x v="0"/>
          </reference>
        </references>
      </pivotArea>
    </format>
    <format dxfId="142">
      <pivotArea dataOnly="0" labelOnly="1" outline="0" fieldPosition="0">
        <references count="3">
          <reference field="4" count="2">
            <x v="1"/>
            <x v="2"/>
          </reference>
          <reference field="14" count="1" selected="0">
            <x v="0"/>
          </reference>
          <reference field="20" count="1" selected="0">
            <x v="6"/>
          </reference>
        </references>
      </pivotArea>
    </format>
    <format dxfId="141">
      <pivotArea dataOnly="0" labelOnly="1" outline="0" fieldPosition="0">
        <references count="3">
          <reference field="4" count="1">
            <x v="1"/>
          </reference>
          <reference field="14" count="1" selected="0">
            <x v="0"/>
          </reference>
          <reference field="20" count="1" selected="0">
            <x v="5"/>
          </reference>
        </references>
      </pivotArea>
    </format>
    <format dxfId="140">
      <pivotArea dataOnly="0" labelOnly="1" outline="0" fieldPosition="0">
        <references count="3">
          <reference field="4" count="2">
            <x v="1"/>
            <x v="2"/>
          </reference>
          <reference field="14" count="1" selected="0">
            <x v="0"/>
          </reference>
          <reference field="20" count="1" selected="0">
            <x v="13"/>
          </reference>
        </references>
      </pivotArea>
    </format>
    <format dxfId="139">
      <pivotArea dataOnly="0" labelOnly="1" outline="0" fieldPosition="0">
        <references count="3">
          <reference field="4" count="2">
            <x v="1"/>
            <x v="2"/>
          </reference>
          <reference field="14" count="1" selected="0">
            <x v="0"/>
          </reference>
          <reference field="20" count="1" selected="0">
            <x v="3"/>
          </reference>
        </references>
      </pivotArea>
    </format>
    <format dxfId="138">
      <pivotArea dataOnly="0" labelOnly="1" outline="0" fieldPosition="0">
        <references count="3">
          <reference field="4" count="2">
            <x v="1"/>
            <x v="2"/>
          </reference>
          <reference field="14" count="1" selected="0">
            <x v="0"/>
          </reference>
          <reference field="20" count="1" selected="0">
            <x v="15"/>
          </reference>
        </references>
      </pivotArea>
    </format>
    <format dxfId="137">
      <pivotArea dataOnly="0" labelOnly="1" outline="0" fieldPosition="0">
        <references count="3">
          <reference field="4" count="2">
            <x v="1"/>
            <x v="2"/>
          </reference>
          <reference field="14" count="1" selected="0">
            <x v="0"/>
          </reference>
          <reference field="20" count="1" selected="0">
            <x v="17"/>
          </reference>
        </references>
      </pivotArea>
    </format>
    <format dxfId="136">
      <pivotArea dataOnly="0" labelOnly="1" outline="0" fieldPosition="0">
        <references count="3">
          <reference field="4" count="1">
            <x v="1"/>
          </reference>
          <reference field="14" count="1" selected="0">
            <x v="0"/>
          </reference>
          <reference field="20" count="1" selected="0">
            <x v="18"/>
          </reference>
        </references>
      </pivotArea>
    </format>
    <format dxfId="135">
      <pivotArea dataOnly="0" labelOnly="1" outline="0" fieldPosition="0">
        <references count="3">
          <reference field="4" count="1">
            <x v="1"/>
          </reference>
          <reference field="14" count="1" selected="0">
            <x v="0"/>
          </reference>
          <reference field="20" count="1" selected="0">
            <x v="4"/>
          </reference>
        </references>
      </pivotArea>
    </format>
    <format dxfId="134">
      <pivotArea dataOnly="0" labelOnly="1" outline="0" fieldPosition="0">
        <references count="3">
          <reference field="4" count="1">
            <x v="2"/>
          </reference>
          <reference field="14" count="1" selected="0">
            <x v="0"/>
          </reference>
          <reference field="20" count="1" selected="0">
            <x v="2"/>
          </reference>
        </references>
      </pivotArea>
    </format>
    <format dxfId="133">
      <pivotArea dataOnly="0" labelOnly="1" outline="0" fieldPosition="0">
        <references count="3">
          <reference field="4" count="2">
            <x v="0"/>
            <x v="1"/>
          </reference>
          <reference field="14" count="1" selected="0">
            <x v="1"/>
          </reference>
          <reference field="20" count="1" selected="0">
            <x v="9"/>
          </reference>
        </references>
      </pivotArea>
    </format>
    <format dxfId="132">
      <pivotArea dataOnly="0" labelOnly="1" outline="0" fieldPosition="0">
        <references count="3">
          <reference field="4" count="2">
            <x v="0"/>
            <x v="1"/>
          </reference>
          <reference field="14" count="1" selected="0">
            <x v="1"/>
          </reference>
          <reference field="20" count="1" selected="0">
            <x v="8"/>
          </reference>
        </references>
      </pivotArea>
    </format>
    <format dxfId="131">
      <pivotArea dataOnly="0" labelOnly="1" outline="0" fieldPosition="0">
        <references count="3">
          <reference field="4" count="2">
            <x v="1"/>
            <x v="2"/>
          </reference>
          <reference field="14" count="1" selected="0">
            <x v="1"/>
          </reference>
          <reference field="20" count="1" selected="0">
            <x v="11"/>
          </reference>
        </references>
      </pivotArea>
    </format>
    <format dxfId="130">
      <pivotArea dataOnly="0" labelOnly="1" outline="0" fieldPosition="0">
        <references count="3">
          <reference field="4" count="2">
            <x v="0"/>
            <x v="1"/>
          </reference>
          <reference field="14" count="1" selected="0">
            <x v="1"/>
          </reference>
          <reference field="20" count="1" selected="0">
            <x v="12"/>
          </reference>
        </references>
      </pivotArea>
    </format>
    <format dxfId="129">
      <pivotArea dataOnly="0" labelOnly="1" outline="0" fieldPosition="0">
        <references count="3">
          <reference field="4" count="1">
            <x v="0"/>
          </reference>
          <reference field="14" count="1" selected="0">
            <x v="2"/>
          </reference>
          <reference field="20" count="1" selected="0">
            <x v="1"/>
          </reference>
        </references>
      </pivotArea>
    </format>
    <format dxfId="128">
      <pivotArea dataOnly="0" labelOnly="1" outline="0" fieldPosition="0">
        <references count="3">
          <reference field="4" count="1">
            <x v="1"/>
          </reference>
          <reference field="14" count="1" selected="0">
            <x v="3"/>
          </reference>
          <reference field="20" count="1" selected="0">
            <x v="16"/>
          </reference>
        </references>
      </pivotArea>
    </format>
    <format dxfId="127">
      <pivotArea dataOnly="0" labelOnly="1" outline="0" fieldPosition="0">
        <references count="3">
          <reference field="4" count="1">
            <x v="0"/>
          </reference>
          <reference field="14" count="1" selected="0">
            <x v="4"/>
          </reference>
          <reference field="20" count="1" selected="0">
            <x v="3"/>
          </reference>
        </references>
      </pivotArea>
    </format>
    <format dxfId="126">
      <pivotArea dataOnly="0" labelOnly="1" outline="0" fieldPosition="0">
        <references count="3">
          <reference field="4" count="2">
            <x v="1"/>
            <x v="2"/>
          </reference>
          <reference field="14" count="1" selected="0">
            <x v="5"/>
          </reference>
          <reference field="20" count="1" selected="0">
            <x v="0"/>
          </reference>
        </references>
      </pivotArea>
    </format>
    <format dxfId="125">
      <pivotArea dataOnly="0" labelOnly="1" outline="0" fieldPosition="0">
        <references count="3">
          <reference field="4" count="1">
            <x v="1"/>
          </reference>
          <reference field="14" count="1" selected="0">
            <x v="5"/>
          </reference>
          <reference field="20" count="1" selected="0">
            <x v="6"/>
          </reference>
        </references>
      </pivotArea>
    </format>
    <format dxfId="124">
      <pivotArea dataOnly="0" labelOnly="1" outline="0" fieldPosition="0">
        <references count="3">
          <reference field="4" count="1">
            <x v="1"/>
          </reference>
          <reference field="14" count="1" selected="0">
            <x v="5"/>
          </reference>
          <reference field="20" count="1" selected="0">
            <x v="5"/>
          </reference>
        </references>
      </pivotArea>
    </format>
    <format dxfId="123">
      <pivotArea dataOnly="0" labelOnly="1" outline="0" fieldPosition="0">
        <references count="3">
          <reference field="4" count="1">
            <x v="1"/>
          </reference>
          <reference field="14" count="1" selected="0">
            <x v="5"/>
          </reference>
          <reference field="20" count="1" selected="0">
            <x v="13"/>
          </reference>
        </references>
      </pivotArea>
    </format>
    <format dxfId="122">
      <pivotArea dataOnly="0" labelOnly="1" outline="0" fieldPosition="0">
        <references count="3">
          <reference field="4" count="2">
            <x v="1"/>
            <x v="2"/>
          </reference>
          <reference field="14" count="1" selected="0">
            <x v="6"/>
          </reference>
          <reference field="20" count="1" selected="0">
            <x v="0"/>
          </reference>
        </references>
      </pivotArea>
    </format>
    <format dxfId="121">
      <pivotArea dataOnly="0" labelOnly="1" outline="0" fieldPosition="0">
        <references count="3">
          <reference field="4" count="1">
            <x v="1"/>
          </reference>
          <reference field="14" count="1" selected="0">
            <x v="7"/>
          </reference>
          <reference field="20" count="1" selected="0">
            <x v="19"/>
          </reference>
        </references>
      </pivotArea>
    </format>
    <format dxfId="120">
      <pivotArea dataOnly="0" labelOnly="1" outline="0" fieldPosition="0">
        <references count="3">
          <reference field="4" count="1">
            <x v="2"/>
          </reference>
          <reference field="14" count="1" selected="0">
            <x v="8"/>
          </reference>
          <reference field="20" count="1" selected="0">
            <x v="8"/>
          </reference>
        </references>
      </pivotArea>
    </format>
    <format dxfId="119">
      <pivotArea dataOnly="0" labelOnly="1" outline="0" fieldPosition="0">
        <references count="3">
          <reference field="4" count="1">
            <x v="2"/>
          </reference>
          <reference field="14" count="1" selected="0">
            <x v="8"/>
          </reference>
          <reference field="20" count="1" selected="0">
            <x v="12"/>
          </reference>
        </references>
      </pivotArea>
    </format>
    <format dxfId="118">
      <pivotArea dataOnly="0" labelOnly="1" outline="0" fieldPosition="0">
        <references count="3">
          <reference field="4" count="1">
            <x v="0"/>
          </reference>
          <reference field="14" count="1" selected="0">
            <x v="9"/>
          </reference>
          <reference field="20" count="1" selected="0">
            <x v="0"/>
          </reference>
        </references>
      </pivotArea>
    </format>
    <format dxfId="117">
      <pivotArea dataOnly="0" labelOnly="1" outline="0" fieldPosition="0">
        <references count="3">
          <reference field="4" count="2">
            <x v="0"/>
            <x v="2"/>
          </reference>
          <reference field="14" count="1" selected="0">
            <x v="9"/>
          </reference>
          <reference field="20" count="1" selected="0">
            <x v="6"/>
          </reference>
        </references>
      </pivotArea>
    </format>
    <format dxfId="116">
      <pivotArea dataOnly="0" labelOnly="1" outline="0" fieldPosition="0">
        <references count="3">
          <reference field="4" count="3">
            <x v="0"/>
            <x v="1"/>
            <x v="2"/>
          </reference>
          <reference field="14" count="1" selected="0">
            <x v="9"/>
          </reference>
          <reference field="20" count="1" selected="0">
            <x v="7"/>
          </reference>
        </references>
      </pivotArea>
    </format>
    <format dxfId="115">
      <pivotArea dataOnly="0" labelOnly="1" outline="0" fieldPosition="0">
        <references count="3">
          <reference field="4" count="2">
            <x v="0"/>
            <x v="2"/>
          </reference>
          <reference field="14" count="1" selected="0">
            <x v="9"/>
          </reference>
          <reference field="20" count="1" selected="0">
            <x v="10"/>
          </reference>
        </references>
      </pivotArea>
    </format>
    <format dxfId="114">
      <pivotArea dataOnly="0" labelOnly="1" outline="0" fieldPosition="0">
        <references count="3">
          <reference field="4" count="3">
            <x v="0"/>
            <x v="1"/>
            <x v="2"/>
          </reference>
          <reference field="14" count="1" selected="0">
            <x v="9"/>
          </reference>
          <reference field="20" count="1" selected="0">
            <x v="5"/>
          </reference>
        </references>
      </pivotArea>
    </format>
    <format dxfId="113">
      <pivotArea dataOnly="0" labelOnly="1" outline="0" fieldPosition="0">
        <references count="3">
          <reference field="4" count="2">
            <x v="1"/>
            <x v="2"/>
          </reference>
          <reference field="14" count="1" selected="0">
            <x v="9"/>
          </reference>
          <reference field="20" count="1" selected="0">
            <x v="13"/>
          </reference>
        </references>
      </pivotArea>
    </format>
    <format dxfId="112">
      <pivotArea dataOnly="0" labelOnly="1" outline="0" fieldPosition="0">
        <references count="3">
          <reference field="4" count="1">
            <x v="2"/>
          </reference>
          <reference field="14" count="1" selected="0">
            <x v="9"/>
          </reference>
          <reference field="20" count="1" selected="0">
            <x v="15"/>
          </reference>
        </references>
      </pivotArea>
    </format>
    <format dxfId="111">
      <pivotArea dataOnly="0" labelOnly="1" outline="0" fieldPosition="0">
        <references count="3">
          <reference field="4" count="1">
            <x v="2"/>
          </reference>
          <reference field="14" count="1" selected="0">
            <x v="9"/>
          </reference>
          <reference field="20" count="1" selected="0">
            <x v="17"/>
          </reference>
        </references>
      </pivotArea>
    </format>
    <format dxfId="110">
      <pivotArea dataOnly="0" labelOnly="1" outline="0" fieldPosition="0">
        <references count="3">
          <reference field="4" count="1">
            <x v="2"/>
          </reference>
          <reference field="14" count="1" selected="0">
            <x v="9"/>
          </reference>
          <reference field="20" count="1" selected="0">
            <x v="18"/>
          </reference>
        </references>
      </pivotArea>
    </format>
    <format dxfId="109">
      <pivotArea dataOnly="0" labelOnly="1" outline="0" fieldPosition="0">
        <references count="3">
          <reference field="4" count="1">
            <x v="2"/>
          </reference>
          <reference field="14" count="1" selected="0">
            <x v="10"/>
          </reference>
          <reference field="20" count="1" selected="0">
            <x v="16"/>
          </reference>
        </references>
      </pivotArea>
    </format>
    <format dxfId="108">
      <pivotArea dataOnly="0" labelOnly="1" outline="0" fieldPosition="0">
        <references count="3">
          <reference field="4" count="1">
            <x v="2"/>
          </reference>
          <reference field="14" count="1" selected="0">
            <x v="10"/>
          </reference>
          <reference field="20" count="1" selected="0">
            <x v="20"/>
          </reference>
        </references>
      </pivotArea>
    </format>
    <format dxfId="107">
      <pivotArea dataOnly="0" labelOnly="1" outline="0" fieldPosition="0">
        <references count="3">
          <reference field="4" count="3">
            <x v="0"/>
            <x v="1"/>
            <x v="2"/>
          </reference>
          <reference field="14" count="1" selected="0">
            <x v="11"/>
          </reference>
          <reference field="20" count="1" selected="0">
            <x v="5"/>
          </reference>
        </references>
      </pivotArea>
    </format>
    <format dxfId="106">
      <pivotArea dataOnly="0" labelOnly="1" outline="0" fieldPosition="0">
        <references count="3">
          <reference field="4" count="1">
            <x v="1"/>
          </reference>
          <reference field="14" count="1" selected="0">
            <x v="11"/>
          </reference>
          <reference field="20" count="1" selected="0">
            <x v="13"/>
          </reference>
        </references>
      </pivotArea>
    </format>
    <format dxfId="105">
      <pivotArea dataOnly="0" labelOnly="1" outline="0" fieldPosition="0">
        <references count="3">
          <reference field="4" count="2">
            <x v="1"/>
            <x v="2"/>
          </reference>
          <reference field="14" count="1" selected="0">
            <x v="12"/>
          </reference>
          <reference field="20" count="1" selected="0">
            <x v="6"/>
          </reference>
        </references>
      </pivotArea>
    </format>
    <format dxfId="104">
      <pivotArea dataOnly="0" labelOnly="1" outline="0" fieldPosition="0">
        <references count="3">
          <reference field="4" count="1">
            <x v="1"/>
          </reference>
          <reference field="14" count="1" selected="0">
            <x v="12"/>
          </reference>
          <reference field="20" count="1" selected="0">
            <x v="5"/>
          </reference>
        </references>
      </pivotArea>
    </format>
    <format dxfId="103">
      <pivotArea dataOnly="0" labelOnly="1" outline="0" fieldPosition="0">
        <references count="3">
          <reference field="4" count="1">
            <x v="1"/>
          </reference>
          <reference field="14" count="1" selected="0">
            <x v="13"/>
          </reference>
          <reference field="20" count="1" selected="0">
            <x v="6"/>
          </reference>
        </references>
      </pivotArea>
    </format>
    <format dxfId="102">
      <pivotArea dataOnly="0" labelOnly="1" outline="0" fieldPosition="0">
        <references count="3">
          <reference field="4" count="1">
            <x v="1"/>
          </reference>
          <reference field="14" count="1" selected="0">
            <x v="13"/>
          </reference>
          <reference field="20" count="1" selected="0">
            <x v="5"/>
          </reference>
        </references>
      </pivotArea>
    </format>
    <format dxfId="101">
      <pivotArea dataOnly="0" labelOnly="1" outline="0" fieldPosition="0">
        <references count="3">
          <reference field="4" count="1">
            <x v="1"/>
          </reference>
          <reference field="14" count="1" selected="0">
            <x v="14"/>
          </reference>
          <reference field="20" count="1" selected="0">
            <x v="0"/>
          </reference>
        </references>
      </pivotArea>
    </format>
    <format dxfId="100">
      <pivotArea dataOnly="0" labelOnly="1" outline="0" fieldPosition="0">
        <references count="3">
          <reference field="4" count="1">
            <x v="1"/>
          </reference>
          <reference field="14" count="1" selected="0">
            <x v="14"/>
          </reference>
          <reference field="20" count="1" selected="0">
            <x v="6"/>
          </reference>
        </references>
      </pivotArea>
    </format>
    <format dxfId="99">
      <pivotArea dataOnly="0" labelOnly="1" outline="0" fieldPosition="0">
        <references count="3">
          <reference field="4" count="1">
            <x v="1"/>
          </reference>
          <reference field="14" count="1" selected="0">
            <x v="14"/>
          </reference>
          <reference field="20" count="1" selected="0">
            <x v="5"/>
          </reference>
        </references>
      </pivotArea>
    </format>
    <format dxfId="98">
      <pivotArea dataOnly="0" labelOnly="1" outline="0" fieldPosition="0">
        <references count="3">
          <reference field="4" count="1">
            <x v="1"/>
          </reference>
          <reference field="14" count="1" selected="0">
            <x v="14"/>
          </reference>
          <reference field="20" count="1" selected="0">
            <x v="13"/>
          </reference>
        </references>
      </pivotArea>
    </format>
    <format dxfId="97">
      <pivotArea dataOnly="0" labelOnly="1" outline="0" fieldPosition="0">
        <references count="3">
          <reference field="4" count="1">
            <x v="1"/>
          </reference>
          <reference field="14" count="1" selected="0">
            <x v="15"/>
          </reference>
          <reference field="20" count="1" selected="0">
            <x v="6"/>
          </reference>
        </references>
      </pivotArea>
    </format>
    <format dxfId="96">
      <pivotArea dataOnly="0" labelOnly="1" outline="0" fieldPosition="0">
        <references count="3">
          <reference field="4" count="1">
            <x v="1"/>
          </reference>
          <reference field="14" count="1" selected="0">
            <x v="15"/>
          </reference>
          <reference field="20" count="1" selected="0">
            <x v="15"/>
          </reference>
        </references>
      </pivotArea>
    </format>
    <format dxfId="95">
      <pivotArea dataOnly="0" labelOnly="1" outline="0" fieldPosition="0">
        <references count="3">
          <reference field="4" count="1">
            <x v="1"/>
          </reference>
          <reference field="14" count="1" selected="0">
            <x v="15"/>
          </reference>
          <reference field="20" count="1" selected="0">
            <x v="17"/>
          </reference>
        </references>
      </pivotArea>
    </format>
    <format dxfId="94">
      <pivotArea dataOnly="0" labelOnly="1" outline="0" fieldPosition="0">
        <references count="3">
          <reference field="4" count="1">
            <x v="1"/>
          </reference>
          <reference field="14" count="1" selected="0">
            <x v="16"/>
          </reference>
          <reference field="20" count="1" selected="0">
            <x v="16"/>
          </reference>
        </references>
      </pivotArea>
    </format>
    <format dxfId="93">
      <pivotArea dataOnly="0" labelOnly="1" outline="0" fieldPosition="0">
        <references count="3">
          <reference field="4" count="1">
            <x v="2"/>
          </reference>
          <reference field="14" count="1" selected="0">
            <x v="16"/>
          </reference>
          <reference field="20" count="1" selected="0">
            <x v="20"/>
          </reference>
        </references>
      </pivotArea>
    </format>
    <format dxfId="92">
      <pivotArea dataOnly="0" labelOnly="1" outline="0" fieldPosition="0">
        <references count="3">
          <reference field="4" count="1">
            <x v="2"/>
          </reference>
          <reference field="14" count="1" selected="0">
            <x v="18"/>
          </reference>
          <reference field="20" count="1" selected="0">
            <x v="5"/>
          </reference>
        </references>
      </pivotArea>
    </format>
    <format dxfId="91">
      <pivotArea dataOnly="0" labelOnly="1" outline="0" fieldPosition="0">
        <references count="3">
          <reference field="4" count="1">
            <x v="2"/>
          </reference>
          <reference field="14" count="1" selected="0">
            <x v="18"/>
          </reference>
          <reference field="20" count="1" selected="0">
            <x v="3"/>
          </reference>
        </references>
      </pivotArea>
    </format>
    <format dxfId="90">
      <pivotArea outline="0" fieldPosition="0">
        <references count="4">
          <reference field="4" count="1" selected="0">
            <x v="1"/>
          </reference>
          <reference field="11" count="1" selected="0">
            <x v="10"/>
          </reference>
          <reference field="14" count="1" selected="0">
            <x v="1"/>
          </reference>
          <reference field="20" count="1" selected="0">
            <x v="8"/>
          </reference>
        </references>
      </pivotArea>
    </format>
    <format dxfId="89">
      <pivotArea outline="0" fieldPosition="0">
        <references count="4">
          <reference field="4" count="1" selected="0">
            <x v="1"/>
          </reference>
          <reference field="11" count="1" selected="0">
            <x v="10"/>
          </reference>
          <reference field="14" count="1" selected="0">
            <x v="1"/>
          </reference>
          <reference field="20" count="1" selected="0">
            <x v="9"/>
          </reference>
        </references>
      </pivotArea>
    </format>
    <format dxfId="88">
      <pivotArea outline="0" fieldPosition="0">
        <references count="4">
          <reference field="4" count="1" selected="0">
            <x v="1"/>
          </reference>
          <reference field="11" count="1" selected="0">
            <x v="10"/>
          </reference>
          <reference field="14" count="1" selected="0">
            <x v="1"/>
          </reference>
          <reference field="20" count="1" selected="0">
            <x v="12"/>
          </reference>
        </references>
      </pivotArea>
    </format>
    <format dxfId="87">
      <pivotArea outline="0" fieldPosition="0">
        <references count="4">
          <reference field="4" count="1" selected="0">
            <x v="1"/>
          </reference>
          <reference field="11" count="1" selected="0">
            <x v="10"/>
          </reference>
          <reference field="14" count="1" selected="0">
            <x v="1"/>
          </reference>
          <reference field="20" count="1" selected="0">
            <x v="8"/>
          </reference>
        </references>
      </pivotArea>
    </format>
    <format dxfId="86">
      <pivotArea outline="0" fieldPosition="0">
        <references count="4">
          <reference field="4" count="1" selected="0">
            <x v="1"/>
          </reference>
          <reference field="11" count="1" selected="0">
            <x v="10"/>
          </reference>
          <reference field="14" count="1" selected="0">
            <x v="1"/>
          </reference>
          <reference field="20" count="1" selected="0">
            <x v="9"/>
          </reference>
        </references>
      </pivotArea>
    </format>
    <format dxfId="85">
      <pivotArea outline="0" fieldPosition="0">
        <references count="4">
          <reference field="4" count="1" selected="0">
            <x v="1"/>
          </reference>
          <reference field="11" count="1" selected="0">
            <x v="10"/>
          </reference>
          <reference field="14" count="1" selected="0">
            <x v="1"/>
          </reference>
          <reference field="20" count="1" selected="0">
            <x v="12"/>
          </reference>
        </references>
      </pivotArea>
    </format>
    <format dxfId="84">
      <pivotArea outline="0" fieldPosition="0">
        <references count="4">
          <reference field="4" count="1" selected="0">
            <x v="2"/>
          </reference>
          <reference field="11" count="1" selected="0">
            <x v="11"/>
          </reference>
          <reference field="14" count="1" selected="0">
            <x v="11"/>
          </reference>
          <reference field="20" count="1" selected="0">
            <x v="5"/>
          </reference>
        </references>
      </pivotArea>
    </format>
    <format dxfId="83">
      <pivotArea outline="0" fieldPosition="0">
        <references count="4">
          <reference field="4" count="1" selected="0">
            <x v="2"/>
          </reference>
          <reference field="11" count="1" selected="0">
            <x v="11"/>
          </reference>
          <reference field="14" count="1" selected="0">
            <x v="11"/>
          </reference>
          <reference field="20" count="1" selected="0">
            <x v="5"/>
          </reference>
        </references>
      </pivotArea>
    </format>
    <format dxfId="82">
      <pivotArea outline="0" fieldPosition="0">
        <references count="4">
          <reference field="4" count="0" selected="0"/>
          <reference field="11" count="1" selected="0">
            <x v="10"/>
          </reference>
          <reference field="14" count="1" selected="0">
            <x v="11"/>
          </reference>
          <reference field="20" count="1" selected="0">
            <x v="5"/>
          </reference>
        </references>
      </pivotArea>
    </format>
    <format dxfId="81">
      <pivotArea outline="0" fieldPosition="0">
        <references count="4">
          <reference field="4" count="0" selected="0"/>
          <reference field="11" count="1" selected="0">
            <x v="10"/>
          </reference>
          <reference field="14" count="1" selected="0">
            <x v="11"/>
          </reference>
          <reference field="20" count="1" selected="0">
            <x v="5"/>
          </reference>
        </references>
      </pivotArea>
    </format>
    <format dxfId="80">
      <pivotArea outline="0" fieldPosition="0">
        <references count="4">
          <reference field="4" count="0" selected="0"/>
          <reference field="11" count="1" selected="0">
            <x v="10"/>
          </reference>
          <reference field="14" count="1" selected="0">
            <x v="1"/>
          </reference>
          <reference field="20" count="1" selected="0">
            <x v="11"/>
          </reference>
        </references>
      </pivotArea>
    </format>
    <format dxfId="79">
      <pivotArea outline="0" fieldPosition="0">
        <references count="4">
          <reference field="4" count="0" selected="0"/>
          <reference field="11" count="1" selected="0">
            <x v="10"/>
          </reference>
          <reference field="14" count="1" selected="0">
            <x v="1"/>
          </reference>
          <reference field="20" count="1" selected="0">
            <x v="11"/>
          </reference>
        </references>
      </pivotArea>
    </format>
    <format dxfId="78">
      <pivotArea outline="0" fieldPosition="0">
        <references count="4">
          <reference field="4" count="2" selected="0">
            <x v="1"/>
            <x v="2"/>
          </reference>
          <reference field="11" count="1" selected="0">
            <x v="10"/>
          </reference>
          <reference field="14" count="1" selected="0">
            <x v="1"/>
          </reference>
          <reference field="20" count="1" selected="0">
            <x v="11"/>
          </reference>
        </references>
      </pivotArea>
    </format>
    <format dxfId="77">
      <pivotArea outline="0" fieldPosition="0">
        <references count="4">
          <reference field="4" count="2" selected="0">
            <x v="1"/>
            <x v="2"/>
          </reference>
          <reference field="11" count="1" selected="0">
            <x v="10"/>
          </reference>
          <reference field="14" count="1" selected="0">
            <x v="1"/>
          </reference>
          <reference field="20" count="1" selected="0">
            <x v="11"/>
          </reference>
        </references>
      </pivotArea>
    </format>
  </formats>
  <pivotTableStyleInfo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피벗 테이블2" cacheId="40" applyNumberFormats="0" applyBorderFormats="0" applyFontFormats="0" applyPatternFormats="0" applyAlignmentFormats="0" applyWidthHeightFormats="1" dataCaption="데이터" updatedVersion="3" showMemberPropertyTips="0" useAutoFormatting="1" itemPrintTitles="1" createdVersion="1" indent="0" compact="0" compactData="0" gridDropZones="1">
  <location ref="H4:Q12" firstHeaderRow="1" firstDataRow="2" firstDataCol="3" rowPageCount="1" colPageCount="1"/>
  <pivotFields count="38">
    <pivotField dataField="1"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>
      <items count="201">
        <item m="1" x="141"/>
        <item m="1" x="176"/>
        <item m="1" x="44"/>
        <item m="1" x="153"/>
        <item m="1" x="125"/>
        <item m="1" x="150"/>
        <item m="1" x="95"/>
        <item m="1" x="142"/>
        <item m="1" x="186"/>
        <item m="1" x="87"/>
        <item m="1" x="132"/>
        <item m="1" x="29"/>
        <item m="1" x="106"/>
        <item m="1" x="180"/>
        <item m="1" x="80"/>
        <item m="1" x="92"/>
        <item m="1" x="168"/>
        <item m="1" x="35"/>
        <item m="1" x="86"/>
        <item m="1" x="160"/>
        <item m="1" x="57"/>
        <item m="1" x="129"/>
        <item m="1" x="26"/>
        <item m="1" x="78"/>
        <item m="1" x="48"/>
        <item m="1" x="198"/>
        <item m="1" x="70"/>
        <item m="1" x="115"/>
        <item m="1" x="188"/>
        <item m="1" x="135"/>
        <item m="1" x="45"/>
        <item m="1" x="96"/>
        <item m="1" x="171"/>
        <item m="1" x="67"/>
        <item m="1" x="143"/>
        <item m="1" x="39"/>
        <item m="1" x="60"/>
        <item x="21"/>
        <item m="1" x="38"/>
        <item m="1" x="88"/>
        <item m="1" x="49"/>
        <item m="1" x="178"/>
        <item m="1" x="41"/>
        <item m="1" x="120"/>
        <item m="1" x="165"/>
        <item m="1" x="30"/>
        <item m="1" x="62"/>
        <item m="1" x="75"/>
        <item m="1" x="52"/>
        <item m="1" x="151"/>
        <item m="1" x="116"/>
        <item m="1" x="133"/>
        <item m="1" x="72"/>
        <item m="1" x="145"/>
        <item m="1" x="111"/>
        <item m="1" x="27"/>
        <item m="1" x="81"/>
        <item m="1" x="154"/>
        <item m="1" x="22"/>
        <item m="1" x="37"/>
        <item m="1" x="191"/>
        <item m="1" x="123"/>
        <item m="1" x="195"/>
        <item m="1" x="104"/>
        <item m="1" x="147"/>
        <item m="1" x="162"/>
        <item m="1" x="42"/>
        <item m="1" x="155"/>
        <item m="1" x="146"/>
        <item m="1" x="199"/>
        <item m="1" x="99"/>
        <item m="1" x="136"/>
        <item m="1" x="63"/>
        <item m="1" x="181"/>
        <item m="1" x="126"/>
        <item m="1" x="163"/>
        <item m="1" x="73"/>
        <item m="1" x="156"/>
        <item m="1" x="121"/>
        <item m="1" x="79"/>
        <item m="1" x="166"/>
        <item m="1" x="175"/>
        <item m="1" x="71"/>
        <item m="1" x="189"/>
        <item m="1" x="169"/>
        <item m="1" x="89"/>
        <item m="1" x="82"/>
        <item m="1" x="54"/>
        <item m="1" x="107"/>
        <item m="1" x="31"/>
        <item m="1" x="113"/>
        <item m="1" x="158"/>
        <item m="1" x="192"/>
        <item m="1" x="93"/>
        <item m="1" x="65"/>
        <item m="1" x="161"/>
        <item m="1" x="102"/>
        <item m="1" x="91"/>
        <item m="1" x="76"/>
        <item m="1" x="46"/>
        <item m="1" x="84"/>
        <item m="1" x="109"/>
        <item m="1" x="182"/>
        <item m="1" x="183"/>
        <item m="1" x="196"/>
        <item m="1" x="172"/>
        <item m="1" x="33"/>
        <item m="1" x="118"/>
        <item m="1" x="177"/>
        <item m="1" x="97"/>
        <item m="1" x="43"/>
        <item m="1" x="68"/>
        <item m="1" x="24"/>
        <item m="1" x="100"/>
        <item m="1" x="148"/>
        <item m="1" x="66"/>
        <item m="1" x="23"/>
        <item m="1" x="83"/>
        <item m="1" x="157"/>
        <item m="1" x="74"/>
        <item m="1" x="58"/>
        <item m="1" x="190"/>
        <item m="1" x="28"/>
        <item m="1" x="110"/>
        <item m="1" x="137"/>
        <item m="1" x="193"/>
        <item m="1" x="124"/>
        <item m="1" x="50"/>
        <item m="1" x="112"/>
        <item m="1" x="184"/>
        <item m="1" x="170"/>
        <item m="1" x="127"/>
        <item m="1" x="103"/>
        <item m="1" x="36"/>
        <item m="1" x="139"/>
        <item m="1" x="117"/>
        <item m="1" x="179"/>
        <item m="1" x="34"/>
        <item m="1" x="85"/>
        <item m="1" x="167"/>
        <item m="1" x="130"/>
        <item m="1" x="128"/>
        <item m="1" x="152"/>
        <item m="1" x="53"/>
        <item m="1" x="55"/>
        <item m="1" x="25"/>
        <item m="1" x="105"/>
        <item m="1" x="77"/>
        <item m="1" x="144"/>
        <item m="1" x="173"/>
        <item m="1" x="32"/>
        <item m="1" x="138"/>
        <item m="1" x="114"/>
        <item m="1" x="159"/>
        <item m="1" x="187"/>
        <item m="1" x="64"/>
        <item m="1" x="69"/>
        <item m="1" x="61"/>
        <item m="1" x="149"/>
        <item m="1" x="194"/>
        <item m="1" x="47"/>
        <item m="1" x="197"/>
        <item m="1" x="94"/>
        <item m="1" x="131"/>
        <item m="1" x="40"/>
        <item m="1" x="134"/>
        <item m="1" x="59"/>
        <item m="1" x="90"/>
        <item m="1" x="108"/>
        <item m="1" x="119"/>
        <item m="1" x="185"/>
        <item m="1" x="140"/>
        <item m="1" x="122"/>
        <item m="1" x="164"/>
        <item m="1" x="98"/>
        <item m="1" x="101"/>
        <item x="0"/>
        <item x="2"/>
        <item x="3"/>
        <item x="5"/>
        <item x="6"/>
        <item m="1" x="174"/>
        <item x="9"/>
        <item x="12"/>
        <item x="14"/>
        <item x="15"/>
        <item x="18"/>
        <item x="8"/>
        <item x="10"/>
        <item m="1" x="51"/>
        <item m="1" x="200"/>
        <item x="17"/>
        <item x="1"/>
        <item x="13"/>
        <item m="1" x="56"/>
        <item x="4"/>
        <item x="7"/>
        <item x="16"/>
        <item x="19"/>
        <item x="11"/>
        <item x="2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>
      <items count="42">
        <item m="1" x="14"/>
        <item m="1" x="13"/>
        <item m="1" x="11"/>
        <item m="1" x="15"/>
        <item m="1" x="12"/>
        <item m="1" x="33"/>
        <item m="1" x="7"/>
        <item m="1" x="20"/>
        <item m="1" x="18"/>
        <item m="1" x="26"/>
        <item m="1" x="32"/>
        <item m="1" x="2"/>
        <item m="1" x="5"/>
        <item m="1" x="8"/>
        <item m="1" x="6"/>
        <item m="1" x="29"/>
        <item m="1" x="34"/>
        <item h="1" x="1"/>
        <item m="1" x="31"/>
        <item m="1" x="17"/>
        <item m="1" x="39"/>
        <item m="1" x="35"/>
        <item m="1" x="30"/>
        <item m="1" x="23"/>
        <item m="1" x="16"/>
        <item m="1" x="19"/>
        <item m="1" x="4"/>
        <item m="1" x="3"/>
        <item m="1" x="36"/>
        <item m="1" x="10"/>
        <item m="1" x="9"/>
        <item m="1" x="38"/>
        <item m="1" x="27"/>
        <item m="1" x="40"/>
        <item m="1" x="24"/>
        <item m="1" x="21"/>
        <item x="0"/>
        <item m="1" x="37"/>
        <item m="1" x="22"/>
        <item m="1" x="25"/>
        <item m="1" x="28"/>
        <item t="default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20">
        <item m="1" x="9"/>
        <item m="1" x="16"/>
        <item m="1" x="3"/>
        <item m="1" x="15"/>
        <item m="1" x="5"/>
        <item m="1" x="4"/>
        <item m="1" x="2"/>
        <item m="1" x="18"/>
        <item m="1" x="17"/>
        <item x="1"/>
        <item m="1" x="12"/>
        <item m="1" x="11"/>
        <item m="1" x="6"/>
        <item m="1" x="19"/>
        <item m="1" x="8"/>
        <item m="1" x="13"/>
        <item m="1" x="10"/>
        <item m="1" x="7"/>
        <item x="0"/>
        <item m="1" x="14"/>
      </items>
    </pivotField>
    <pivotField axis="axisRow" compact="0" outline="0" subtotalTop="0" showAll="0" includeNewItemsInFilter="1">
      <items count="36">
        <item m="1" x="30"/>
        <item m="1" x="20"/>
        <item m="1" x="33"/>
        <item m="1" x="17"/>
        <item m="1" x="7"/>
        <item m="1" x="27"/>
        <item m="1" x="34"/>
        <item m="1" x="21"/>
        <item m="1" x="3"/>
        <item m="1" x="6"/>
        <item m="1" x="9"/>
        <item x="1"/>
        <item m="1" x="24"/>
        <item m="1" x="18"/>
        <item m="1" x="23"/>
        <item m="1" x="32"/>
        <item m="1" x="28"/>
        <item x="0"/>
        <item m="1" x="5"/>
        <item m="1" x="8"/>
        <item m="1" x="31"/>
        <item m="1" x="16"/>
        <item m="1" x="22"/>
        <item m="1" x="29"/>
        <item m="1" x="11"/>
        <item m="1" x="13"/>
        <item m="1" x="4"/>
        <item m="1" x="19"/>
        <item m="1" x="12"/>
        <item m="1" x="2"/>
        <item m="1" x="26"/>
        <item m="1" x="25"/>
        <item m="1" x="14"/>
        <item m="1" x="10"/>
        <item m="1" x="15"/>
        <item t="default"/>
      </items>
    </pivotField>
    <pivotField axis="axisPage" compact="0" outline="0" subtotalTop="0" multipleItemSelectionAllowed="1" showAll="0" includeNewItemsInFilter="1" defaultSubtotal="0">
      <items count="4">
        <item x="0"/>
        <item m="1" x="2"/>
        <item x="1"/>
        <item m="1" x="3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6">
        <item x="3"/>
        <item x="1"/>
        <item x="0"/>
        <item x="4"/>
        <item x="5"/>
        <item x="2"/>
      </items>
    </pivotField>
    <pivotField compact="0" outline="0" subtotalTop="0" showAll="0" includeNewItemsInFilter="1" defaultSubtotal="0">
      <items count="123">
        <item m="1" x="32"/>
        <item m="1" x="62"/>
        <item m="1" x="93"/>
        <item m="1" x="75"/>
        <item m="1" x="98"/>
        <item m="1" x="31"/>
        <item m="1" x="78"/>
        <item m="1" x="17"/>
        <item m="1" x="60"/>
        <item m="1" x="90"/>
        <item m="1" x="29"/>
        <item m="1" x="118"/>
        <item m="1" x="53"/>
        <item m="1" x="86"/>
        <item m="1" x="67"/>
        <item m="1" x="112"/>
        <item m="1" x="49"/>
        <item m="1" x="82"/>
        <item m="1" x="20"/>
        <item m="1" x="64"/>
        <item m="1" x="109"/>
        <item m="1" x="51"/>
        <item m="1" x="34"/>
        <item m="1" x="23"/>
        <item m="1" x="47"/>
        <item m="1" x="100"/>
        <item m="1" x="33"/>
        <item m="1" x="80"/>
        <item m="1" x="43"/>
        <item x="13"/>
        <item m="1" x="76"/>
        <item m="1" x="26"/>
        <item m="1" x="69"/>
        <item m="1" x="88"/>
        <item m="1" x="121"/>
        <item m="1" x="115"/>
        <item m="1" x="91"/>
        <item m="1" x="54"/>
        <item m="1" x="24"/>
        <item m="1" x="37"/>
        <item m="1" x="83"/>
        <item m="1" x="87"/>
        <item m="1" x="102"/>
        <item m="1" x="14"/>
        <item m="1" x="95"/>
        <item m="1" x="77"/>
        <item m="1" x="39"/>
        <item m="1" x="71"/>
        <item m="1" x="116"/>
        <item m="1" x="105"/>
        <item m="1" x="106"/>
        <item m="1" x="94"/>
        <item m="1" x="56"/>
        <item m="1" x="79"/>
        <item m="1" x="25"/>
        <item m="1" x="68"/>
        <item m="1" x="103"/>
        <item m="1" x="107"/>
        <item m="1" x="40"/>
        <item m="1" x="113"/>
        <item m="1" x="58"/>
        <item m="1" x="96"/>
        <item m="1" x="110"/>
        <item m="1" x="15"/>
        <item m="1" x="85"/>
        <item m="1" x="66"/>
        <item m="1" x="48"/>
        <item m="1" x="122"/>
        <item m="1" x="111"/>
        <item m="1" x="35"/>
        <item m="1" x="101"/>
        <item m="1" x="89"/>
        <item m="1" x="57"/>
        <item m="1" x="27"/>
        <item m="1" x="52"/>
        <item m="1" x="70"/>
        <item m="1" x="50"/>
        <item m="1" x="84"/>
        <item m="1" x="21"/>
        <item m="1" x="65"/>
        <item m="1" x="45"/>
        <item m="1" x="61"/>
        <item m="1" x="108"/>
        <item m="1" x="42"/>
        <item m="1" x="73"/>
        <item m="1" x="18"/>
        <item m="1" x="38"/>
        <item m="1" x="119"/>
        <item m="1" x="55"/>
        <item m="1" x="44"/>
        <item m="1" x="97"/>
        <item m="1" x="59"/>
        <item m="1" x="16"/>
        <item m="1" x="28"/>
        <item m="1" x="117"/>
        <item m="1" x="41"/>
        <item m="1" x="36"/>
        <item m="1" x="81"/>
        <item m="1" x="19"/>
        <item m="1" x="63"/>
        <item m="1" x="30"/>
        <item m="1" x="22"/>
        <item m="1" x="46"/>
        <item m="1" x="104"/>
        <item m="1" x="72"/>
        <item m="1" x="99"/>
        <item m="1" x="120"/>
        <item m="1" x="74"/>
        <item m="1" x="92"/>
        <item m="1" x="114"/>
        <item x="0"/>
        <item x="2"/>
        <item x="3"/>
        <item x="4"/>
        <item x="5"/>
        <item x="1"/>
        <item x="6"/>
        <item x="7"/>
        <item x="8"/>
        <item x="9"/>
        <item x="10"/>
        <item x="11"/>
        <item x="12"/>
      </items>
    </pivotField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name="원단사용총수" dataField="1"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 count="3">
    <field x="19"/>
    <field x="25"/>
    <field x="20"/>
  </rowFields>
  <rowItems count="7">
    <i>
      <x v="9"/>
      <x v="4"/>
      <x v="11"/>
    </i>
    <i>
      <x v="18"/>
      <x/>
      <x v="17"/>
    </i>
    <i r="1">
      <x v="1"/>
      <x v="17"/>
    </i>
    <i r="1">
      <x v="2"/>
      <x v="17"/>
    </i>
    <i r="1">
      <x v="3"/>
      <x v="17"/>
    </i>
    <i r="1">
      <x v="5"/>
      <x v="17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1">
    <pageField fld="21" hier="-1"/>
  </pageFields>
  <dataFields count="7">
    <dataField name=" 실발주샘플수" fld="0" baseField="0" baseItem="0" numFmtId="3"/>
    <dataField name=" 총발주샘플건수" fld="2" baseField="0" baseItem="0" numFmtId="3"/>
    <dataField name=" 원단사용총수" fld="33" subtotal="count" baseField="0" baseItem="0"/>
    <dataField name=" 중국원단사용수" fld="34" subtotal="count" baseField="0" baseItem="0"/>
    <dataField name=" 총입고샘플건수" fld="8" baseField="0" baseItem="0"/>
    <dataField name=" 미입고샘플수" fld="36" baseField="0" baseItem="0" numFmtId="3"/>
    <dataField name=" 총미입고샘플건수" fld="37" baseField="0" baseItem="0"/>
  </dataFields>
  <formats count="41">
    <format dxfId="42">
      <pivotArea field="19" type="button" dataOnly="0" labelOnly="1" outline="0" axis="axisRow" fieldPosition="0"/>
    </format>
    <format dxfId="41">
      <pivotArea dataOnly="0" labelOnly="1" grandCol="1" outline="0" fieldPosition="0"/>
    </format>
    <format dxfId="40">
      <pivotArea dataOnly="0" labelOnly="1" grandCol="1" outline="0" fieldPosition="0"/>
    </format>
    <format dxfId="39">
      <pivotArea type="origin" dataOnly="0" labelOnly="1" outline="0" offset="A2" fieldPosition="0"/>
    </format>
    <format dxfId="38">
      <pivotArea field="19" type="button" dataOnly="0" labelOnly="1" outline="0" axis="axisRow" fieldPosition="0"/>
    </format>
    <format dxfId="37">
      <pivotArea field="19" type="button" dataOnly="0" labelOnly="1" outline="0" axis="axisRow" fieldPosition="0"/>
    </format>
    <format dxfId="36">
      <pivotArea type="all" dataOnly="0" outline="0" fieldPosition="0"/>
    </format>
    <format dxfId="35">
      <pivotArea field="19" type="button" dataOnly="0" labelOnly="1" outline="0" axis="axisRow" fieldPosition="0"/>
    </format>
    <format dxfId="34">
      <pivotArea dataOnly="0" grandRow="1" outline="0" fieldPosition="0"/>
    </format>
    <format dxfId="33">
      <pivotArea field="14" type="button" dataOnly="0" labelOnly="1" outline="0"/>
    </format>
    <format dxfId="32">
      <pivotArea field="20" type="button" dataOnly="0" labelOnly="1" outline="0" axis="axisRow" fieldPosition="2"/>
    </format>
    <format dxfId="3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0">
      <pivotArea field="14" type="button" dataOnly="0" labelOnly="1" outline="0"/>
    </format>
    <format dxfId="29">
      <pivotArea field="20" type="button" dataOnly="0" labelOnly="1" outline="0" axis="axisRow" fieldPosition="2"/>
    </format>
    <format dxfId="28">
      <pivotArea field="26" type="button" dataOnly="0" labelOnly="1" outline="0"/>
    </format>
    <format dxfId="27">
      <pivotArea field="10" type="button" dataOnly="0" labelOnly="1" outline="0"/>
    </format>
    <format dxfId="2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5">
      <pivotArea field="14" type="button" dataOnly="0" labelOnly="1" outline="0"/>
    </format>
    <format dxfId="24">
      <pivotArea field="20" type="button" dataOnly="0" labelOnly="1" outline="0" axis="axisRow" fieldPosition="2"/>
    </format>
    <format dxfId="23">
      <pivotArea field="26" type="button" dataOnly="0" labelOnly="1" outline="0"/>
    </format>
    <format dxfId="22">
      <pivotArea field="10" type="button" dataOnly="0" labelOnly="1" outline="0"/>
    </format>
    <format dxfId="2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">
      <pivotArea field="14" type="button" dataOnly="0" labelOnly="1" outline="0"/>
    </format>
    <format dxfId="19">
      <pivotArea field="26" type="button" dataOnly="0" labelOnly="1" outline="0"/>
    </format>
    <format dxfId="18">
      <pivotArea field="10" type="button" dataOnly="0" labelOnly="1" outline="0"/>
    </format>
    <format dxfId="17">
      <pivotArea dataOnly="0" outline="0" fieldPosition="0">
        <references count="1">
          <reference field="20" count="0" defaultSubtotal="1"/>
        </references>
      </pivotArea>
    </format>
    <format dxfId="16">
      <pivotArea type="all" dataOnly="0" outline="0" fieldPosition="0"/>
    </format>
    <format dxfId="15">
      <pivotArea field="19" type="button" dataOnly="0" labelOnly="1" outline="0" axis="axisRow" fieldPosition="0"/>
    </format>
    <format dxfId="14">
      <pivotArea field="20" type="button" dataOnly="0" labelOnly="1" outline="0" axis="axisRow" fieldPosition="2"/>
    </format>
    <format dxfId="13">
      <pivotArea dataOnly="0" labelOnly="1" outline="0" fieldPosition="0">
        <references count="1">
          <reference field="4294967294" count="2">
            <x v="0"/>
            <x v="5"/>
          </reference>
        </references>
      </pivotArea>
    </format>
    <format dxfId="12">
      <pivotArea outline="0" fieldPosition="0">
        <references count="1">
          <reference field="4294967294" count="1">
            <x v="1"/>
          </reference>
        </references>
      </pivotArea>
    </format>
    <format dxfId="11">
      <pivotArea outline="0" fieldPosition="0">
        <references count="1">
          <reference field="4294967294" count="1">
            <x v="0"/>
          </reference>
        </references>
      </pivotArea>
    </format>
    <format dxfId="10">
      <pivotArea outline="0" fieldPosition="0">
        <references count="1">
          <reference field="4294967294" count="1">
            <x v="5"/>
          </reference>
        </references>
      </pivotArea>
    </format>
    <format dxfId="9">
      <pivotArea dataOnly="0" outline="0" fieldPosition="0">
        <references count="1">
          <reference field="4294967294" count="1">
            <x v="1"/>
          </reference>
        </references>
      </pivotArea>
    </format>
    <format dxfId="8">
      <pivotArea dataOnly="0" outline="0" fieldPosition="0">
        <references count="1">
          <reference field="4294967294" count="1">
            <x v="4"/>
          </reference>
        </references>
      </pivotArea>
    </format>
    <format dxfId="7">
      <pivotArea dataOnly="0" outline="0" fieldPosition="0">
        <references count="1">
          <reference field="4294967294" count="1">
            <x v="6"/>
          </reference>
        </references>
      </pivotArea>
    </format>
    <format dxfId="6">
      <pivotArea dataOnly="0" labelOnly="1" outline="0" fieldPosition="0">
        <references count="1">
          <reference field="4294967294" count="5">
            <x v="0"/>
            <x v="1"/>
            <x v="4"/>
            <x v="5"/>
            <x v="6"/>
          </reference>
        </references>
      </pivotArea>
    </format>
    <format dxfId="5">
      <pivotArea dataOnly="0" grandRow="1" outline="0" fieldPosition="0"/>
    </format>
    <format dxfId="4">
      <pivotArea outline="0" fieldPosition="0">
        <references count="1">
          <reference field="4294967294" count="1" selected="0">
            <x v="0"/>
          </reference>
        </references>
      </pivotArea>
    </format>
    <format dxfId="3">
      <pivotArea field="-2" type="button" dataOnly="0" labelOnly="1" outline="0" axis="axisCol" fieldPosition="0"/>
    </format>
    <format dxfId="2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피벗 테이블1" cacheId="38" applyNumberFormats="0" applyBorderFormats="0" applyFontFormats="0" applyPatternFormats="0" applyAlignmentFormats="0" applyWidthHeightFormats="1" dataCaption="데이터" updatedVersion="3" showMemberPropertyTips="0" useAutoFormatting="1" itemPrintTitles="1" createdVersion="1" indent="0" compact="0" compactData="0" gridDropZones="1">
  <location ref="A4:F32" firstHeaderRow="1" firstDataRow="2" firstDataCol="4"/>
  <pivotFields count="33"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21">
        <item m="1" x="11"/>
        <item m="1" x="10"/>
        <item m="1" x="8"/>
        <item m="1" x="12"/>
        <item m="1" x="9"/>
        <item m="1" x="19"/>
        <item m="1" x="5"/>
        <item m="1" x="14"/>
        <item m="1" x="13"/>
        <item m="1" x="15"/>
        <item m="1" x="18"/>
        <item m="1" x="2"/>
        <item m="1" x="3"/>
        <item m="1" x="7"/>
        <item m="1" x="4"/>
        <item m="1" x="16"/>
        <item m="1" x="20"/>
        <item h="1" x="1"/>
        <item m="1" x="17"/>
        <item m="1" x="6"/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>
      <items count="17">
        <item m="1" x="8"/>
        <item m="1" x="12"/>
        <item m="1" x="3"/>
        <item m="1" x="11"/>
        <item m="1" x="5"/>
        <item m="1" x="4"/>
        <item m="1" x="2"/>
        <item m="1" x="14"/>
        <item m="1" x="13"/>
        <item h="1" x="1"/>
        <item m="1" x="10"/>
        <item m="1" x="9"/>
        <item m="1" x="6"/>
        <item m="1" x="15"/>
        <item m="1" x="7"/>
        <item x="0"/>
        <item t="default"/>
      </items>
    </pivotField>
    <pivotField axis="axisRow" compact="0" outline="0" subtotalTop="0" showAll="0" includeNewItemsInFilter="1" defaultSubtotal="0">
      <items count="24">
        <item m="1" x="19"/>
        <item m="1" x="13"/>
        <item m="1" x="22"/>
        <item m="1" x="11"/>
        <item m="1" x="6"/>
        <item m="1" x="17"/>
        <item m="1" x="23"/>
        <item m="1" x="14"/>
        <item m="1" x="2"/>
        <item m="1" x="5"/>
        <item m="1" x="8"/>
        <item x="1"/>
        <item m="1" x="16"/>
        <item m="1" x="12"/>
        <item m="1" x="15"/>
        <item m="1" x="21"/>
        <item m="1" x="18"/>
        <item x="0"/>
        <item m="1" x="3"/>
        <item m="1" x="7"/>
        <item m="1" x="20"/>
        <item m="1" x="4"/>
        <item m="1" x="10"/>
        <item m="1" x="9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>
      <items count="7">
        <item x="3"/>
        <item x="1"/>
        <item x="0"/>
        <item x="4"/>
        <item x="5"/>
        <item x="2"/>
        <item t="default"/>
      </items>
    </pivotField>
    <pivotField axis="axisRow" compact="0" outline="0" subtotalTop="0" showAll="0" includeNewItemsInFilter="1" defaultSubtotal="0">
      <items count="95">
        <item m="1" x="30"/>
        <item m="1" x="55"/>
        <item m="1" x="75"/>
        <item m="1" x="63"/>
        <item m="1" x="77"/>
        <item m="1" x="29"/>
        <item m="1" x="65"/>
        <item m="1" x="15"/>
        <item m="1" x="53"/>
        <item m="1" x="74"/>
        <item m="1" x="26"/>
        <item m="1" x="92"/>
        <item m="1" x="49"/>
        <item m="1" x="71"/>
        <item m="1" x="61"/>
        <item m="1" x="88"/>
        <item m="1" x="45"/>
        <item m="1" x="68"/>
        <item m="1" x="17"/>
        <item m="1" x="56"/>
        <item m="1" x="85"/>
        <item m="1" x="47"/>
        <item m="1" x="35"/>
        <item m="1" x="20"/>
        <item m="1" x="44"/>
        <item m="1" x="79"/>
        <item m="1" x="31"/>
        <item m="1" x="67"/>
        <item m="1" x="41"/>
        <item x="13"/>
        <item m="1" x="64"/>
        <item m="1" x="25"/>
        <item m="1" x="19"/>
        <item m="1" x="59"/>
        <item m="1" x="78"/>
        <item m="1" x="93"/>
        <item m="1" x="22"/>
        <item m="1" x="42"/>
        <item m="1" x="82"/>
        <item m="1" x="76"/>
        <item m="1" x="57"/>
        <item m="1" x="39"/>
        <item m="1" x="72"/>
        <item m="1" x="23"/>
        <item m="1" x="89"/>
        <item m="1" x="33"/>
        <item m="1" x="27"/>
        <item m="1" x="50"/>
        <item m="1" x="38"/>
        <item m="1" x="28"/>
        <item m="1" x="91"/>
        <item m="1" x="48"/>
        <item m="1" x="83"/>
        <item m="1" x="36"/>
        <item m="1" x="70"/>
        <item m="1" x="21"/>
        <item m="1" x="60"/>
        <item m="1" x="87"/>
        <item m="1" x="80"/>
        <item m="1" x="94"/>
        <item m="1" x="52"/>
        <item m="1" x="84"/>
        <item m="1" x="40"/>
        <item m="1" x="73"/>
        <item m="1" x="24"/>
        <item m="1" x="62"/>
        <item m="1" x="90"/>
        <item m="1" x="46"/>
        <item m="1" x="81"/>
        <item m="1" x="34"/>
        <item m="1" x="69"/>
        <item m="1" x="18"/>
        <item m="1" x="58"/>
        <item m="1" x="86"/>
        <item m="1" x="43"/>
        <item m="1" x="66"/>
        <item m="1" x="54"/>
        <item m="1" x="16"/>
        <item m="1" x="51"/>
        <item m="1" x="14"/>
        <item m="1" x="37"/>
        <item m="1" x="32"/>
        <item x="0"/>
        <item x="2"/>
        <item x="3"/>
        <item x="4"/>
        <item x="5"/>
        <item x="1"/>
        <item x="6"/>
        <item x="7"/>
        <item x="8"/>
        <item x="9"/>
        <item x="10"/>
        <item x="11"/>
        <item x="12"/>
      </items>
    </pivotField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</pivotFields>
  <rowFields count="4">
    <field x="25"/>
    <field x="14"/>
    <field x="20"/>
    <field x="26"/>
  </rowFields>
  <rowItems count="27">
    <i>
      <x/>
      <x v="20"/>
      <x v="17"/>
      <x v="82"/>
    </i>
    <i r="3">
      <x v="83"/>
    </i>
    <i t="default">
      <x/>
    </i>
    <i>
      <x v="1"/>
      <x v="20"/>
      <x v="17"/>
      <x v="82"/>
    </i>
    <i r="3">
      <x v="83"/>
    </i>
    <i r="3">
      <x v="88"/>
    </i>
    <i r="3">
      <x v="91"/>
    </i>
    <i t="default">
      <x v="1"/>
    </i>
    <i>
      <x v="2"/>
      <x v="20"/>
      <x v="17"/>
      <x v="82"/>
    </i>
    <i r="3">
      <x v="83"/>
    </i>
    <i r="3">
      <x v="84"/>
    </i>
    <i r="3">
      <x v="85"/>
    </i>
    <i r="3">
      <x v="86"/>
    </i>
    <i r="3">
      <x v="88"/>
    </i>
    <i r="3">
      <x v="89"/>
    </i>
    <i r="3">
      <x v="90"/>
    </i>
    <i r="3">
      <x v="91"/>
    </i>
    <i r="3">
      <x v="92"/>
    </i>
    <i r="3">
      <x v="93"/>
    </i>
    <i t="default">
      <x v="2"/>
    </i>
    <i>
      <x v="3"/>
      <x v="20"/>
      <x v="17"/>
      <x v="82"/>
    </i>
    <i r="3">
      <x v="83"/>
    </i>
    <i t="default">
      <x v="3"/>
    </i>
    <i>
      <x v="5"/>
      <x v="20"/>
      <x v="17"/>
      <x v="87"/>
    </i>
    <i r="3">
      <x v="94"/>
    </i>
    <i t="default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 실발주샘플수" fld="0" baseField="0" baseItem="0" numFmtId="189"/>
    <dataField name=" 실입고샘플수" fld="6" baseField="0" baseItem="0" numFmtId="189"/>
  </dataFields>
  <formats count="34">
    <format dxfId="76">
      <pivotArea field="19" type="button" dataOnly="0" labelOnly="1" outline="0"/>
    </format>
    <format dxfId="75">
      <pivotArea dataOnly="0" labelOnly="1" grandCol="1" outline="0" fieldPosition="0"/>
    </format>
    <format dxfId="74">
      <pivotArea dataOnly="0" labelOnly="1" grandCol="1" outline="0" fieldPosition="0"/>
    </format>
    <format dxfId="73">
      <pivotArea type="origin" dataOnly="0" labelOnly="1" outline="0" offset="A2" fieldPosition="0"/>
    </format>
    <format dxfId="72">
      <pivotArea field="19" type="button" dataOnly="0" labelOnly="1" outline="0"/>
    </format>
    <format dxfId="7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0">
      <pivotArea field="19" type="button" dataOnly="0" labelOnly="1" outline="0"/>
    </format>
    <format dxfId="6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8">
      <pivotArea type="all" dataOnly="0" outline="0" fieldPosition="0"/>
    </format>
    <format dxfId="67">
      <pivotArea field="19" type="button" dataOnly="0" labelOnly="1" outline="0"/>
    </format>
    <format dxfId="66">
      <pivotArea dataOnly="0" grandRow="1" outline="0" fieldPosition="0"/>
    </format>
    <format dxfId="65">
      <pivotArea dataOnly="0" grandRow="1" outline="0" fieldPosition="0"/>
    </format>
    <format dxfId="64">
      <pivotArea field="14" type="button" dataOnly="0" labelOnly="1" outline="0" axis="axisRow" fieldPosition="1"/>
    </format>
    <format dxfId="63">
      <pivotArea field="20" type="button" dataOnly="0" labelOnly="1" outline="0" axis="axisRow" fieldPosition="2"/>
    </format>
    <format dxfId="6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1">
      <pivotArea dataOnly="0" outline="0" fieldPosition="0">
        <references count="1">
          <reference field="14" count="0" defaultSubtotal="1"/>
        </references>
      </pivotArea>
    </format>
    <format dxfId="60">
      <pivotArea field="14" type="button" dataOnly="0" labelOnly="1" outline="0" axis="axisRow" fieldPosition="1"/>
    </format>
    <format dxfId="59">
      <pivotArea field="20" type="button" dataOnly="0" labelOnly="1" outline="0" axis="axisRow" fieldPosition="2"/>
    </format>
    <format dxfId="58">
      <pivotArea field="26" type="button" dataOnly="0" labelOnly="1" outline="0" axis="axisRow" fieldPosition="3"/>
    </format>
    <format dxfId="5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6">
      <pivotArea field="14" type="button" dataOnly="0" labelOnly="1" outline="0" axis="axisRow" fieldPosition="1"/>
    </format>
    <format dxfId="55">
      <pivotArea field="20" type="button" dataOnly="0" labelOnly="1" outline="0" axis="axisRow" fieldPosition="2"/>
    </format>
    <format dxfId="54">
      <pivotArea field="26" type="button" dataOnly="0" labelOnly="1" outline="0" axis="axisRow" fieldPosition="3"/>
    </format>
    <format dxfId="5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2">
      <pivotArea field="14" type="button" dataOnly="0" labelOnly="1" outline="0" axis="axisRow" fieldPosition="1"/>
    </format>
    <format dxfId="51">
      <pivotArea field="20" type="button" dataOnly="0" labelOnly="1" outline="0" axis="axisRow" fieldPosition="2"/>
    </format>
    <format dxfId="50">
      <pivotArea field="26" type="button" dataOnly="0" labelOnly="1" outline="0" axis="axisRow" fieldPosition="3"/>
    </format>
    <format dxfId="4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8">
      <pivotArea outline="0" fieldPosition="0">
        <references count="1">
          <reference field="4294967294" count="1">
            <x v="0"/>
          </reference>
        </references>
      </pivotArea>
    </format>
    <format dxfId="47">
      <pivotArea outline="0" fieldPosition="0">
        <references count="1">
          <reference field="4294967294" count="1">
            <x v="1"/>
          </reference>
        </references>
      </pivotArea>
    </format>
    <format dxfId="46">
      <pivotArea dataOnly="0" outline="0" fieldPosition="0">
        <references count="1">
          <reference field="20" count="0" defaultSubtotal="1"/>
        </references>
      </pivotArea>
    </format>
    <format dxfId="45">
      <pivotArea dataOnly="0" outline="0" fieldPosition="0">
        <references count="1">
          <reference field="14" count="0" defaultSubtotal="1"/>
        </references>
      </pivotArea>
    </format>
    <format dxfId="44">
      <pivotArea type="all" dataOnly="0" outline="0" fieldPosition="0"/>
    </format>
    <format dxfId="43">
      <pivotArea dataOnly="0" outline="0" fieldPosition="0">
        <references count="1">
          <reference field="25" count="0" defaultSubtotal="1"/>
        </references>
      </pivotArea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4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Relationship Id="rId4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89"/>
  <sheetViews>
    <sheetView showGridLines="0" showZeros="0" zoomScale="80" zoomScaleNormal="80" workbookViewId="0">
      <pane xSplit="1" ySplit="7" topLeftCell="B8" activePane="bottomRight" state="frozen"/>
      <selection pane="topRight" activeCell="B1" sqref="B1"/>
      <selection pane="bottomLeft" activeCell="A7" sqref="A7"/>
      <selection pane="bottomRight" activeCell="C35" sqref="C35"/>
    </sheetView>
  </sheetViews>
  <sheetFormatPr defaultRowHeight="13.5"/>
  <cols>
    <col min="1" max="1" width="12.5" style="108" customWidth="1"/>
    <col min="2" max="2" width="10.25" style="108" customWidth="1"/>
    <col min="3" max="5" width="12.75" style="108" customWidth="1"/>
    <col min="6" max="19" width="14.5" style="108" customWidth="1"/>
    <col min="20" max="20" width="7.5" style="108" customWidth="1"/>
    <col min="21" max="22" width="15.25" style="108" customWidth="1"/>
    <col min="23" max="38" width="15.25" style="108" bestFit="1" customWidth="1"/>
    <col min="39" max="39" width="10.625" style="108" customWidth="1"/>
    <col min="40" max="40" width="20.125" style="108" bestFit="1" customWidth="1"/>
    <col min="41" max="57" width="15.25" style="108" bestFit="1" customWidth="1"/>
    <col min="58" max="58" width="10.625" style="108" bestFit="1" customWidth="1"/>
    <col min="59" max="59" width="10" style="108" bestFit="1" customWidth="1"/>
    <col min="60" max="60" width="20.125" style="108" bestFit="1" customWidth="1"/>
    <col min="61" max="16384" width="9" style="108"/>
  </cols>
  <sheetData>
    <row r="1" spans="1:60" ht="20.25">
      <c r="A1" s="196" t="s">
        <v>1294</v>
      </c>
      <c r="B1" s="196"/>
      <c r="C1" s="196"/>
      <c r="D1" s="196"/>
      <c r="E1" s="196"/>
    </row>
    <row r="3" spans="1:60">
      <c r="A3" s="108" t="s">
        <v>1096</v>
      </c>
      <c r="E3" s="261">
        <v>41572</v>
      </c>
    </row>
    <row r="4" spans="1:60" hidden="1">
      <c r="A4" s="408"/>
      <c r="B4" s="409"/>
      <c r="C4" s="410" t="s">
        <v>219</v>
      </c>
      <c r="D4" s="409"/>
      <c r="E4" s="411"/>
    </row>
    <row r="5" spans="1:60" s="203" customFormat="1">
      <c r="A5" s="425" t="s">
        <v>1088</v>
      </c>
      <c r="B5" s="425" t="s">
        <v>1087</v>
      </c>
      <c r="C5" s="425" t="s">
        <v>1082</v>
      </c>
      <c r="D5" s="426" t="s">
        <v>220</v>
      </c>
      <c r="E5" s="427" t="s">
        <v>1097</v>
      </c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7"/>
      <c r="X5" s="197"/>
      <c r="Y5" s="197"/>
      <c r="Z5" s="197"/>
      <c r="AA5" s="197"/>
      <c r="AB5" s="197"/>
      <c r="AC5" s="197"/>
      <c r="AD5" s="197"/>
      <c r="AE5" s="197"/>
      <c r="AF5" s="197"/>
      <c r="AG5" s="197"/>
      <c r="AH5" s="197"/>
      <c r="AI5" s="197"/>
      <c r="AJ5" s="197"/>
      <c r="AK5" s="197"/>
      <c r="AL5" s="197"/>
      <c r="AM5" s="197"/>
      <c r="AN5" s="197"/>
      <c r="AO5" s="197"/>
      <c r="AP5" s="197"/>
      <c r="AQ5" s="197"/>
      <c r="AR5" s="197"/>
      <c r="AS5" s="197"/>
      <c r="AT5" s="197"/>
      <c r="AU5" s="197"/>
      <c r="AV5" s="197"/>
      <c r="AW5" s="197"/>
      <c r="AX5" s="197"/>
      <c r="AY5" s="197"/>
      <c r="AZ5" s="197"/>
      <c r="BA5" s="197"/>
      <c r="BB5" s="197"/>
      <c r="BC5" s="197"/>
      <c r="BD5" s="197"/>
      <c r="BE5" s="197"/>
      <c r="BF5" s="197"/>
      <c r="BG5" s="197"/>
      <c r="BH5" s="197"/>
    </row>
    <row r="6" spans="1:60" s="203" customFormat="1">
      <c r="A6" s="408" t="s">
        <v>1458</v>
      </c>
      <c r="B6" s="408" t="s">
        <v>1458</v>
      </c>
      <c r="C6" s="412"/>
      <c r="D6" s="413"/>
      <c r="E6" s="414">
        <v>0</v>
      </c>
      <c r="F6" s="197"/>
      <c r="G6" s="197"/>
      <c r="H6" s="197"/>
      <c r="I6" s="197"/>
      <c r="J6" s="197"/>
      <c r="K6" s="197"/>
      <c r="L6" s="197"/>
      <c r="M6" s="197"/>
      <c r="N6" s="197"/>
      <c r="O6" s="197"/>
      <c r="P6" s="197"/>
      <c r="Q6" s="197"/>
      <c r="R6" s="197"/>
      <c r="S6" s="197"/>
      <c r="T6" s="197"/>
      <c r="U6" s="197"/>
      <c r="V6" s="197"/>
      <c r="W6" s="197"/>
      <c r="X6" s="197"/>
      <c r="Y6" s="197"/>
      <c r="Z6" s="197"/>
      <c r="AA6" s="197"/>
      <c r="AB6" s="197"/>
      <c r="AC6" s="197"/>
      <c r="AD6" s="197"/>
      <c r="AE6" s="197"/>
      <c r="AF6" s="197"/>
      <c r="AG6" s="197"/>
      <c r="AH6" s="197"/>
      <c r="AI6" s="197"/>
      <c r="AJ6" s="197"/>
      <c r="AK6" s="197"/>
      <c r="AL6" s="197"/>
      <c r="AM6" s="197"/>
      <c r="AN6" s="197"/>
      <c r="AO6" s="197"/>
      <c r="AP6" s="197"/>
      <c r="AQ6" s="197"/>
      <c r="AR6" s="197"/>
      <c r="AS6" s="197"/>
      <c r="AT6" s="197"/>
      <c r="AU6" s="197"/>
      <c r="AV6" s="197"/>
      <c r="AW6" s="197"/>
      <c r="AX6" s="197"/>
      <c r="AY6" s="197"/>
      <c r="AZ6" s="197"/>
      <c r="BA6" s="197"/>
      <c r="BB6" s="197"/>
      <c r="BC6" s="197"/>
      <c r="BD6" s="197"/>
      <c r="BE6" s="197"/>
      <c r="BF6" s="197"/>
      <c r="BG6" s="197"/>
      <c r="BH6" s="197"/>
    </row>
    <row r="7" spans="1:60">
      <c r="A7" s="415" t="s">
        <v>1459</v>
      </c>
      <c r="B7" s="416"/>
      <c r="C7" s="417"/>
      <c r="D7" s="418"/>
      <c r="E7" s="419">
        <v>0</v>
      </c>
    </row>
    <row r="8" spans="1:60">
      <c r="A8" s="408" t="s">
        <v>1083</v>
      </c>
      <c r="B8" s="408" t="s">
        <v>478</v>
      </c>
      <c r="C8" s="412">
        <v>58</v>
      </c>
      <c r="D8" s="413">
        <v>40</v>
      </c>
      <c r="E8" s="414">
        <v>18</v>
      </c>
    </row>
    <row r="9" spans="1:60">
      <c r="A9" s="415" t="s">
        <v>1291</v>
      </c>
      <c r="B9" s="416"/>
      <c r="C9" s="417">
        <v>58</v>
      </c>
      <c r="D9" s="418">
        <v>40</v>
      </c>
      <c r="E9" s="419">
        <v>18</v>
      </c>
    </row>
    <row r="10" spans="1:60">
      <c r="A10" s="420" t="s">
        <v>218</v>
      </c>
      <c r="B10" s="421"/>
      <c r="C10" s="422">
        <v>58</v>
      </c>
      <c r="D10" s="423">
        <v>40</v>
      </c>
      <c r="E10" s="424">
        <v>18</v>
      </c>
    </row>
    <row r="11" spans="1:60" ht="16.5">
      <c r="A11"/>
      <c r="B11"/>
      <c r="C11"/>
      <c r="D11"/>
      <c r="E11"/>
    </row>
    <row r="12" spans="1:60" ht="16.5">
      <c r="A12"/>
      <c r="B12"/>
      <c r="C12"/>
      <c r="D12"/>
      <c r="E12"/>
    </row>
    <row r="13" spans="1:60" ht="16.5">
      <c r="A13"/>
      <c r="B13"/>
      <c r="C13"/>
      <c r="D13"/>
      <c r="E13"/>
    </row>
    <row r="14" spans="1:60" ht="16.5">
      <c r="A14"/>
      <c r="B14"/>
      <c r="C14"/>
      <c r="D14"/>
      <c r="E14"/>
    </row>
    <row r="15" spans="1:60" ht="16.5">
      <c r="A15"/>
      <c r="B15"/>
      <c r="C15"/>
      <c r="D15"/>
      <c r="E15"/>
    </row>
    <row r="16" spans="1:60" ht="16.5">
      <c r="A16"/>
      <c r="B16"/>
      <c r="C16"/>
      <c r="D16"/>
      <c r="E16"/>
    </row>
    <row r="17" spans="1:5" ht="16.5">
      <c r="A17"/>
      <c r="B17"/>
      <c r="C17"/>
      <c r="D17"/>
      <c r="E17"/>
    </row>
    <row r="18" spans="1:5" ht="16.5">
      <c r="A18"/>
      <c r="B18"/>
      <c r="C18"/>
      <c r="D18"/>
      <c r="E18"/>
    </row>
    <row r="19" spans="1:5" ht="16.5">
      <c r="A19"/>
      <c r="B19"/>
      <c r="C19"/>
      <c r="D19"/>
      <c r="E19"/>
    </row>
    <row r="20" spans="1:5" ht="16.5">
      <c r="A20"/>
      <c r="B20"/>
      <c r="C20"/>
      <c r="D20"/>
      <c r="E20"/>
    </row>
    <row r="21" spans="1:5" ht="16.5">
      <c r="A21"/>
      <c r="B21"/>
      <c r="C21"/>
      <c r="D21"/>
      <c r="E21"/>
    </row>
    <row r="22" spans="1:5" ht="16.5">
      <c r="A22"/>
      <c r="B22"/>
      <c r="C22"/>
      <c r="D22"/>
      <c r="E22"/>
    </row>
    <row r="23" spans="1:5" ht="16.5">
      <c r="A23"/>
      <c r="B23"/>
      <c r="C23"/>
      <c r="D23"/>
      <c r="E23"/>
    </row>
    <row r="24" spans="1:5" ht="16.5">
      <c r="A24"/>
      <c r="B24"/>
      <c r="C24"/>
      <c r="D24"/>
      <c r="E24"/>
    </row>
    <row r="25" spans="1:5" ht="16.5">
      <c r="A25"/>
      <c r="B25"/>
      <c r="C25"/>
      <c r="D25"/>
      <c r="E25"/>
    </row>
    <row r="26" spans="1:5" ht="16.5">
      <c r="A26"/>
      <c r="B26"/>
      <c r="C26"/>
      <c r="D26"/>
      <c r="E26"/>
    </row>
    <row r="27" spans="1:5" ht="16.5">
      <c r="A27"/>
      <c r="B27"/>
      <c r="C27"/>
      <c r="D27"/>
      <c r="E27"/>
    </row>
    <row r="28" spans="1:5" ht="16.5">
      <c r="A28"/>
      <c r="B28"/>
      <c r="C28"/>
      <c r="D28"/>
      <c r="E28"/>
    </row>
    <row r="29" spans="1:5" ht="16.5">
      <c r="A29"/>
      <c r="B29"/>
      <c r="C29"/>
      <c r="D29"/>
      <c r="E29"/>
    </row>
    <row r="30" spans="1:5" ht="16.5">
      <c r="A30"/>
      <c r="B30"/>
      <c r="C30"/>
      <c r="D30"/>
      <c r="E30"/>
    </row>
    <row r="31" spans="1:5" ht="16.5">
      <c r="A31"/>
      <c r="B31"/>
      <c r="C31"/>
      <c r="D31"/>
      <c r="E31"/>
    </row>
    <row r="32" spans="1:5" ht="16.5">
      <c r="A32"/>
      <c r="B32"/>
      <c r="C32"/>
      <c r="D32"/>
      <c r="E32"/>
    </row>
    <row r="33" spans="1:5" ht="16.5">
      <c r="A33"/>
      <c r="B33"/>
      <c r="C33"/>
      <c r="D33"/>
      <c r="E33"/>
    </row>
    <row r="34" spans="1:5" ht="16.5">
      <c r="A34"/>
      <c r="B34"/>
      <c r="C34"/>
      <c r="D34"/>
      <c r="E34"/>
    </row>
    <row r="35" spans="1:5" ht="16.5">
      <c r="A35"/>
      <c r="B35"/>
      <c r="C35"/>
      <c r="D35"/>
      <c r="E35"/>
    </row>
    <row r="36" spans="1:5" ht="16.5">
      <c r="A36"/>
      <c r="B36"/>
      <c r="C36"/>
      <c r="D36"/>
      <c r="E36"/>
    </row>
    <row r="37" spans="1:5" ht="16.5">
      <c r="A37"/>
      <c r="B37"/>
      <c r="C37"/>
      <c r="D37"/>
      <c r="E37"/>
    </row>
    <row r="38" spans="1:5" ht="16.5">
      <c r="A38"/>
      <c r="B38"/>
      <c r="C38"/>
      <c r="D38"/>
      <c r="E38"/>
    </row>
    <row r="39" spans="1:5" ht="16.5">
      <c r="A39"/>
      <c r="B39"/>
      <c r="C39"/>
      <c r="D39"/>
      <c r="E39"/>
    </row>
    <row r="40" spans="1:5" ht="16.5">
      <c r="A40"/>
      <c r="B40"/>
      <c r="C40"/>
      <c r="D40"/>
      <c r="E40"/>
    </row>
    <row r="41" spans="1:5" ht="16.5">
      <c r="A41"/>
      <c r="B41"/>
      <c r="C41"/>
      <c r="D41"/>
      <c r="E41"/>
    </row>
    <row r="42" spans="1:5" ht="16.5">
      <c r="A42"/>
      <c r="B42"/>
      <c r="C42"/>
      <c r="D42"/>
      <c r="E42"/>
    </row>
    <row r="43" spans="1:5" ht="16.5">
      <c r="A43"/>
      <c r="B43"/>
      <c r="C43"/>
      <c r="D43"/>
      <c r="E43"/>
    </row>
    <row r="44" spans="1:5" ht="16.5">
      <c r="A44"/>
      <c r="B44"/>
      <c r="C44"/>
      <c r="D44"/>
      <c r="E44"/>
    </row>
    <row r="45" spans="1:5" ht="16.5">
      <c r="A45"/>
      <c r="B45"/>
      <c r="C45"/>
      <c r="D45"/>
      <c r="E45"/>
    </row>
    <row r="46" spans="1:5" ht="16.5">
      <c r="A46"/>
      <c r="B46"/>
      <c r="C46"/>
      <c r="D46"/>
      <c r="E46"/>
    </row>
    <row r="47" spans="1:5" ht="16.5">
      <c r="A47"/>
      <c r="B47"/>
      <c r="C47"/>
      <c r="D47"/>
      <c r="E47"/>
    </row>
    <row r="48" spans="1:5" ht="16.5">
      <c r="A48"/>
      <c r="B48"/>
      <c r="C48"/>
      <c r="D48"/>
      <c r="E48"/>
    </row>
    <row r="49" spans="1:5" ht="16.5">
      <c r="A49"/>
      <c r="B49"/>
      <c r="C49"/>
      <c r="D49"/>
      <c r="E49"/>
    </row>
    <row r="50" spans="1:5" ht="16.5">
      <c r="A50"/>
      <c r="B50"/>
      <c r="C50"/>
      <c r="D50"/>
      <c r="E50"/>
    </row>
    <row r="51" spans="1:5" ht="16.5">
      <c r="A51"/>
      <c r="B51"/>
      <c r="C51"/>
      <c r="D51"/>
      <c r="E51"/>
    </row>
    <row r="52" spans="1:5" ht="16.5">
      <c r="A52"/>
      <c r="B52"/>
      <c r="C52"/>
      <c r="D52"/>
      <c r="E52"/>
    </row>
    <row r="53" spans="1:5" ht="16.5">
      <c r="A53"/>
      <c r="B53"/>
      <c r="C53"/>
      <c r="D53"/>
      <c r="E53"/>
    </row>
    <row r="54" spans="1:5" ht="16.5">
      <c r="A54"/>
      <c r="B54"/>
      <c r="C54"/>
      <c r="D54"/>
      <c r="E54"/>
    </row>
    <row r="55" spans="1:5" ht="16.5">
      <c r="A55"/>
      <c r="B55"/>
      <c r="C55"/>
      <c r="D55"/>
      <c r="E55"/>
    </row>
    <row r="56" spans="1:5" ht="16.5">
      <c r="A56"/>
      <c r="B56"/>
      <c r="C56"/>
      <c r="D56"/>
      <c r="E56"/>
    </row>
    <row r="57" spans="1:5" ht="16.5">
      <c r="A57"/>
      <c r="B57"/>
      <c r="C57"/>
      <c r="D57"/>
      <c r="E57"/>
    </row>
    <row r="58" spans="1:5" ht="16.5">
      <c r="A58"/>
      <c r="B58"/>
      <c r="C58"/>
      <c r="D58"/>
      <c r="E58"/>
    </row>
    <row r="59" spans="1:5" ht="16.5">
      <c r="A59"/>
      <c r="B59"/>
      <c r="C59"/>
      <c r="D59"/>
      <c r="E59"/>
    </row>
    <row r="60" spans="1:5" ht="16.5">
      <c r="A60"/>
      <c r="B60"/>
      <c r="C60"/>
      <c r="D60"/>
      <c r="E60"/>
    </row>
    <row r="61" spans="1:5" ht="16.5">
      <c r="A61"/>
      <c r="B61"/>
      <c r="C61"/>
      <c r="D61"/>
      <c r="E61"/>
    </row>
    <row r="62" spans="1:5" ht="16.5">
      <c r="A62"/>
      <c r="B62"/>
      <c r="C62"/>
      <c r="D62"/>
      <c r="E62"/>
    </row>
    <row r="63" spans="1:5" ht="16.5">
      <c r="A63"/>
      <c r="B63"/>
      <c r="C63"/>
      <c r="D63"/>
      <c r="E63"/>
    </row>
    <row r="64" spans="1:5" ht="16.5">
      <c r="A64"/>
      <c r="B64"/>
      <c r="C64"/>
      <c r="D64"/>
      <c r="E64"/>
    </row>
    <row r="65" spans="1:5" ht="16.5">
      <c r="A65"/>
      <c r="B65"/>
      <c r="C65"/>
      <c r="D65"/>
      <c r="E65"/>
    </row>
    <row r="66" spans="1:5" ht="16.5">
      <c r="A66"/>
      <c r="B66"/>
      <c r="C66"/>
      <c r="D66"/>
      <c r="E66"/>
    </row>
    <row r="67" spans="1:5" ht="16.5">
      <c r="A67"/>
      <c r="B67"/>
      <c r="C67"/>
      <c r="D67"/>
      <c r="E67"/>
    </row>
    <row r="68" spans="1:5" ht="16.5">
      <c r="A68"/>
      <c r="B68"/>
      <c r="C68"/>
      <c r="D68"/>
      <c r="E68"/>
    </row>
    <row r="69" spans="1:5" ht="16.5">
      <c r="A69"/>
      <c r="B69"/>
      <c r="C69"/>
      <c r="D69"/>
      <c r="E69"/>
    </row>
    <row r="70" spans="1:5" ht="16.5">
      <c r="A70"/>
      <c r="B70"/>
      <c r="C70"/>
      <c r="D70"/>
      <c r="E70"/>
    </row>
    <row r="71" spans="1:5" ht="16.5">
      <c r="A71"/>
      <c r="B71"/>
      <c r="C71"/>
      <c r="D71"/>
      <c r="E71"/>
    </row>
    <row r="72" spans="1:5" ht="16.5">
      <c r="A72"/>
      <c r="B72"/>
      <c r="C72"/>
      <c r="D72"/>
      <c r="E72"/>
    </row>
    <row r="73" spans="1:5" ht="16.5">
      <c r="A73"/>
      <c r="B73"/>
      <c r="C73"/>
      <c r="D73"/>
      <c r="E73"/>
    </row>
    <row r="74" spans="1:5" ht="16.5">
      <c r="A74"/>
      <c r="B74"/>
      <c r="C74"/>
      <c r="D74"/>
      <c r="E74"/>
    </row>
    <row r="75" spans="1:5" ht="16.5">
      <c r="A75"/>
      <c r="B75"/>
      <c r="C75"/>
      <c r="D75"/>
      <c r="E75"/>
    </row>
    <row r="76" spans="1:5" ht="16.5">
      <c r="A76"/>
      <c r="B76"/>
      <c r="C76"/>
      <c r="D76"/>
      <c r="E76"/>
    </row>
    <row r="77" spans="1:5" ht="16.5">
      <c r="A77"/>
      <c r="B77"/>
      <c r="C77"/>
      <c r="D77"/>
      <c r="E77"/>
    </row>
    <row r="78" spans="1:5" ht="16.5">
      <c r="A78"/>
      <c r="B78"/>
      <c r="C78"/>
      <c r="D78"/>
      <c r="E78"/>
    </row>
    <row r="79" spans="1:5" ht="16.5">
      <c r="A79"/>
      <c r="B79"/>
      <c r="C79"/>
      <c r="D79"/>
      <c r="E79"/>
    </row>
    <row r="80" spans="1:5" ht="16.5">
      <c r="A80"/>
      <c r="B80"/>
      <c r="C80"/>
      <c r="D80"/>
      <c r="E80"/>
    </row>
    <row r="81" spans="1:5" ht="16.5">
      <c r="A81"/>
      <c r="B81"/>
      <c r="C81"/>
      <c r="D81"/>
      <c r="E81"/>
    </row>
    <row r="82" spans="1:5" ht="16.5">
      <c r="A82"/>
      <c r="B82"/>
      <c r="C82"/>
      <c r="D82"/>
      <c r="E82"/>
    </row>
    <row r="83" spans="1:5" ht="16.5">
      <c r="A83"/>
      <c r="B83"/>
      <c r="C83"/>
      <c r="D83"/>
      <c r="E83"/>
    </row>
    <row r="84" spans="1:5" ht="16.5">
      <c r="A84"/>
      <c r="B84"/>
      <c r="C84"/>
      <c r="D84"/>
      <c r="E84"/>
    </row>
    <row r="85" spans="1:5" ht="16.5">
      <c r="A85"/>
      <c r="B85"/>
      <c r="C85"/>
      <c r="D85"/>
      <c r="E85"/>
    </row>
    <row r="86" spans="1:5" ht="16.5">
      <c r="A86"/>
      <c r="B86"/>
      <c r="C86"/>
      <c r="D86"/>
      <c r="E86"/>
    </row>
    <row r="87" spans="1:5" ht="16.5">
      <c r="A87"/>
      <c r="B87"/>
      <c r="C87"/>
      <c r="D87"/>
      <c r="E87"/>
    </row>
    <row r="88" spans="1:5" ht="16.5">
      <c r="A88"/>
      <c r="B88"/>
      <c r="C88"/>
      <c r="D88"/>
      <c r="E88"/>
    </row>
    <row r="89" spans="1:5" ht="16.5">
      <c r="A89"/>
      <c r="B89"/>
      <c r="C89"/>
      <c r="D89"/>
      <c r="E89"/>
    </row>
  </sheetData>
  <phoneticPr fontId="43" type="noConversion"/>
  <printOptions horizontalCentered="1"/>
  <pageMargins left="0" right="0" top="0.39370078740157483" bottom="0.39370078740157483" header="0" footer="0"/>
  <pageSetup paperSize="9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596"/>
  <sheetViews>
    <sheetView showZeros="0" zoomScale="80" zoomScaleNormal="80" workbookViewId="0">
      <pane xSplit="1" ySplit="7" topLeftCell="B8" activePane="bottomRight" state="frozen"/>
      <selection activeCell="I16" sqref="I16"/>
      <selection pane="topRight" activeCell="I16" sqref="I16"/>
      <selection pane="bottomLeft" activeCell="I16" sqref="I16"/>
      <selection pane="bottomRight" activeCell="H11" sqref="H11"/>
    </sheetView>
  </sheetViews>
  <sheetFormatPr defaultRowHeight="13.5"/>
  <cols>
    <col min="1" max="1" width="12.5" style="108" customWidth="1"/>
    <col min="2" max="2" width="10.25" style="108" customWidth="1"/>
    <col min="3" max="3" width="13.75" style="202" customWidth="1"/>
    <col min="4" max="7" width="9.5" style="108" customWidth="1"/>
    <col min="8" max="10" width="7" style="108" customWidth="1"/>
    <col min="11" max="14" width="12.75" style="108" customWidth="1"/>
    <col min="15" max="16" width="17.375" style="108" bestFit="1" customWidth="1"/>
    <col min="17" max="20" width="16.875" style="108" bestFit="1" customWidth="1"/>
    <col min="21" max="22" width="16.875" style="108" customWidth="1"/>
    <col min="23" max="25" width="16.875" style="108" bestFit="1" customWidth="1"/>
    <col min="26" max="28" width="16.875" style="108" customWidth="1"/>
    <col min="29" max="30" width="10.625" style="108" customWidth="1"/>
    <col min="31" max="31" width="10.625" style="108" bestFit="1" customWidth="1"/>
    <col min="32" max="32" width="10" style="108" bestFit="1" customWidth="1"/>
    <col min="33" max="16384" width="9" style="108"/>
  </cols>
  <sheetData>
    <row r="1" spans="1:32" s="196" customFormat="1" ht="20.25">
      <c r="A1" s="196" t="s">
        <v>1294</v>
      </c>
      <c r="C1" s="201"/>
    </row>
    <row r="2" spans="1:32" s="197" customFormat="1">
      <c r="A2" s="108"/>
      <c r="B2" s="108"/>
      <c r="C2" s="202"/>
      <c r="D2" s="108"/>
    </row>
    <row r="3" spans="1:32" s="197" customFormat="1">
      <c r="A3" s="108" t="s">
        <v>1092</v>
      </c>
      <c r="B3" s="108"/>
      <c r="C3" s="202"/>
      <c r="D3" s="108"/>
    </row>
    <row r="4" spans="1:32" s="197" customFormat="1" ht="16.5" hidden="1">
      <c r="A4" s="410" t="s">
        <v>1093</v>
      </c>
      <c r="B4" s="409"/>
      <c r="C4" s="409"/>
      <c r="D4" s="410" t="s">
        <v>1094</v>
      </c>
      <c r="E4" s="409"/>
      <c r="F4" s="409"/>
      <c r="G4" s="409"/>
      <c r="H4" s="411"/>
      <c r="I4"/>
      <c r="J4"/>
      <c r="K4"/>
      <c r="L4"/>
      <c r="M4"/>
      <c r="N4"/>
      <c r="O4"/>
      <c r="P4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</row>
    <row r="5" spans="1:32" s="203" customFormat="1" ht="16.5">
      <c r="A5" s="444" t="s">
        <v>1088</v>
      </c>
      <c r="B5" s="444" t="s">
        <v>1087</v>
      </c>
      <c r="C5" s="444" t="s">
        <v>1095</v>
      </c>
      <c r="D5" s="408" t="s">
        <v>1292</v>
      </c>
      <c r="E5" s="485" t="s">
        <v>1361</v>
      </c>
      <c r="F5" s="485" t="s">
        <v>1362</v>
      </c>
      <c r="G5" s="485" t="s">
        <v>1457</v>
      </c>
      <c r="H5" s="445" t="s">
        <v>218</v>
      </c>
      <c r="I5"/>
      <c r="J5"/>
      <c r="K5"/>
      <c r="L5"/>
      <c r="M5"/>
      <c r="N5"/>
      <c r="O5"/>
      <c r="P5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97"/>
      <c r="AF5" s="197"/>
    </row>
    <row r="6" spans="1:32" s="203" customFormat="1" ht="16.5">
      <c r="A6" s="408" t="s">
        <v>1083</v>
      </c>
      <c r="B6" s="408" t="s">
        <v>478</v>
      </c>
      <c r="C6" s="408" t="s">
        <v>1293</v>
      </c>
      <c r="D6" s="436">
        <v>11.333333333333334</v>
      </c>
      <c r="E6" s="413">
        <v>2.5</v>
      </c>
      <c r="F6" s="413"/>
      <c r="G6" s="413"/>
      <c r="H6" s="437">
        <v>13.833333333333334</v>
      </c>
      <c r="I6"/>
      <c r="J6"/>
      <c r="K6"/>
      <c r="L6"/>
      <c r="M6"/>
      <c r="N6"/>
      <c r="O6"/>
      <c r="P6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97"/>
      <c r="AF6" s="197"/>
    </row>
    <row r="7" spans="1:32" ht="16.5">
      <c r="A7" s="198"/>
      <c r="B7" s="198"/>
      <c r="C7" s="486" t="s">
        <v>1292</v>
      </c>
      <c r="D7" s="487"/>
      <c r="E7" s="488">
        <v>6.5</v>
      </c>
      <c r="F7" s="488">
        <v>3.3333333333333335</v>
      </c>
      <c r="G7" s="488">
        <v>1</v>
      </c>
      <c r="H7" s="489">
        <v>10.833333333333334</v>
      </c>
      <c r="I7"/>
      <c r="J7"/>
      <c r="K7"/>
      <c r="L7"/>
      <c r="M7"/>
      <c r="N7"/>
      <c r="O7"/>
      <c r="P7"/>
    </row>
    <row r="8" spans="1:32" ht="16.5">
      <c r="A8" s="198"/>
      <c r="B8" s="198"/>
      <c r="C8" s="486" t="s">
        <v>1361</v>
      </c>
      <c r="D8" s="487"/>
      <c r="E8" s="488"/>
      <c r="F8" s="488">
        <v>26.833333333333332</v>
      </c>
      <c r="G8" s="488">
        <v>2</v>
      </c>
      <c r="H8" s="489">
        <v>28.833333333333332</v>
      </c>
      <c r="I8"/>
      <c r="J8"/>
      <c r="K8"/>
      <c r="L8"/>
      <c r="M8"/>
      <c r="N8"/>
      <c r="O8"/>
      <c r="P8"/>
    </row>
    <row r="9" spans="1:32" ht="16.5">
      <c r="A9" s="198"/>
      <c r="B9" s="198"/>
      <c r="C9" s="486" t="s">
        <v>1362</v>
      </c>
      <c r="D9" s="487"/>
      <c r="E9" s="488"/>
      <c r="F9" s="488">
        <v>1</v>
      </c>
      <c r="G9" s="488">
        <v>3.5</v>
      </c>
      <c r="H9" s="489">
        <v>4.5</v>
      </c>
      <c r="I9"/>
      <c r="J9"/>
      <c r="K9"/>
      <c r="L9"/>
      <c r="M9"/>
      <c r="N9"/>
      <c r="O9"/>
      <c r="P9"/>
    </row>
    <row r="10" spans="1:32" ht="16.5">
      <c r="A10" s="198"/>
      <c r="B10" s="415" t="s">
        <v>1091</v>
      </c>
      <c r="C10" s="416"/>
      <c r="D10" s="438">
        <v>11.333333333333334</v>
      </c>
      <c r="E10" s="418">
        <v>9</v>
      </c>
      <c r="F10" s="418">
        <v>31.166666666666664</v>
      </c>
      <c r="G10" s="418">
        <v>6.5</v>
      </c>
      <c r="H10" s="439">
        <v>58</v>
      </c>
      <c r="I10"/>
      <c r="J10"/>
      <c r="K10"/>
      <c r="L10"/>
      <c r="M10"/>
      <c r="N10"/>
      <c r="O10"/>
      <c r="P10"/>
    </row>
    <row r="11" spans="1:32" ht="16.5">
      <c r="A11" s="425" t="s">
        <v>1291</v>
      </c>
      <c r="B11" s="433"/>
      <c r="C11" s="433"/>
      <c r="D11" s="440">
        <v>11.333333333333334</v>
      </c>
      <c r="E11" s="490">
        <v>9</v>
      </c>
      <c r="F11" s="490">
        <v>31.166666666666664</v>
      </c>
      <c r="G11" s="490">
        <v>6.5</v>
      </c>
      <c r="H11" s="441">
        <v>58</v>
      </c>
      <c r="I11"/>
      <c r="J11"/>
      <c r="K11"/>
      <c r="L11"/>
      <c r="M11"/>
      <c r="N11"/>
      <c r="O11"/>
      <c r="P11"/>
    </row>
    <row r="12" spans="1:32" ht="16.5">
      <c r="A12" s="446" t="s">
        <v>218</v>
      </c>
      <c r="B12" s="447"/>
      <c r="C12" s="447"/>
      <c r="D12" s="442">
        <v>11.333333333333334</v>
      </c>
      <c r="E12" s="423">
        <v>9</v>
      </c>
      <c r="F12" s="423">
        <v>31.166666666666664</v>
      </c>
      <c r="G12" s="423">
        <v>6.5</v>
      </c>
      <c r="H12" s="443">
        <v>58</v>
      </c>
      <c r="I12"/>
      <c r="J12"/>
      <c r="K12"/>
      <c r="L12"/>
      <c r="M12"/>
      <c r="N12"/>
      <c r="O12"/>
      <c r="P12"/>
    </row>
    <row r="13" spans="1:32" ht="16.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32" ht="16.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32" ht="16.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32" ht="16.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ht="16.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ht="16.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ht="16.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ht="16.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ht="16.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ht="16.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ht="16.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ht="16.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ht="16.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ht="16.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ht="16.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ht="16.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ht="16.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ht="16.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ht="16.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ht="16.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ht="16.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ht="16.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ht="16.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ht="16.5">
      <c r="A36"/>
      <c r="B36"/>
      <c r="C36"/>
      <c r="D36"/>
      <c r="E36"/>
      <c r="F36"/>
      <c r="G36"/>
      <c r="H36"/>
      <c r="I36"/>
      <c r="J36"/>
      <c r="K36"/>
      <c r="M36"/>
      <c r="N36"/>
      <c r="O36"/>
      <c r="P36"/>
    </row>
    <row r="37" spans="1:16" ht="16.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ht="16.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ht="16.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ht="16.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ht="16.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ht="16.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ht="16.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ht="16.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ht="16.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ht="16.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ht="16.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ht="16.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ht="16.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ht="16.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ht="16.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ht="16.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ht="16.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ht="16.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ht="16.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ht="16.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ht="16.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ht="16.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ht="16.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ht="16.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ht="16.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ht="16.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ht="16.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ht="16.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ht="16.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ht="16.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</row>
    <row r="67" spans="1:16" ht="16.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</row>
    <row r="68" spans="1:16" ht="16.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</row>
    <row r="69" spans="1:16" ht="16.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</row>
    <row r="70" spans="1:16" ht="16.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</row>
    <row r="71" spans="1:16" ht="16.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</row>
    <row r="72" spans="1:16" ht="16.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</row>
    <row r="73" spans="1:16" ht="16.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</row>
    <row r="74" spans="1:16" ht="16.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</row>
    <row r="75" spans="1:16" ht="16.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</row>
    <row r="76" spans="1:16" ht="16.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</row>
    <row r="77" spans="1:16" ht="16.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</row>
    <row r="78" spans="1:16" ht="16.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</row>
    <row r="79" spans="1:16" ht="16.5">
      <c r="A79"/>
      <c r="B79"/>
      <c r="C79"/>
      <c r="D79"/>
      <c r="E79"/>
      <c r="F79"/>
      <c r="G79"/>
      <c r="H79"/>
      <c r="I79"/>
      <c r="J79"/>
    </row>
    <row r="80" spans="1:16" ht="16.5">
      <c r="A80"/>
      <c r="B80"/>
      <c r="C80"/>
      <c r="D80"/>
      <c r="E80"/>
      <c r="F80"/>
      <c r="G80"/>
      <c r="H80"/>
      <c r="I80"/>
      <c r="J80"/>
    </row>
    <row r="81" spans="1:10" ht="16.5">
      <c r="A81"/>
      <c r="B81"/>
      <c r="C81"/>
      <c r="D81"/>
      <c r="E81"/>
      <c r="F81"/>
      <c r="G81"/>
      <c r="H81"/>
      <c r="I81"/>
      <c r="J81"/>
    </row>
    <row r="82" spans="1:10" ht="16.5">
      <c r="A82"/>
      <c r="B82"/>
      <c r="C82"/>
      <c r="D82"/>
      <c r="E82"/>
      <c r="F82"/>
      <c r="G82"/>
      <c r="H82"/>
      <c r="I82"/>
      <c r="J82"/>
    </row>
    <row r="83" spans="1:10" ht="16.5">
      <c r="A83"/>
      <c r="B83"/>
      <c r="C83"/>
      <c r="D83"/>
      <c r="E83"/>
      <c r="F83"/>
      <c r="G83"/>
      <c r="H83"/>
      <c r="I83"/>
      <c r="J83"/>
    </row>
    <row r="84" spans="1:10" ht="16.5">
      <c r="A84"/>
      <c r="B84"/>
      <c r="C84"/>
      <c r="D84"/>
      <c r="E84"/>
      <c r="F84"/>
      <c r="G84"/>
      <c r="H84"/>
      <c r="I84"/>
      <c r="J84"/>
    </row>
    <row r="85" spans="1:10" ht="16.5">
      <c r="A85"/>
      <c r="B85"/>
      <c r="C85"/>
      <c r="D85"/>
      <c r="E85"/>
      <c r="F85"/>
      <c r="G85"/>
      <c r="H85"/>
      <c r="I85"/>
      <c r="J85"/>
    </row>
    <row r="86" spans="1:10" ht="16.5">
      <c r="A86"/>
      <c r="B86"/>
      <c r="C86"/>
      <c r="D86"/>
      <c r="E86"/>
      <c r="F86"/>
      <c r="G86"/>
      <c r="H86"/>
      <c r="I86"/>
      <c r="J86"/>
    </row>
    <row r="87" spans="1:10" ht="16.5">
      <c r="A87"/>
      <c r="B87"/>
      <c r="C87"/>
      <c r="D87"/>
      <c r="E87"/>
      <c r="F87"/>
      <c r="G87"/>
      <c r="H87"/>
      <c r="I87"/>
      <c r="J87"/>
    </row>
    <row r="88" spans="1:10" ht="16.5">
      <c r="A88"/>
      <c r="B88"/>
      <c r="C88"/>
      <c r="D88"/>
      <c r="E88"/>
      <c r="F88"/>
      <c r="G88"/>
      <c r="H88"/>
      <c r="I88"/>
      <c r="J88"/>
    </row>
    <row r="89" spans="1:10" ht="16.5">
      <c r="A89"/>
      <c r="B89"/>
      <c r="C89"/>
      <c r="D89"/>
      <c r="E89"/>
      <c r="F89"/>
      <c r="G89"/>
      <c r="H89"/>
      <c r="I89"/>
      <c r="J89"/>
    </row>
    <row r="90" spans="1:10" ht="16.5">
      <c r="A90"/>
      <c r="B90"/>
      <c r="C90"/>
      <c r="D90"/>
      <c r="E90"/>
      <c r="F90"/>
      <c r="G90"/>
      <c r="H90"/>
      <c r="I90"/>
      <c r="J90"/>
    </row>
    <row r="91" spans="1:10" ht="16.5">
      <c r="A91"/>
      <c r="B91"/>
      <c r="C91"/>
      <c r="D91"/>
      <c r="E91"/>
      <c r="F91"/>
      <c r="G91"/>
      <c r="H91"/>
      <c r="I91"/>
      <c r="J91"/>
    </row>
    <row r="92" spans="1:10" ht="16.5">
      <c r="A92"/>
      <c r="B92"/>
      <c r="C92"/>
      <c r="D92"/>
      <c r="E92"/>
      <c r="F92"/>
      <c r="G92"/>
      <c r="H92"/>
      <c r="I92"/>
      <c r="J92"/>
    </row>
    <row r="93" spans="1:10" ht="16.5">
      <c r="A93"/>
      <c r="B93"/>
      <c r="C93"/>
      <c r="D93"/>
      <c r="E93"/>
      <c r="F93"/>
      <c r="G93"/>
      <c r="H93"/>
      <c r="I93"/>
      <c r="J93"/>
    </row>
    <row r="94" spans="1:10" ht="16.5">
      <c r="A94"/>
      <c r="B94"/>
      <c r="C94"/>
      <c r="D94"/>
      <c r="E94"/>
      <c r="F94"/>
      <c r="G94"/>
      <c r="H94"/>
      <c r="I94"/>
      <c r="J94"/>
    </row>
    <row r="95" spans="1:10" ht="16.5">
      <c r="A95"/>
      <c r="B95"/>
      <c r="C95"/>
      <c r="D95"/>
      <c r="E95"/>
      <c r="F95"/>
      <c r="G95"/>
      <c r="H95"/>
      <c r="I95"/>
      <c r="J95"/>
    </row>
    <row r="96" spans="1:10" ht="16.5">
      <c r="A96"/>
      <c r="B96"/>
      <c r="C96"/>
      <c r="D96"/>
      <c r="E96"/>
      <c r="F96"/>
      <c r="G96"/>
      <c r="H96"/>
      <c r="I96"/>
      <c r="J96"/>
    </row>
    <row r="97" spans="1:10" ht="16.5">
      <c r="A97"/>
      <c r="B97"/>
      <c r="C97"/>
      <c r="D97"/>
      <c r="E97"/>
      <c r="F97"/>
      <c r="G97"/>
      <c r="H97"/>
      <c r="I97"/>
      <c r="J97"/>
    </row>
    <row r="98" spans="1:10" ht="16.5">
      <c r="A98"/>
      <c r="B98"/>
      <c r="C98"/>
      <c r="D98"/>
      <c r="E98"/>
      <c r="F98"/>
      <c r="G98"/>
      <c r="H98"/>
      <c r="I98"/>
      <c r="J98"/>
    </row>
    <row r="99" spans="1:10" ht="16.5">
      <c r="A99"/>
      <c r="B99"/>
      <c r="C99"/>
      <c r="D99"/>
      <c r="E99"/>
      <c r="F99"/>
      <c r="G99"/>
      <c r="H99"/>
      <c r="I99"/>
      <c r="J99"/>
    </row>
    <row r="100" spans="1:10" ht="16.5">
      <c r="A100"/>
      <c r="B100"/>
      <c r="C100"/>
      <c r="D100"/>
      <c r="E100"/>
      <c r="F100"/>
      <c r="G100"/>
      <c r="H100"/>
      <c r="I100"/>
      <c r="J100"/>
    </row>
    <row r="101" spans="1:10" ht="16.5">
      <c r="A101"/>
      <c r="B101"/>
      <c r="C101"/>
      <c r="D101"/>
      <c r="E101"/>
      <c r="F101"/>
      <c r="G101"/>
      <c r="H101"/>
      <c r="I101"/>
      <c r="J101"/>
    </row>
    <row r="102" spans="1:10" ht="16.5">
      <c r="A102"/>
      <c r="B102"/>
      <c r="C102"/>
      <c r="D102"/>
      <c r="E102"/>
      <c r="F102"/>
      <c r="G102"/>
      <c r="H102"/>
      <c r="I102"/>
      <c r="J102"/>
    </row>
    <row r="103" spans="1:10" ht="16.5">
      <c r="A103"/>
      <c r="B103"/>
      <c r="C103"/>
      <c r="D103"/>
      <c r="E103"/>
      <c r="F103"/>
      <c r="G103"/>
      <c r="H103"/>
      <c r="I103"/>
      <c r="J103"/>
    </row>
    <row r="104" spans="1:10" ht="16.5">
      <c r="A104"/>
      <c r="B104"/>
      <c r="C104"/>
      <c r="D104"/>
      <c r="E104"/>
      <c r="F104"/>
      <c r="G104"/>
      <c r="H104"/>
      <c r="I104"/>
      <c r="J104"/>
    </row>
    <row r="105" spans="1:10" ht="16.5">
      <c r="A105"/>
      <c r="B105"/>
      <c r="C105"/>
      <c r="D105"/>
      <c r="E105"/>
      <c r="F105"/>
      <c r="G105"/>
      <c r="H105"/>
      <c r="I105"/>
      <c r="J105"/>
    </row>
    <row r="106" spans="1:10" ht="16.5">
      <c r="A106"/>
      <c r="B106"/>
      <c r="C106"/>
      <c r="D106"/>
      <c r="E106"/>
      <c r="F106"/>
      <c r="G106"/>
      <c r="H106"/>
      <c r="I106"/>
      <c r="J106"/>
    </row>
    <row r="107" spans="1:10" ht="16.5">
      <c r="A107"/>
      <c r="B107"/>
      <c r="C107"/>
      <c r="D107"/>
      <c r="E107"/>
      <c r="F107"/>
      <c r="G107"/>
      <c r="H107"/>
      <c r="I107"/>
      <c r="J107"/>
    </row>
    <row r="108" spans="1:10" ht="16.5">
      <c r="A108"/>
      <c r="B108"/>
      <c r="C108"/>
      <c r="D108"/>
      <c r="E108"/>
      <c r="F108"/>
      <c r="G108"/>
      <c r="H108"/>
      <c r="I108"/>
      <c r="J108"/>
    </row>
    <row r="109" spans="1:10" ht="16.5">
      <c r="A109"/>
      <c r="B109"/>
      <c r="C109"/>
      <c r="D109"/>
      <c r="E109"/>
      <c r="F109"/>
      <c r="G109"/>
      <c r="H109"/>
      <c r="I109"/>
      <c r="J109"/>
    </row>
    <row r="110" spans="1:10" ht="16.5">
      <c r="A110"/>
      <c r="B110"/>
      <c r="C110"/>
      <c r="D110"/>
      <c r="E110"/>
      <c r="F110"/>
      <c r="G110"/>
      <c r="H110"/>
      <c r="I110"/>
      <c r="J110"/>
    </row>
    <row r="111" spans="1:10" ht="16.5">
      <c r="A111"/>
      <c r="B111"/>
      <c r="C111"/>
      <c r="D111"/>
      <c r="E111"/>
      <c r="F111"/>
      <c r="G111"/>
      <c r="H111"/>
      <c r="I111"/>
      <c r="J111"/>
    </row>
    <row r="112" spans="1:10" ht="16.5">
      <c r="A112"/>
      <c r="B112"/>
      <c r="C112"/>
      <c r="D112"/>
      <c r="E112"/>
      <c r="F112"/>
      <c r="G112"/>
      <c r="H112"/>
      <c r="I112"/>
      <c r="J112"/>
    </row>
    <row r="113" spans="1:10" ht="16.5">
      <c r="A113"/>
      <c r="B113"/>
      <c r="C113"/>
      <c r="D113"/>
      <c r="E113"/>
      <c r="F113"/>
      <c r="G113"/>
      <c r="H113"/>
      <c r="I113"/>
      <c r="J113"/>
    </row>
    <row r="114" spans="1:10" ht="16.5">
      <c r="A114"/>
      <c r="B114"/>
      <c r="C114"/>
      <c r="D114"/>
      <c r="E114"/>
      <c r="F114"/>
      <c r="G114"/>
      <c r="H114"/>
      <c r="I114"/>
      <c r="J114"/>
    </row>
    <row r="115" spans="1:10" ht="16.5">
      <c r="A115"/>
      <c r="B115"/>
      <c r="C115"/>
      <c r="D115"/>
      <c r="E115"/>
      <c r="F115"/>
      <c r="G115"/>
      <c r="H115"/>
      <c r="I115"/>
      <c r="J115"/>
    </row>
    <row r="116" spans="1:10" ht="16.5">
      <c r="A116"/>
      <c r="B116"/>
      <c r="C116"/>
      <c r="D116"/>
      <c r="E116"/>
      <c r="F116"/>
      <c r="G116"/>
      <c r="H116"/>
      <c r="I116"/>
      <c r="J116"/>
    </row>
    <row r="117" spans="1:10" ht="16.5">
      <c r="A117"/>
      <c r="B117"/>
      <c r="C117"/>
      <c r="D117"/>
      <c r="E117"/>
      <c r="F117"/>
      <c r="G117"/>
      <c r="H117"/>
      <c r="I117"/>
      <c r="J117"/>
    </row>
    <row r="118" spans="1:10" ht="16.5">
      <c r="A118"/>
      <c r="B118"/>
      <c r="C118"/>
      <c r="D118"/>
      <c r="E118"/>
      <c r="F118"/>
      <c r="G118"/>
      <c r="H118"/>
      <c r="I118"/>
      <c r="J118"/>
    </row>
    <row r="119" spans="1:10" ht="16.5">
      <c r="A119"/>
      <c r="B119"/>
      <c r="C119"/>
      <c r="D119"/>
      <c r="E119"/>
      <c r="F119"/>
      <c r="G119"/>
      <c r="H119"/>
      <c r="I119"/>
      <c r="J119"/>
    </row>
    <row r="120" spans="1:10" ht="16.5">
      <c r="A120"/>
      <c r="B120"/>
      <c r="C120"/>
      <c r="D120"/>
      <c r="E120"/>
      <c r="F120"/>
      <c r="G120"/>
      <c r="H120"/>
      <c r="I120"/>
      <c r="J120"/>
    </row>
    <row r="121" spans="1:10" ht="16.5">
      <c r="A121"/>
      <c r="B121"/>
      <c r="C121"/>
      <c r="D121"/>
      <c r="E121"/>
      <c r="F121"/>
      <c r="G121"/>
      <c r="H121"/>
      <c r="I121"/>
      <c r="J121"/>
    </row>
    <row r="122" spans="1:10" ht="16.5">
      <c r="A122"/>
      <c r="B122"/>
      <c r="C122"/>
      <c r="D122"/>
      <c r="E122"/>
      <c r="F122"/>
      <c r="G122"/>
      <c r="H122"/>
      <c r="I122"/>
      <c r="J122"/>
    </row>
    <row r="123" spans="1:10" ht="16.5">
      <c r="A123"/>
      <c r="B123"/>
      <c r="C123"/>
      <c r="D123"/>
      <c r="E123"/>
      <c r="F123"/>
      <c r="G123"/>
      <c r="H123"/>
      <c r="I123"/>
      <c r="J123"/>
    </row>
    <row r="124" spans="1:10" ht="16.5">
      <c r="A124"/>
      <c r="B124"/>
      <c r="C124"/>
      <c r="D124"/>
      <c r="E124"/>
      <c r="F124"/>
      <c r="G124"/>
      <c r="H124"/>
      <c r="I124"/>
      <c r="J124"/>
    </row>
    <row r="125" spans="1:10" ht="16.5">
      <c r="A125"/>
      <c r="B125"/>
      <c r="C125"/>
      <c r="D125"/>
      <c r="E125"/>
      <c r="F125"/>
      <c r="G125"/>
      <c r="H125"/>
      <c r="I125"/>
      <c r="J125"/>
    </row>
    <row r="126" spans="1:10" ht="16.5">
      <c r="A126"/>
      <c r="B126"/>
      <c r="C126"/>
      <c r="D126"/>
      <c r="E126"/>
      <c r="F126"/>
      <c r="G126"/>
      <c r="H126"/>
      <c r="I126"/>
      <c r="J126"/>
    </row>
    <row r="127" spans="1:10" ht="16.5">
      <c r="A127"/>
      <c r="B127"/>
      <c r="C127"/>
      <c r="D127"/>
      <c r="E127"/>
      <c r="F127"/>
      <c r="G127"/>
      <c r="H127"/>
      <c r="I127"/>
      <c r="J127"/>
    </row>
    <row r="128" spans="1:10" ht="16.5">
      <c r="A128"/>
      <c r="B128"/>
      <c r="C128"/>
      <c r="D128"/>
      <c r="E128"/>
      <c r="F128"/>
      <c r="G128"/>
      <c r="H128"/>
      <c r="I128"/>
      <c r="J128"/>
    </row>
    <row r="129" spans="1:10" ht="16.5">
      <c r="A129"/>
      <c r="B129"/>
      <c r="C129"/>
      <c r="D129"/>
      <c r="E129"/>
      <c r="F129"/>
      <c r="G129"/>
      <c r="H129"/>
      <c r="I129"/>
      <c r="J129"/>
    </row>
    <row r="130" spans="1:10" ht="16.5">
      <c r="A130"/>
      <c r="B130"/>
      <c r="C130"/>
      <c r="D130"/>
      <c r="E130"/>
      <c r="F130"/>
      <c r="G130"/>
      <c r="H130"/>
      <c r="I130"/>
      <c r="J130"/>
    </row>
    <row r="131" spans="1:10" ht="16.5">
      <c r="A131"/>
      <c r="B131"/>
      <c r="C131"/>
      <c r="D131"/>
      <c r="E131"/>
      <c r="F131"/>
      <c r="G131"/>
      <c r="H131"/>
      <c r="I131"/>
      <c r="J131"/>
    </row>
    <row r="132" spans="1:10" ht="16.5">
      <c r="A132"/>
      <c r="B132"/>
      <c r="C132"/>
      <c r="D132"/>
      <c r="E132"/>
      <c r="F132"/>
      <c r="G132"/>
      <c r="H132"/>
      <c r="I132"/>
      <c r="J132"/>
    </row>
    <row r="133" spans="1:10" ht="16.5">
      <c r="A133"/>
      <c r="B133"/>
      <c r="C133"/>
      <c r="D133"/>
      <c r="E133"/>
      <c r="F133"/>
      <c r="G133"/>
      <c r="H133"/>
      <c r="I133"/>
      <c r="J133"/>
    </row>
    <row r="134" spans="1:10" ht="16.5">
      <c r="A134"/>
      <c r="B134"/>
      <c r="C134"/>
      <c r="D134"/>
      <c r="E134"/>
      <c r="F134"/>
      <c r="G134"/>
      <c r="H134"/>
      <c r="I134"/>
      <c r="J134"/>
    </row>
    <row r="135" spans="1:10" ht="16.5">
      <c r="A135"/>
      <c r="B135"/>
      <c r="C135"/>
      <c r="D135"/>
      <c r="E135"/>
      <c r="F135"/>
      <c r="G135"/>
      <c r="H135"/>
      <c r="I135"/>
      <c r="J135"/>
    </row>
    <row r="136" spans="1:10" ht="16.5">
      <c r="A136"/>
      <c r="B136"/>
      <c r="C136"/>
      <c r="D136"/>
      <c r="E136"/>
      <c r="F136"/>
      <c r="G136"/>
      <c r="H136"/>
      <c r="I136"/>
      <c r="J136"/>
    </row>
    <row r="137" spans="1:10" ht="16.5">
      <c r="A137"/>
      <c r="B137"/>
      <c r="C137"/>
      <c r="D137"/>
      <c r="E137"/>
      <c r="F137"/>
      <c r="G137"/>
      <c r="H137"/>
      <c r="I137"/>
      <c r="J137"/>
    </row>
    <row r="138" spans="1:10" ht="16.5">
      <c r="A138"/>
      <c r="B138"/>
      <c r="C138"/>
      <c r="D138"/>
      <c r="E138"/>
      <c r="F138"/>
      <c r="G138"/>
      <c r="H138"/>
      <c r="I138"/>
      <c r="J138"/>
    </row>
    <row r="139" spans="1:10" ht="16.5">
      <c r="A139"/>
      <c r="B139"/>
      <c r="C139"/>
      <c r="D139"/>
      <c r="E139"/>
      <c r="F139"/>
      <c r="G139"/>
      <c r="H139"/>
      <c r="I139"/>
      <c r="J139"/>
    </row>
    <row r="140" spans="1:10" ht="16.5">
      <c r="A140"/>
      <c r="B140"/>
      <c r="C140"/>
      <c r="D140"/>
      <c r="E140"/>
      <c r="F140"/>
      <c r="G140"/>
      <c r="H140"/>
      <c r="I140"/>
      <c r="J140"/>
    </row>
    <row r="141" spans="1:10" ht="16.5">
      <c r="A141"/>
      <c r="B141"/>
      <c r="C141"/>
      <c r="D141"/>
      <c r="E141"/>
      <c r="F141"/>
      <c r="G141"/>
      <c r="H141"/>
      <c r="I141"/>
      <c r="J141"/>
    </row>
    <row r="142" spans="1:10" ht="16.5">
      <c r="A142"/>
      <c r="B142"/>
      <c r="C142"/>
      <c r="D142"/>
      <c r="E142"/>
      <c r="F142"/>
      <c r="G142"/>
      <c r="H142"/>
      <c r="I142"/>
      <c r="J142"/>
    </row>
    <row r="143" spans="1:10" ht="16.5">
      <c r="A143"/>
      <c r="B143"/>
      <c r="C143"/>
      <c r="D143"/>
      <c r="E143"/>
      <c r="F143"/>
      <c r="G143"/>
      <c r="H143"/>
      <c r="I143"/>
      <c r="J143"/>
    </row>
    <row r="144" spans="1:10" ht="16.5">
      <c r="A144"/>
      <c r="B144"/>
      <c r="C144"/>
      <c r="D144"/>
      <c r="E144"/>
      <c r="F144"/>
      <c r="G144"/>
      <c r="H144"/>
      <c r="I144"/>
      <c r="J144"/>
    </row>
    <row r="145" spans="1:10" ht="16.5">
      <c r="A145"/>
      <c r="B145"/>
      <c r="C145"/>
      <c r="D145"/>
      <c r="E145"/>
      <c r="F145"/>
      <c r="G145"/>
      <c r="H145"/>
      <c r="I145"/>
      <c r="J145"/>
    </row>
    <row r="146" spans="1:10" ht="16.5">
      <c r="A146"/>
      <c r="B146"/>
      <c r="C146"/>
      <c r="D146"/>
      <c r="E146"/>
      <c r="F146"/>
      <c r="G146"/>
      <c r="H146"/>
      <c r="I146"/>
      <c r="J146"/>
    </row>
    <row r="147" spans="1:10" ht="16.5">
      <c r="A147"/>
      <c r="B147"/>
      <c r="C147"/>
      <c r="D147"/>
      <c r="E147"/>
      <c r="F147"/>
      <c r="G147"/>
      <c r="H147"/>
      <c r="I147"/>
      <c r="J147"/>
    </row>
    <row r="148" spans="1:10" ht="16.5">
      <c r="A148"/>
      <c r="B148"/>
      <c r="C148"/>
      <c r="D148"/>
      <c r="E148"/>
      <c r="F148"/>
      <c r="G148"/>
      <c r="H148"/>
      <c r="I148"/>
      <c r="J148"/>
    </row>
    <row r="149" spans="1:10" ht="16.5">
      <c r="A149"/>
      <c r="B149"/>
      <c r="C149"/>
      <c r="D149"/>
      <c r="E149"/>
      <c r="F149"/>
      <c r="G149"/>
      <c r="H149"/>
      <c r="I149"/>
      <c r="J149"/>
    </row>
    <row r="150" spans="1:10" ht="16.5">
      <c r="A150"/>
      <c r="B150"/>
      <c r="C150"/>
      <c r="D150"/>
      <c r="E150"/>
      <c r="F150"/>
      <c r="G150"/>
      <c r="H150"/>
      <c r="I150"/>
      <c r="J150"/>
    </row>
    <row r="151" spans="1:10" ht="16.5">
      <c r="A151"/>
      <c r="B151"/>
      <c r="C151"/>
      <c r="D151"/>
      <c r="E151"/>
      <c r="F151"/>
      <c r="G151"/>
      <c r="H151"/>
      <c r="I151"/>
      <c r="J151"/>
    </row>
    <row r="152" spans="1:10" ht="16.5">
      <c r="A152"/>
      <c r="B152"/>
      <c r="C152"/>
      <c r="D152"/>
      <c r="E152"/>
      <c r="F152"/>
      <c r="G152"/>
      <c r="H152"/>
      <c r="I152"/>
      <c r="J152"/>
    </row>
    <row r="153" spans="1:10" ht="16.5">
      <c r="A153"/>
      <c r="B153"/>
      <c r="C153" s="1"/>
      <c r="D153"/>
      <c r="E153"/>
      <c r="F153"/>
      <c r="G153"/>
      <c r="H153"/>
    </row>
    <row r="154" spans="1:10" ht="16.5">
      <c r="A154"/>
      <c r="B154"/>
      <c r="C154" s="1"/>
      <c r="D154"/>
      <c r="E154"/>
      <c r="F154"/>
      <c r="G154"/>
      <c r="H154"/>
    </row>
    <row r="155" spans="1:10" ht="16.5">
      <c r="A155"/>
      <c r="B155"/>
      <c r="C155" s="1"/>
      <c r="D155"/>
      <c r="E155"/>
      <c r="F155"/>
      <c r="G155"/>
      <c r="H155"/>
    </row>
    <row r="156" spans="1:10" ht="16.5">
      <c r="A156"/>
      <c r="B156"/>
      <c r="C156" s="1"/>
      <c r="D156"/>
      <c r="E156"/>
      <c r="F156"/>
      <c r="G156"/>
      <c r="H156"/>
    </row>
    <row r="157" spans="1:10" ht="16.5">
      <c r="A157"/>
      <c r="B157"/>
      <c r="C157" s="1"/>
      <c r="D157"/>
      <c r="E157"/>
      <c r="F157"/>
      <c r="G157"/>
      <c r="H157"/>
    </row>
    <row r="158" spans="1:10" ht="16.5">
      <c r="A158"/>
      <c r="B158"/>
      <c r="C158" s="1"/>
      <c r="D158"/>
      <c r="E158"/>
      <c r="F158"/>
      <c r="G158"/>
      <c r="H158"/>
    </row>
    <row r="159" spans="1:10" ht="16.5">
      <c r="A159"/>
      <c r="B159"/>
      <c r="C159" s="1"/>
      <c r="D159"/>
      <c r="E159"/>
      <c r="F159"/>
      <c r="G159"/>
      <c r="H159"/>
    </row>
    <row r="160" spans="1:10" ht="16.5">
      <c r="A160"/>
      <c r="B160"/>
      <c r="C160" s="1"/>
      <c r="D160"/>
      <c r="E160"/>
      <c r="F160"/>
      <c r="G160"/>
      <c r="H160"/>
    </row>
    <row r="161" spans="1:8" ht="16.5">
      <c r="A161"/>
      <c r="B161"/>
      <c r="C161" s="1"/>
      <c r="D161"/>
      <c r="E161"/>
      <c r="F161"/>
      <c r="G161"/>
      <c r="H161"/>
    </row>
    <row r="162" spans="1:8" ht="16.5">
      <c r="A162"/>
      <c r="B162"/>
      <c r="C162" s="1"/>
      <c r="D162"/>
      <c r="E162"/>
      <c r="F162"/>
      <c r="G162"/>
      <c r="H162"/>
    </row>
    <row r="163" spans="1:8" ht="16.5">
      <c r="A163"/>
      <c r="B163"/>
      <c r="C163" s="1"/>
      <c r="D163"/>
      <c r="E163"/>
      <c r="F163"/>
      <c r="G163"/>
      <c r="H163"/>
    </row>
    <row r="164" spans="1:8" ht="16.5">
      <c r="A164"/>
      <c r="B164"/>
      <c r="C164" s="1"/>
      <c r="D164"/>
      <c r="E164"/>
      <c r="F164"/>
      <c r="G164"/>
      <c r="H164"/>
    </row>
    <row r="165" spans="1:8" ht="16.5">
      <c r="A165"/>
      <c r="B165"/>
      <c r="C165" s="1"/>
      <c r="D165"/>
      <c r="E165"/>
      <c r="F165"/>
      <c r="G165"/>
      <c r="H165"/>
    </row>
    <row r="166" spans="1:8" ht="16.5">
      <c r="A166"/>
      <c r="B166"/>
      <c r="C166" s="1"/>
      <c r="D166"/>
      <c r="E166"/>
      <c r="F166"/>
      <c r="G166"/>
      <c r="H166"/>
    </row>
    <row r="167" spans="1:8" ht="16.5">
      <c r="A167"/>
      <c r="B167"/>
      <c r="C167" s="1"/>
      <c r="D167"/>
      <c r="E167"/>
      <c r="F167"/>
      <c r="G167"/>
      <c r="H167"/>
    </row>
    <row r="168" spans="1:8" ht="16.5">
      <c r="A168"/>
      <c r="B168"/>
      <c r="C168" s="1"/>
      <c r="D168"/>
      <c r="E168"/>
      <c r="F168"/>
      <c r="G168"/>
      <c r="H168"/>
    </row>
    <row r="169" spans="1:8" ht="16.5">
      <c r="A169"/>
      <c r="B169"/>
      <c r="C169" s="1"/>
      <c r="D169"/>
      <c r="E169"/>
      <c r="F169"/>
      <c r="G169"/>
      <c r="H169"/>
    </row>
    <row r="170" spans="1:8" ht="16.5">
      <c r="A170"/>
      <c r="B170"/>
      <c r="C170" s="1"/>
      <c r="D170"/>
      <c r="E170"/>
      <c r="F170"/>
      <c r="G170"/>
      <c r="H170"/>
    </row>
    <row r="171" spans="1:8" ht="16.5">
      <c r="A171"/>
      <c r="B171"/>
      <c r="C171" s="1"/>
      <c r="D171"/>
      <c r="E171"/>
      <c r="F171"/>
      <c r="G171"/>
      <c r="H171"/>
    </row>
    <row r="172" spans="1:8" ht="16.5">
      <c r="A172"/>
      <c r="B172"/>
      <c r="C172" s="1"/>
      <c r="D172"/>
      <c r="E172"/>
      <c r="F172"/>
      <c r="G172"/>
      <c r="H172"/>
    </row>
    <row r="173" spans="1:8" ht="16.5">
      <c r="A173"/>
      <c r="B173"/>
      <c r="C173" s="1"/>
      <c r="D173"/>
      <c r="E173"/>
      <c r="F173"/>
      <c r="G173"/>
      <c r="H173"/>
    </row>
    <row r="174" spans="1:8" ht="16.5">
      <c r="A174"/>
      <c r="B174"/>
      <c r="C174" s="1"/>
      <c r="D174"/>
      <c r="E174"/>
      <c r="F174"/>
      <c r="G174"/>
      <c r="H174"/>
    </row>
    <row r="175" spans="1:8" ht="16.5">
      <c r="A175"/>
      <c r="B175"/>
      <c r="C175" s="1"/>
      <c r="D175"/>
      <c r="E175"/>
      <c r="F175"/>
      <c r="G175"/>
      <c r="H175"/>
    </row>
    <row r="176" spans="1:8" ht="16.5">
      <c r="A176"/>
      <c r="B176"/>
      <c r="C176" s="1"/>
      <c r="D176"/>
      <c r="E176"/>
      <c r="F176"/>
      <c r="G176"/>
      <c r="H176"/>
    </row>
    <row r="177" spans="1:8" ht="16.5">
      <c r="A177"/>
      <c r="B177"/>
      <c r="C177" s="1"/>
      <c r="D177"/>
      <c r="E177"/>
      <c r="F177"/>
      <c r="G177"/>
      <c r="H177"/>
    </row>
    <row r="178" spans="1:8" ht="16.5">
      <c r="A178"/>
      <c r="B178"/>
      <c r="C178" s="1"/>
      <c r="D178"/>
      <c r="E178"/>
      <c r="F178"/>
      <c r="G178"/>
      <c r="H178"/>
    </row>
    <row r="179" spans="1:8" ht="16.5">
      <c r="A179"/>
      <c r="B179"/>
      <c r="C179" s="1"/>
      <c r="D179"/>
      <c r="E179"/>
      <c r="F179"/>
      <c r="G179"/>
      <c r="H179"/>
    </row>
    <row r="180" spans="1:8" ht="16.5">
      <c r="A180"/>
      <c r="B180"/>
      <c r="C180" s="1"/>
      <c r="D180"/>
      <c r="E180"/>
      <c r="F180"/>
      <c r="G180"/>
      <c r="H180"/>
    </row>
    <row r="181" spans="1:8" ht="16.5">
      <c r="A181"/>
      <c r="B181"/>
      <c r="C181" s="1"/>
      <c r="D181"/>
      <c r="E181"/>
      <c r="F181"/>
      <c r="G181"/>
      <c r="H181"/>
    </row>
    <row r="182" spans="1:8" ht="16.5">
      <c r="A182"/>
      <c r="B182"/>
      <c r="C182" s="1"/>
      <c r="D182"/>
      <c r="E182"/>
      <c r="F182"/>
      <c r="G182"/>
      <c r="H182"/>
    </row>
    <row r="183" spans="1:8" ht="16.5">
      <c r="A183"/>
      <c r="B183"/>
      <c r="C183" s="1"/>
      <c r="D183"/>
      <c r="E183"/>
      <c r="F183"/>
      <c r="G183"/>
      <c r="H183"/>
    </row>
    <row r="184" spans="1:8" ht="16.5">
      <c r="A184"/>
      <c r="B184"/>
      <c r="C184" s="1"/>
      <c r="D184"/>
      <c r="E184"/>
      <c r="F184"/>
      <c r="G184"/>
      <c r="H184"/>
    </row>
    <row r="185" spans="1:8" ht="16.5">
      <c r="A185"/>
      <c r="B185"/>
      <c r="C185" s="1"/>
      <c r="D185"/>
      <c r="E185"/>
      <c r="F185"/>
      <c r="G185"/>
      <c r="H185"/>
    </row>
    <row r="186" spans="1:8" ht="16.5">
      <c r="A186"/>
      <c r="B186"/>
      <c r="C186" s="1"/>
      <c r="D186"/>
      <c r="E186"/>
      <c r="F186"/>
      <c r="G186"/>
      <c r="H186"/>
    </row>
    <row r="187" spans="1:8" ht="16.5">
      <c r="A187"/>
      <c r="B187"/>
      <c r="C187" s="1"/>
      <c r="D187"/>
      <c r="E187"/>
      <c r="F187"/>
      <c r="G187"/>
      <c r="H187"/>
    </row>
    <row r="188" spans="1:8" ht="16.5">
      <c r="A188"/>
      <c r="B188"/>
      <c r="C188" s="1"/>
      <c r="D188"/>
      <c r="E188"/>
      <c r="F188"/>
      <c r="G188"/>
      <c r="H188"/>
    </row>
    <row r="189" spans="1:8" ht="16.5">
      <c r="A189"/>
      <c r="B189"/>
      <c r="C189" s="1"/>
      <c r="D189"/>
      <c r="E189"/>
      <c r="F189"/>
      <c r="G189"/>
      <c r="H189"/>
    </row>
    <row r="190" spans="1:8" ht="16.5">
      <c r="A190"/>
      <c r="B190"/>
      <c r="C190" s="1"/>
      <c r="D190"/>
      <c r="E190"/>
      <c r="F190"/>
      <c r="G190"/>
      <c r="H190"/>
    </row>
    <row r="191" spans="1:8" ht="16.5">
      <c r="A191"/>
      <c r="B191"/>
      <c r="C191" s="1"/>
      <c r="D191"/>
      <c r="E191"/>
      <c r="F191"/>
      <c r="G191"/>
      <c r="H191"/>
    </row>
    <row r="192" spans="1:8" ht="16.5">
      <c r="A192"/>
      <c r="B192"/>
      <c r="C192" s="1"/>
      <c r="D192"/>
      <c r="E192"/>
      <c r="F192"/>
      <c r="G192"/>
      <c r="H192"/>
    </row>
    <row r="193" spans="1:8" ht="16.5">
      <c r="A193"/>
      <c r="B193"/>
      <c r="C193" s="1"/>
      <c r="D193"/>
      <c r="E193"/>
      <c r="F193"/>
      <c r="G193"/>
      <c r="H193"/>
    </row>
    <row r="194" spans="1:8" ht="16.5">
      <c r="A194"/>
      <c r="B194"/>
      <c r="C194" s="1"/>
      <c r="D194"/>
      <c r="E194"/>
      <c r="F194"/>
      <c r="G194"/>
      <c r="H194"/>
    </row>
    <row r="195" spans="1:8" ht="16.5">
      <c r="A195"/>
      <c r="B195"/>
      <c r="C195" s="1"/>
      <c r="D195"/>
      <c r="E195"/>
      <c r="F195"/>
      <c r="G195"/>
      <c r="H195"/>
    </row>
    <row r="196" spans="1:8" ht="16.5">
      <c r="A196"/>
      <c r="B196"/>
      <c r="C196" s="1"/>
      <c r="D196"/>
      <c r="E196"/>
      <c r="F196"/>
      <c r="G196"/>
      <c r="H196"/>
    </row>
    <row r="197" spans="1:8" ht="16.5">
      <c r="A197"/>
      <c r="B197"/>
      <c r="C197" s="1"/>
      <c r="D197"/>
      <c r="E197"/>
      <c r="F197"/>
      <c r="G197"/>
      <c r="H197"/>
    </row>
    <row r="198" spans="1:8" ht="16.5">
      <c r="A198"/>
      <c r="B198"/>
      <c r="C198" s="1"/>
      <c r="D198"/>
      <c r="E198"/>
      <c r="F198"/>
      <c r="G198"/>
      <c r="H198"/>
    </row>
    <row r="199" spans="1:8" ht="16.5">
      <c r="A199"/>
      <c r="B199"/>
      <c r="C199" s="1"/>
      <c r="D199"/>
      <c r="E199"/>
      <c r="F199"/>
      <c r="G199"/>
      <c r="H199"/>
    </row>
    <row r="200" spans="1:8" ht="16.5">
      <c r="A200"/>
      <c r="B200"/>
      <c r="C200" s="1"/>
      <c r="D200"/>
      <c r="E200"/>
      <c r="F200"/>
      <c r="G200"/>
      <c r="H200"/>
    </row>
    <row r="201" spans="1:8" ht="16.5">
      <c r="A201"/>
      <c r="B201"/>
      <c r="C201" s="1"/>
      <c r="D201"/>
      <c r="E201"/>
      <c r="F201"/>
      <c r="G201"/>
      <c r="H201"/>
    </row>
    <row r="202" spans="1:8" ht="16.5">
      <c r="A202"/>
      <c r="B202"/>
      <c r="C202" s="1"/>
      <c r="D202"/>
      <c r="E202"/>
      <c r="F202"/>
      <c r="G202"/>
      <c r="H202"/>
    </row>
    <row r="203" spans="1:8" ht="16.5">
      <c r="A203"/>
      <c r="B203"/>
      <c r="C203" s="1"/>
      <c r="D203"/>
      <c r="E203"/>
      <c r="F203"/>
      <c r="G203"/>
      <c r="H203"/>
    </row>
    <row r="204" spans="1:8" ht="16.5">
      <c r="A204"/>
      <c r="B204"/>
      <c r="C204" s="1"/>
      <c r="D204"/>
      <c r="E204"/>
      <c r="F204"/>
      <c r="G204"/>
      <c r="H204"/>
    </row>
    <row r="205" spans="1:8" ht="16.5">
      <c r="A205"/>
      <c r="B205"/>
      <c r="C205" s="1"/>
      <c r="D205"/>
      <c r="E205"/>
      <c r="F205"/>
      <c r="G205"/>
      <c r="H205"/>
    </row>
    <row r="206" spans="1:8" ht="16.5">
      <c r="A206"/>
      <c r="B206"/>
      <c r="C206" s="1"/>
      <c r="D206"/>
      <c r="E206"/>
      <c r="F206"/>
      <c r="G206"/>
      <c r="H206"/>
    </row>
    <row r="207" spans="1:8" ht="16.5">
      <c r="A207"/>
      <c r="B207"/>
      <c r="C207" s="1"/>
      <c r="D207"/>
      <c r="E207"/>
      <c r="F207"/>
      <c r="G207"/>
      <c r="H207"/>
    </row>
    <row r="208" spans="1:8" ht="16.5">
      <c r="A208"/>
      <c r="B208"/>
      <c r="C208" s="1"/>
      <c r="D208"/>
      <c r="E208"/>
      <c r="F208"/>
      <c r="G208"/>
      <c r="H208"/>
    </row>
    <row r="209" spans="1:8" ht="16.5">
      <c r="A209"/>
      <c r="B209"/>
      <c r="C209" s="1"/>
      <c r="D209"/>
      <c r="E209"/>
      <c r="F209"/>
      <c r="G209"/>
      <c r="H209"/>
    </row>
    <row r="210" spans="1:8" ht="16.5">
      <c r="A210"/>
      <c r="B210"/>
      <c r="C210" s="1"/>
      <c r="D210"/>
      <c r="E210"/>
      <c r="F210"/>
      <c r="G210"/>
      <c r="H210"/>
    </row>
    <row r="211" spans="1:8" ht="16.5">
      <c r="A211"/>
      <c r="B211"/>
      <c r="C211" s="1"/>
      <c r="D211"/>
      <c r="E211"/>
      <c r="F211"/>
      <c r="G211"/>
      <c r="H211"/>
    </row>
    <row r="212" spans="1:8" ht="16.5">
      <c r="A212"/>
      <c r="B212"/>
      <c r="C212" s="1"/>
      <c r="D212"/>
      <c r="E212"/>
      <c r="F212"/>
      <c r="G212"/>
      <c r="H212"/>
    </row>
    <row r="213" spans="1:8" ht="16.5">
      <c r="A213"/>
      <c r="B213"/>
      <c r="C213" s="1"/>
      <c r="D213"/>
      <c r="E213"/>
      <c r="F213"/>
      <c r="G213"/>
      <c r="H213"/>
    </row>
    <row r="214" spans="1:8" ht="16.5">
      <c r="A214"/>
      <c r="B214"/>
      <c r="C214" s="1"/>
      <c r="D214"/>
      <c r="E214"/>
      <c r="F214"/>
      <c r="G214"/>
      <c r="H214"/>
    </row>
    <row r="215" spans="1:8" ht="16.5">
      <c r="A215"/>
      <c r="B215"/>
      <c r="C215" s="1"/>
      <c r="D215"/>
      <c r="E215"/>
      <c r="F215"/>
      <c r="G215"/>
      <c r="H215"/>
    </row>
    <row r="216" spans="1:8" ht="16.5">
      <c r="A216"/>
      <c r="B216"/>
      <c r="C216" s="1"/>
      <c r="D216"/>
      <c r="E216"/>
      <c r="F216"/>
      <c r="G216"/>
      <c r="H216"/>
    </row>
    <row r="217" spans="1:8" ht="16.5">
      <c r="A217"/>
      <c r="B217"/>
      <c r="C217" s="1"/>
      <c r="D217"/>
      <c r="E217"/>
      <c r="F217"/>
      <c r="G217"/>
      <c r="H217"/>
    </row>
    <row r="218" spans="1:8" ht="16.5">
      <c r="A218"/>
      <c r="B218"/>
      <c r="C218" s="1"/>
      <c r="D218"/>
      <c r="E218"/>
      <c r="F218"/>
      <c r="G218"/>
      <c r="H218"/>
    </row>
    <row r="219" spans="1:8" ht="16.5">
      <c r="A219"/>
      <c r="B219"/>
      <c r="C219" s="1"/>
      <c r="D219"/>
      <c r="E219"/>
      <c r="F219"/>
      <c r="G219"/>
      <c r="H219"/>
    </row>
    <row r="220" spans="1:8" ht="16.5">
      <c r="A220"/>
      <c r="B220"/>
      <c r="C220" s="1"/>
      <c r="D220"/>
      <c r="E220"/>
      <c r="F220"/>
      <c r="G220"/>
      <c r="H220"/>
    </row>
    <row r="221" spans="1:8" ht="16.5">
      <c r="A221"/>
      <c r="B221"/>
      <c r="C221" s="1"/>
      <c r="D221"/>
      <c r="E221"/>
      <c r="F221"/>
      <c r="G221"/>
      <c r="H221"/>
    </row>
    <row r="222" spans="1:8" ht="16.5">
      <c r="A222"/>
      <c r="B222"/>
      <c r="C222" s="1"/>
      <c r="D222"/>
      <c r="E222"/>
      <c r="F222"/>
      <c r="G222"/>
      <c r="H222"/>
    </row>
    <row r="223" spans="1:8" ht="16.5">
      <c r="A223"/>
      <c r="B223"/>
      <c r="C223" s="1"/>
      <c r="D223"/>
      <c r="E223"/>
      <c r="F223"/>
      <c r="G223"/>
      <c r="H223"/>
    </row>
    <row r="224" spans="1:8" ht="16.5">
      <c r="A224"/>
      <c r="B224"/>
      <c r="C224" s="1"/>
      <c r="D224"/>
      <c r="E224"/>
      <c r="F224"/>
      <c r="G224"/>
      <c r="H224"/>
    </row>
    <row r="225" spans="1:8" ht="16.5">
      <c r="A225"/>
      <c r="B225"/>
      <c r="C225" s="1"/>
      <c r="D225"/>
      <c r="E225"/>
      <c r="F225"/>
      <c r="G225"/>
      <c r="H225"/>
    </row>
    <row r="226" spans="1:8" ht="16.5">
      <c r="A226"/>
      <c r="B226"/>
      <c r="C226" s="1"/>
      <c r="D226"/>
      <c r="E226"/>
      <c r="F226"/>
      <c r="G226"/>
      <c r="H226"/>
    </row>
    <row r="227" spans="1:8" ht="16.5">
      <c r="A227"/>
      <c r="B227"/>
      <c r="C227" s="1"/>
      <c r="D227"/>
      <c r="E227"/>
      <c r="F227"/>
      <c r="G227"/>
      <c r="H227"/>
    </row>
    <row r="228" spans="1:8" ht="16.5">
      <c r="A228"/>
      <c r="B228"/>
      <c r="C228" s="1"/>
      <c r="D228"/>
      <c r="E228"/>
      <c r="F228"/>
      <c r="G228"/>
      <c r="H228"/>
    </row>
    <row r="229" spans="1:8" ht="16.5">
      <c r="A229"/>
      <c r="B229"/>
      <c r="C229" s="1"/>
      <c r="D229"/>
      <c r="E229"/>
      <c r="F229"/>
      <c r="G229"/>
      <c r="H229"/>
    </row>
    <row r="230" spans="1:8" ht="16.5">
      <c r="A230"/>
      <c r="B230"/>
      <c r="C230" s="1"/>
      <c r="D230"/>
      <c r="E230"/>
      <c r="F230"/>
      <c r="G230"/>
      <c r="H230"/>
    </row>
    <row r="231" spans="1:8" ht="16.5">
      <c r="A231"/>
      <c r="B231"/>
      <c r="C231" s="1"/>
      <c r="D231"/>
      <c r="E231"/>
      <c r="F231"/>
      <c r="G231"/>
      <c r="H231"/>
    </row>
    <row r="232" spans="1:8" ht="16.5">
      <c r="A232"/>
      <c r="B232"/>
      <c r="C232" s="1"/>
      <c r="D232"/>
      <c r="E232"/>
      <c r="F232"/>
      <c r="G232"/>
      <c r="H232"/>
    </row>
    <row r="233" spans="1:8" ht="16.5">
      <c r="A233"/>
      <c r="B233"/>
      <c r="C233" s="1"/>
      <c r="D233"/>
      <c r="E233"/>
      <c r="F233"/>
      <c r="G233"/>
      <c r="H233"/>
    </row>
    <row r="234" spans="1:8" ht="16.5">
      <c r="A234"/>
      <c r="B234"/>
      <c r="C234" s="1"/>
      <c r="D234"/>
      <c r="E234"/>
      <c r="F234"/>
      <c r="G234"/>
      <c r="H234"/>
    </row>
    <row r="235" spans="1:8" ht="16.5">
      <c r="A235"/>
      <c r="B235"/>
      <c r="C235" s="1"/>
      <c r="D235"/>
      <c r="E235"/>
      <c r="F235"/>
      <c r="G235"/>
      <c r="H235"/>
    </row>
    <row r="236" spans="1:8" ht="16.5">
      <c r="A236"/>
      <c r="B236"/>
      <c r="C236" s="1"/>
      <c r="D236"/>
      <c r="E236"/>
      <c r="F236"/>
      <c r="G236"/>
      <c r="H236"/>
    </row>
    <row r="237" spans="1:8" ht="16.5">
      <c r="A237"/>
      <c r="B237"/>
      <c r="C237" s="1"/>
      <c r="D237"/>
      <c r="E237"/>
      <c r="F237"/>
      <c r="G237"/>
      <c r="H237"/>
    </row>
    <row r="238" spans="1:8" ht="16.5">
      <c r="A238"/>
      <c r="B238"/>
      <c r="C238" s="1"/>
      <c r="D238"/>
      <c r="E238"/>
      <c r="F238"/>
      <c r="G238"/>
      <c r="H238"/>
    </row>
    <row r="239" spans="1:8" ht="16.5">
      <c r="A239"/>
      <c r="B239"/>
      <c r="C239" s="1"/>
      <c r="D239"/>
      <c r="E239"/>
      <c r="F239"/>
      <c r="G239"/>
      <c r="H239"/>
    </row>
    <row r="240" spans="1:8" ht="16.5">
      <c r="A240"/>
      <c r="B240"/>
      <c r="C240" s="1"/>
      <c r="D240"/>
      <c r="E240"/>
      <c r="F240"/>
      <c r="G240"/>
      <c r="H240"/>
    </row>
    <row r="241" spans="1:8" ht="16.5">
      <c r="A241"/>
      <c r="B241"/>
      <c r="C241" s="1"/>
      <c r="D241"/>
      <c r="E241"/>
      <c r="F241"/>
      <c r="G241"/>
      <c r="H241"/>
    </row>
    <row r="242" spans="1:8" ht="16.5">
      <c r="A242"/>
      <c r="B242"/>
      <c r="C242" s="1"/>
      <c r="D242"/>
      <c r="E242"/>
      <c r="F242"/>
      <c r="G242"/>
      <c r="H242"/>
    </row>
    <row r="243" spans="1:8" ht="16.5">
      <c r="A243"/>
      <c r="B243"/>
      <c r="C243" s="1"/>
      <c r="D243"/>
      <c r="E243"/>
      <c r="F243"/>
      <c r="G243"/>
      <c r="H243"/>
    </row>
    <row r="244" spans="1:8" ht="16.5">
      <c r="A244"/>
      <c r="B244"/>
      <c r="C244" s="1"/>
      <c r="D244"/>
      <c r="E244"/>
      <c r="F244"/>
      <c r="G244"/>
      <c r="H244"/>
    </row>
    <row r="245" spans="1:8" ht="16.5">
      <c r="A245"/>
      <c r="B245"/>
      <c r="C245" s="1"/>
      <c r="D245"/>
      <c r="E245"/>
      <c r="F245"/>
      <c r="G245"/>
      <c r="H245"/>
    </row>
    <row r="246" spans="1:8" ht="16.5">
      <c r="A246"/>
      <c r="B246"/>
      <c r="C246" s="1"/>
      <c r="D246"/>
      <c r="E246"/>
      <c r="F246"/>
      <c r="G246"/>
      <c r="H246"/>
    </row>
    <row r="247" spans="1:8" ht="16.5">
      <c r="A247"/>
      <c r="B247"/>
      <c r="C247" s="1"/>
      <c r="D247"/>
      <c r="E247"/>
      <c r="F247"/>
      <c r="G247"/>
      <c r="H247"/>
    </row>
    <row r="248" spans="1:8" ht="16.5">
      <c r="A248"/>
      <c r="B248"/>
      <c r="C248" s="1"/>
      <c r="D248"/>
      <c r="E248"/>
      <c r="F248"/>
      <c r="G248"/>
      <c r="H248"/>
    </row>
    <row r="249" spans="1:8" ht="16.5">
      <c r="A249"/>
      <c r="B249"/>
      <c r="C249" s="1"/>
      <c r="D249"/>
      <c r="E249"/>
      <c r="F249"/>
      <c r="G249"/>
      <c r="H249"/>
    </row>
    <row r="250" spans="1:8" ht="16.5">
      <c r="A250"/>
      <c r="B250"/>
      <c r="C250" s="1"/>
      <c r="D250"/>
      <c r="E250"/>
      <c r="F250"/>
      <c r="G250"/>
      <c r="H250"/>
    </row>
    <row r="251" spans="1:8" ht="16.5">
      <c r="A251"/>
      <c r="B251"/>
      <c r="C251" s="1"/>
      <c r="D251"/>
      <c r="E251"/>
      <c r="F251"/>
      <c r="G251"/>
      <c r="H251"/>
    </row>
    <row r="252" spans="1:8" ht="16.5">
      <c r="A252"/>
      <c r="B252"/>
      <c r="C252" s="1"/>
      <c r="D252"/>
      <c r="E252"/>
      <c r="F252"/>
      <c r="G252"/>
      <c r="H252"/>
    </row>
    <row r="253" spans="1:8" ht="16.5">
      <c r="A253"/>
      <c r="B253"/>
      <c r="C253" s="1"/>
      <c r="D253"/>
      <c r="E253"/>
      <c r="F253"/>
      <c r="G253"/>
      <c r="H253"/>
    </row>
    <row r="254" spans="1:8" ht="16.5">
      <c r="A254"/>
      <c r="B254"/>
      <c r="C254" s="1"/>
      <c r="D254"/>
      <c r="E254"/>
      <c r="F254"/>
      <c r="G254"/>
      <c r="H254"/>
    </row>
    <row r="255" spans="1:8" ht="16.5">
      <c r="A255"/>
      <c r="B255"/>
      <c r="C255" s="1"/>
      <c r="D255"/>
      <c r="E255"/>
      <c r="F255"/>
      <c r="G255"/>
      <c r="H255"/>
    </row>
    <row r="256" spans="1:8" ht="16.5">
      <c r="A256"/>
      <c r="B256"/>
      <c r="C256" s="1"/>
      <c r="D256"/>
      <c r="E256"/>
      <c r="F256"/>
      <c r="G256"/>
      <c r="H256"/>
    </row>
    <row r="257" spans="1:8" ht="16.5">
      <c r="A257"/>
      <c r="B257"/>
      <c r="C257" s="1"/>
      <c r="D257"/>
      <c r="E257"/>
      <c r="F257"/>
      <c r="G257"/>
      <c r="H257"/>
    </row>
    <row r="258" spans="1:8" ht="16.5">
      <c r="A258"/>
      <c r="B258"/>
      <c r="C258" s="1"/>
      <c r="D258"/>
      <c r="E258"/>
      <c r="F258"/>
      <c r="G258"/>
      <c r="H258"/>
    </row>
    <row r="259" spans="1:8" ht="16.5">
      <c r="A259"/>
      <c r="B259"/>
      <c r="C259" s="1"/>
      <c r="D259"/>
      <c r="E259"/>
      <c r="F259"/>
      <c r="G259"/>
      <c r="H259"/>
    </row>
    <row r="260" spans="1:8" ht="16.5">
      <c r="A260"/>
      <c r="B260"/>
      <c r="C260" s="1"/>
      <c r="D260"/>
      <c r="E260"/>
      <c r="F260"/>
      <c r="G260"/>
      <c r="H260"/>
    </row>
    <row r="261" spans="1:8" ht="16.5">
      <c r="A261"/>
      <c r="B261"/>
      <c r="C261" s="1"/>
      <c r="D261"/>
      <c r="E261"/>
      <c r="F261"/>
      <c r="G261"/>
      <c r="H261"/>
    </row>
    <row r="262" spans="1:8" ht="16.5">
      <c r="A262"/>
      <c r="B262"/>
      <c r="C262" s="1"/>
      <c r="D262"/>
      <c r="E262"/>
      <c r="F262"/>
      <c r="G262"/>
      <c r="H262"/>
    </row>
    <row r="263" spans="1:8" ht="16.5">
      <c r="A263"/>
      <c r="B263"/>
      <c r="C263" s="1"/>
      <c r="D263"/>
      <c r="E263"/>
      <c r="F263"/>
      <c r="G263"/>
      <c r="H263"/>
    </row>
    <row r="264" spans="1:8" ht="16.5">
      <c r="A264"/>
      <c r="B264"/>
      <c r="C264" s="1"/>
      <c r="D264"/>
      <c r="E264"/>
      <c r="F264"/>
      <c r="G264"/>
      <c r="H264"/>
    </row>
    <row r="265" spans="1:8" ht="16.5">
      <c r="A265"/>
      <c r="B265"/>
      <c r="C265" s="1"/>
      <c r="D265"/>
      <c r="E265"/>
      <c r="F265"/>
      <c r="G265"/>
      <c r="H265"/>
    </row>
    <row r="266" spans="1:8" ht="16.5">
      <c r="A266"/>
      <c r="B266"/>
      <c r="C266" s="1"/>
      <c r="D266"/>
      <c r="E266"/>
      <c r="F266"/>
      <c r="G266"/>
      <c r="H266"/>
    </row>
    <row r="267" spans="1:8" ht="16.5">
      <c r="A267"/>
      <c r="B267"/>
      <c r="C267" s="1"/>
      <c r="D267"/>
      <c r="E267"/>
      <c r="F267"/>
      <c r="G267"/>
      <c r="H267"/>
    </row>
    <row r="268" spans="1:8" ht="16.5">
      <c r="A268"/>
      <c r="B268"/>
      <c r="C268" s="1"/>
      <c r="D268"/>
      <c r="E268"/>
      <c r="F268"/>
      <c r="G268"/>
      <c r="H268"/>
    </row>
    <row r="269" spans="1:8" ht="16.5">
      <c r="A269"/>
      <c r="B269"/>
      <c r="C269" s="1"/>
      <c r="D269"/>
      <c r="E269"/>
      <c r="F269"/>
      <c r="G269"/>
      <c r="H269"/>
    </row>
    <row r="270" spans="1:8" ht="16.5">
      <c r="A270"/>
      <c r="B270"/>
      <c r="C270" s="1"/>
      <c r="D270"/>
      <c r="E270"/>
      <c r="F270"/>
      <c r="G270"/>
      <c r="H270"/>
    </row>
    <row r="271" spans="1:8" ht="16.5">
      <c r="A271"/>
      <c r="B271"/>
      <c r="C271" s="1"/>
      <c r="D271"/>
      <c r="E271"/>
      <c r="F271"/>
      <c r="G271"/>
      <c r="H271"/>
    </row>
    <row r="272" spans="1:8" ht="16.5">
      <c r="A272"/>
      <c r="B272"/>
      <c r="C272" s="1"/>
      <c r="D272"/>
      <c r="E272"/>
      <c r="F272"/>
      <c r="G272"/>
      <c r="H272"/>
    </row>
    <row r="273" spans="1:8" ht="16.5">
      <c r="A273"/>
      <c r="B273"/>
      <c r="C273" s="1"/>
      <c r="D273"/>
      <c r="E273"/>
      <c r="F273"/>
      <c r="G273"/>
      <c r="H273"/>
    </row>
    <row r="274" spans="1:8" ht="16.5">
      <c r="A274"/>
      <c r="B274"/>
      <c r="C274" s="1"/>
      <c r="D274"/>
      <c r="E274"/>
      <c r="F274"/>
      <c r="G274"/>
      <c r="H274"/>
    </row>
    <row r="275" spans="1:8" ht="16.5">
      <c r="A275"/>
      <c r="B275"/>
      <c r="C275" s="1"/>
      <c r="D275"/>
      <c r="E275"/>
      <c r="F275"/>
      <c r="G275"/>
      <c r="H275"/>
    </row>
    <row r="276" spans="1:8" ht="16.5">
      <c r="A276"/>
      <c r="B276"/>
      <c r="C276" s="1"/>
      <c r="D276"/>
      <c r="E276"/>
      <c r="F276"/>
      <c r="G276"/>
      <c r="H276"/>
    </row>
    <row r="277" spans="1:8" ht="16.5">
      <c r="A277"/>
      <c r="B277"/>
      <c r="C277" s="1"/>
      <c r="D277"/>
      <c r="E277"/>
      <c r="F277"/>
      <c r="G277"/>
      <c r="H277"/>
    </row>
    <row r="278" spans="1:8" ht="16.5">
      <c r="A278"/>
      <c r="B278"/>
      <c r="C278" s="1"/>
      <c r="D278"/>
      <c r="E278"/>
      <c r="F278"/>
      <c r="G278"/>
      <c r="H278"/>
    </row>
    <row r="279" spans="1:8" ht="16.5">
      <c r="A279"/>
      <c r="B279"/>
      <c r="C279" s="1"/>
      <c r="D279"/>
      <c r="E279"/>
      <c r="F279"/>
      <c r="G279"/>
      <c r="H279"/>
    </row>
    <row r="280" spans="1:8" ht="16.5">
      <c r="A280"/>
      <c r="B280"/>
      <c r="C280" s="1"/>
      <c r="D280"/>
      <c r="E280"/>
      <c r="F280"/>
      <c r="G280"/>
      <c r="H280"/>
    </row>
    <row r="281" spans="1:8" ht="16.5">
      <c r="A281"/>
      <c r="B281"/>
      <c r="C281" s="1"/>
      <c r="D281"/>
      <c r="E281"/>
      <c r="F281"/>
      <c r="G281"/>
      <c r="H281"/>
    </row>
    <row r="282" spans="1:8" ht="16.5">
      <c r="A282"/>
      <c r="B282"/>
      <c r="C282" s="1"/>
      <c r="D282"/>
      <c r="E282"/>
      <c r="F282"/>
      <c r="G282"/>
      <c r="H282"/>
    </row>
    <row r="283" spans="1:8" ht="16.5">
      <c r="A283"/>
      <c r="B283"/>
      <c r="C283" s="1"/>
      <c r="D283"/>
      <c r="E283"/>
      <c r="F283"/>
      <c r="G283"/>
      <c r="H283"/>
    </row>
    <row r="284" spans="1:8" ht="16.5">
      <c r="A284"/>
      <c r="B284"/>
      <c r="C284" s="1"/>
      <c r="D284"/>
      <c r="E284"/>
      <c r="F284"/>
      <c r="G284"/>
      <c r="H284"/>
    </row>
    <row r="285" spans="1:8" ht="16.5">
      <c r="A285"/>
      <c r="B285"/>
      <c r="C285" s="1"/>
      <c r="D285"/>
      <c r="E285"/>
      <c r="F285"/>
      <c r="G285"/>
      <c r="H285"/>
    </row>
    <row r="286" spans="1:8" ht="16.5">
      <c r="A286"/>
      <c r="B286"/>
      <c r="C286" s="1"/>
      <c r="D286"/>
      <c r="E286"/>
      <c r="F286"/>
      <c r="G286"/>
      <c r="H286"/>
    </row>
    <row r="287" spans="1:8" ht="16.5">
      <c r="A287"/>
      <c r="B287"/>
      <c r="C287" s="1"/>
      <c r="D287"/>
      <c r="E287"/>
      <c r="F287"/>
      <c r="G287"/>
      <c r="H287"/>
    </row>
    <row r="288" spans="1:8" ht="16.5">
      <c r="A288"/>
      <c r="B288"/>
      <c r="C288" s="1"/>
      <c r="D288"/>
      <c r="E288"/>
      <c r="F288"/>
      <c r="G288"/>
      <c r="H288"/>
    </row>
    <row r="289" spans="1:8" ht="16.5">
      <c r="A289"/>
      <c r="B289"/>
      <c r="C289" s="1"/>
      <c r="D289"/>
      <c r="E289"/>
      <c r="F289"/>
      <c r="G289"/>
      <c r="H289"/>
    </row>
    <row r="290" spans="1:8" ht="16.5">
      <c r="A290"/>
      <c r="B290"/>
      <c r="C290" s="1"/>
      <c r="D290"/>
      <c r="E290"/>
      <c r="F290"/>
      <c r="G290"/>
      <c r="H290"/>
    </row>
    <row r="291" spans="1:8" ht="16.5">
      <c r="A291"/>
      <c r="B291"/>
      <c r="C291" s="1"/>
      <c r="D291"/>
      <c r="E291"/>
      <c r="F291"/>
      <c r="G291"/>
      <c r="H291"/>
    </row>
    <row r="292" spans="1:8" ht="16.5">
      <c r="A292"/>
      <c r="B292"/>
      <c r="C292" s="1"/>
      <c r="D292"/>
      <c r="E292"/>
      <c r="F292"/>
      <c r="G292"/>
      <c r="H292"/>
    </row>
    <row r="293" spans="1:8" ht="16.5">
      <c r="A293"/>
      <c r="B293"/>
      <c r="C293" s="1"/>
      <c r="D293"/>
      <c r="E293"/>
      <c r="F293"/>
      <c r="G293"/>
      <c r="H293"/>
    </row>
    <row r="294" spans="1:8" ht="16.5">
      <c r="A294"/>
      <c r="B294"/>
      <c r="C294" s="1"/>
      <c r="D294"/>
      <c r="E294"/>
      <c r="F294"/>
      <c r="G294"/>
      <c r="H294"/>
    </row>
    <row r="295" spans="1:8" ht="16.5">
      <c r="A295"/>
      <c r="B295"/>
      <c r="C295" s="1"/>
      <c r="D295"/>
      <c r="E295"/>
      <c r="F295"/>
      <c r="G295"/>
      <c r="H295"/>
    </row>
    <row r="296" spans="1:8" ht="16.5">
      <c r="A296"/>
      <c r="B296"/>
      <c r="C296" s="1"/>
      <c r="D296"/>
      <c r="E296"/>
      <c r="F296"/>
      <c r="G296"/>
      <c r="H296"/>
    </row>
    <row r="297" spans="1:8" ht="16.5">
      <c r="A297"/>
      <c r="B297"/>
      <c r="C297" s="1"/>
      <c r="D297"/>
      <c r="E297"/>
      <c r="F297"/>
      <c r="G297"/>
      <c r="H297"/>
    </row>
    <row r="298" spans="1:8" ht="16.5">
      <c r="A298"/>
      <c r="B298"/>
      <c r="C298" s="1"/>
      <c r="D298"/>
      <c r="E298"/>
      <c r="F298"/>
      <c r="G298"/>
      <c r="H298"/>
    </row>
    <row r="299" spans="1:8" ht="16.5">
      <c r="A299"/>
      <c r="B299"/>
      <c r="C299" s="1"/>
      <c r="D299"/>
      <c r="E299"/>
      <c r="F299"/>
      <c r="G299"/>
      <c r="H299"/>
    </row>
    <row r="300" spans="1:8" ht="16.5">
      <c r="A300"/>
      <c r="B300"/>
      <c r="C300" s="1"/>
      <c r="D300"/>
      <c r="E300"/>
      <c r="F300"/>
      <c r="G300"/>
      <c r="H300"/>
    </row>
    <row r="301" spans="1:8" ht="16.5">
      <c r="A301"/>
      <c r="B301"/>
      <c r="C301" s="1"/>
      <c r="D301"/>
      <c r="E301"/>
      <c r="F301"/>
      <c r="G301"/>
      <c r="H301"/>
    </row>
    <row r="302" spans="1:8" ht="16.5">
      <c r="A302"/>
      <c r="B302"/>
      <c r="C302" s="1"/>
      <c r="D302"/>
      <c r="E302"/>
      <c r="F302"/>
      <c r="G302"/>
      <c r="H302"/>
    </row>
    <row r="303" spans="1:8" ht="16.5">
      <c r="A303"/>
      <c r="B303"/>
      <c r="C303" s="1"/>
      <c r="D303"/>
      <c r="E303"/>
      <c r="F303"/>
      <c r="G303"/>
      <c r="H303"/>
    </row>
    <row r="304" spans="1:8" ht="16.5">
      <c r="A304"/>
      <c r="B304"/>
      <c r="C304" s="1"/>
      <c r="D304"/>
      <c r="E304"/>
      <c r="F304"/>
      <c r="G304"/>
      <c r="H304"/>
    </row>
    <row r="305" spans="1:8" ht="16.5">
      <c r="A305"/>
      <c r="B305"/>
      <c r="C305" s="1"/>
      <c r="D305"/>
      <c r="E305"/>
      <c r="F305"/>
      <c r="G305"/>
      <c r="H305"/>
    </row>
    <row r="306" spans="1:8" ht="16.5">
      <c r="A306"/>
      <c r="B306"/>
      <c r="C306" s="1"/>
      <c r="D306"/>
      <c r="E306"/>
      <c r="F306"/>
      <c r="G306"/>
      <c r="H306"/>
    </row>
    <row r="307" spans="1:8" ht="16.5">
      <c r="A307"/>
      <c r="B307"/>
      <c r="C307" s="1"/>
      <c r="D307"/>
      <c r="E307"/>
      <c r="F307"/>
      <c r="G307"/>
      <c r="H307"/>
    </row>
    <row r="308" spans="1:8" ht="16.5">
      <c r="A308"/>
      <c r="B308"/>
      <c r="C308" s="1"/>
      <c r="D308"/>
      <c r="E308"/>
      <c r="F308"/>
      <c r="G308"/>
      <c r="H308"/>
    </row>
    <row r="309" spans="1:8" ht="16.5">
      <c r="A309"/>
      <c r="B309"/>
      <c r="C309" s="1"/>
      <c r="D309"/>
      <c r="E309"/>
      <c r="F309"/>
      <c r="G309"/>
      <c r="H309"/>
    </row>
    <row r="310" spans="1:8" ht="16.5">
      <c r="A310"/>
      <c r="B310"/>
      <c r="C310" s="1"/>
      <c r="D310"/>
      <c r="E310"/>
      <c r="F310"/>
      <c r="G310"/>
      <c r="H310"/>
    </row>
    <row r="311" spans="1:8" ht="16.5">
      <c r="A311"/>
      <c r="B311"/>
      <c r="C311" s="1"/>
      <c r="D311"/>
      <c r="E311"/>
      <c r="F311"/>
      <c r="G311"/>
      <c r="H311"/>
    </row>
    <row r="312" spans="1:8" ht="16.5">
      <c r="A312"/>
      <c r="B312"/>
      <c r="C312" s="1"/>
      <c r="D312"/>
      <c r="E312"/>
      <c r="F312"/>
      <c r="G312"/>
      <c r="H312"/>
    </row>
    <row r="313" spans="1:8" ht="16.5">
      <c r="A313"/>
      <c r="B313"/>
      <c r="C313" s="1"/>
      <c r="D313"/>
      <c r="E313"/>
      <c r="F313"/>
      <c r="G313"/>
      <c r="H313"/>
    </row>
    <row r="314" spans="1:8" ht="16.5">
      <c r="A314"/>
      <c r="B314"/>
      <c r="C314" s="1"/>
      <c r="D314"/>
      <c r="E314"/>
      <c r="F314"/>
      <c r="G314"/>
      <c r="H314"/>
    </row>
    <row r="315" spans="1:8" ht="16.5">
      <c r="A315"/>
      <c r="B315"/>
      <c r="C315" s="1"/>
      <c r="D315"/>
      <c r="E315"/>
      <c r="F315"/>
      <c r="G315"/>
      <c r="H315"/>
    </row>
    <row r="316" spans="1:8" ht="16.5">
      <c r="A316"/>
      <c r="B316"/>
      <c r="C316" s="1"/>
      <c r="D316"/>
      <c r="E316"/>
      <c r="F316"/>
      <c r="G316"/>
      <c r="H316"/>
    </row>
    <row r="317" spans="1:8" ht="16.5">
      <c r="A317"/>
      <c r="B317"/>
      <c r="C317" s="1"/>
      <c r="D317"/>
      <c r="E317"/>
      <c r="F317"/>
      <c r="G317"/>
      <c r="H317"/>
    </row>
    <row r="318" spans="1:8" ht="16.5">
      <c r="A318"/>
      <c r="B318"/>
      <c r="C318" s="1"/>
      <c r="D318"/>
      <c r="E318"/>
      <c r="F318"/>
      <c r="G318"/>
      <c r="H318"/>
    </row>
    <row r="319" spans="1:8" ht="16.5">
      <c r="A319"/>
      <c r="B319"/>
      <c r="C319" s="1"/>
      <c r="D319"/>
      <c r="E319"/>
      <c r="F319"/>
      <c r="G319"/>
      <c r="H319"/>
    </row>
    <row r="320" spans="1:8" ht="16.5">
      <c r="A320"/>
      <c r="B320"/>
      <c r="C320" s="1"/>
      <c r="D320"/>
      <c r="E320"/>
      <c r="F320"/>
      <c r="G320"/>
      <c r="H320"/>
    </row>
    <row r="321" spans="1:8" ht="16.5">
      <c r="A321"/>
      <c r="B321"/>
      <c r="C321" s="1"/>
      <c r="D321"/>
      <c r="E321"/>
      <c r="F321"/>
      <c r="G321"/>
      <c r="H321"/>
    </row>
    <row r="322" spans="1:8" ht="16.5">
      <c r="A322"/>
      <c r="B322"/>
      <c r="C322" s="1"/>
      <c r="D322"/>
      <c r="E322"/>
      <c r="F322"/>
      <c r="G322"/>
      <c r="H322"/>
    </row>
    <row r="323" spans="1:8" ht="16.5">
      <c r="A323"/>
      <c r="B323"/>
      <c r="C323" s="1"/>
      <c r="D323"/>
      <c r="E323"/>
      <c r="F323"/>
      <c r="G323"/>
      <c r="H323"/>
    </row>
    <row r="324" spans="1:8" ht="16.5">
      <c r="A324"/>
      <c r="B324"/>
      <c r="C324" s="1"/>
      <c r="D324"/>
      <c r="E324"/>
      <c r="F324"/>
      <c r="G324"/>
      <c r="H324"/>
    </row>
    <row r="325" spans="1:8" ht="16.5">
      <c r="A325"/>
      <c r="B325"/>
      <c r="C325" s="1"/>
      <c r="D325"/>
      <c r="E325"/>
      <c r="F325"/>
      <c r="G325"/>
      <c r="H325"/>
    </row>
    <row r="326" spans="1:8" ht="16.5">
      <c r="A326"/>
      <c r="B326"/>
      <c r="C326" s="1"/>
      <c r="D326"/>
      <c r="E326"/>
      <c r="F326"/>
      <c r="G326"/>
      <c r="H326"/>
    </row>
    <row r="327" spans="1:8" ht="16.5">
      <c r="A327"/>
      <c r="B327"/>
      <c r="C327" s="1"/>
      <c r="D327"/>
      <c r="E327"/>
      <c r="F327"/>
      <c r="G327"/>
      <c r="H327"/>
    </row>
    <row r="328" spans="1:8" ht="16.5">
      <c r="A328"/>
      <c r="B328"/>
      <c r="C328" s="1"/>
      <c r="D328"/>
      <c r="E328"/>
      <c r="F328"/>
      <c r="G328"/>
      <c r="H328"/>
    </row>
    <row r="329" spans="1:8" ht="16.5">
      <c r="A329"/>
      <c r="B329"/>
      <c r="C329" s="1"/>
      <c r="D329"/>
      <c r="E329"/>
      <c r="F329"/>
      <c r="G329"/>
      <c r="H329"/>
    </row>
    <row r="330" spans="1:8" ht="16.5">
      <c r="A330"/>
      <c r="B330"/>
      <c r="C330" s="1"/>
      <c r="D330"/>
      <c r="E330"/>
      <c r="F330"/>
      <c r="G330"/>
      <c r="H330"/>
    </row>
    <row r="331" spans="1:8" ht="16.5">
      <c r="A331"/>
      <c r="B331"/>
      <c r="C331" s="1"/>
      <c r="D331"/>
      <c r="E331"/>
      <c r="F331"/>
      <c r="G331"/>
      <c r="H331"/>
    </row>
    <row r="332" spans="1:8" ht="16.5">
      <c r="A332"/>
      <c r="B332"/>
      <c r="C332" s="1"/>
      <c r="D332"/>
      <c r="E332"/>
      <c r="F332"/>
      <c r="G332"/>
      <c r="H332"/>
    </row>
    <row r="333" spans="1:8" ht="16.5">
      <c r="A333"/>
      <c r="B333"/>
      <c r="C333" s="1"/>
      <c r="D333"/>
      <c r="E333"/>
      <c r="F333"/>
      <c r="G333"/>
      <c r="H333"/>
    </row>
    <row r="334" spans="1:8" ht="16.5">
      <c r="A334"/>
      <c r="B334"/>
      <c r="C334" s="1"/>
      <c r="D334"/>
      <c r="E334"/>
      <c r="F334"/>
      <c r="G334"/>
      <c r="H334"/>
    </row>
    <row r="335" spans="1:8" ht="16.5">
      <c r="A335"/>
      <c r="B335"/>
      <c r="C335" s="1"/>
      <c r="D335"/>
      <c r="E335"/>
      <c r="F335"/>
      <c r="G335"/>
      <c r="H335"/>
    </row>
    <row r="336" spans="1:8" ht="16.5">
      <c r="A336"/>
      <c r="B336"/>
      <c r="C336" s="1"/>
      <c r="D336"/>
      <c r="E336"/>
      <c r="F336"/>
      <c r="G336"/>
      <c r="H336"/>
    </row>
    <row r="337" spans="1:8" ht="16.5">
      <c r="A337"/>
      <c r="B337"/>
      <c r="C337" s="1"/>
      <c r="D337"/>
      <c r="E337"/>
      <c r="F337"/>
      <c r="G337"/>
      <c r="H337"/>
    </row>
    <row r="338" spans="1:8" ht="16.5">
      <c r="A338"/>
      <c r="B338"/>
      <c r="C338" s="1"/>
      <c r="D338"/>
      <c r="E338"/>
      <c r="F338"/>
      <c r="G338"/>
      <c r="H338"/>
    </row>
    <row r="339" spans="1:8" ht="16.5">
      <c r="A339"/>
      <c r="B339"/>
      <c r="C339" s="1"/>
      <c r="D339"/>
      <c r="E339"/>
      <c r="F339"/>
      <c r="G339"/>
      <c r="H339"/>
    </row>
    <row r="340" spans="1:8" ht="16.5">
      <c r="A340"/>
      <c r="B340"/>
      <c r="C340" s="1"/>
      <c r="D340"/>
      <c r="E340"/>
      <c r="F340"/>
      <c r="G340"/>
      <c r="H340"/>
    </row>
    <row r="341" spans="1:8" ht="16.5">
      <c r="A341"/>
      <c r="B341"/>
      <c r="C341" s="1"/>
      <c r="D341"/>
      <c r="E341"/>
      <c r="F341"/>
      <c r="G341"/>
      <c r="H341"/>
    </row>
    <row r="342" spans="1:8" ht="16.5">
      <c r="A342"/>
      <c r="B342"/>
      <c r="C342" s="1"/>
      <c r="D342"/>
      <c r="E342"/>
      <c r="F342"/>
      <c r="G342"/>
      <c r="H342"/>
    </row>
    <row r="343" spans="1:8" ht="16.5">
      <c r="A343"/>
      <c r="B343"/>
      <c r="C343" s="1"/>
      <c r="D343"/>
      <c r="E343"/>
      <c r="F343"/>
      <c r="G343"/>
      <c r="H343"/>
    </row>
    <row r="344" spans="1:8" ht="16.5">
      <c r="A344"/>
      <c r="B344"/>
      <c r="C344" s="1"/>
      <c r="D344"/>
      <c r="E344"/>
      <c r="F344"/>
      <c r="G344"/>
      <c r="H344"/>
    </row>
    <row r="345" spans="1:8" ht="16.5">
      <c r="A345"/>
      <c r="B345"/>
      <c r="C345" s="1"/>
      <c r="D345"/>
      <c r="E345"/>
      <c r="F345"/>
      <c r="G345"/>
      <c r="H345"/>
    </row>
    <row r="346" spans="1:8" ht="16.5">
      <c r="A346"/>
      <c r="B346"/>
      <c r="C346" s="1"/>
      <c r="D346"/>
      <c r="E346"/>
      <c r="F346"/>
      <c r="G346"/>
      <c r="H346"/>
    </row>
    <row r="347" spans="1:8" ht="16.5">
      <c r="A347"/>
      <c r="B347"/>
      <c r="C347" s="1"/>
      <c r="D347"/>
      <c r="E347"/>
      <c r="F347"/>
      <c r="G347"/>
      <c r="H347"/>
    </row>
    <row r="348" spans="1:8" ht="16.5">
      <c r="A348"/>
      <c r="B348"/>
      <c r="C348" s="1"/>
      <c r="D348"/>
      <c r="E348"/>
      <c r="F348"/>
      <c r="G348"/>
      <c r="H348"/>
    </row>
    <row r="349" spans="1:8" ht="16.5">
      <c r="A349"/>
      <c r="B349"/>
      <c r="C349" s="1"/>
      <c r="D349"/>
      <c r="E349"/>
      <c r="F349"/>
      <c r="G349"/>
      <c r="H349"/>
    </row>
    <row r="350" spans="1:8" ht="16.5">
      <c r="A350"/>
      <c r="B350"/>
      <c r="C350" s="1"/>
      <c r="D350"/>
      <c r="E350"/>
      <c r="F350"/>
      <c r="G350"/>
      <c r="H350"/>
    </row>
    <row r="351" spans="1:8" ht="16.5">
      <c r="A351"/>
      <c r="B351"/>
      <c r="C351" s="1"/>
      <c r="D351"/>
      <c r="E351"/>
      <c r="F351"/>
      <c r="G351"/>
      <c r="H351"/>
    </row>
    <row r="352" spans="1:8" ht="16.5">
      <c r="A352"/>
      <c r="B352"/>
      <c r="C352" s="1"/>
      <c r="D352"/>
      <c r="E352"/>
      <c r="F352"/>
      <c r="G352"/>
      <c r="H352"/>
    </row>
    <row r="353" spans="1:8" ht="16.5">
      <c r="A353"/>
      <c r="B353"/>
      <c r="C353" s="1"/>
      <c r="D353"/>
      <c r="E353"/>
      <c r="F353"/>
      <c r="G353"/>
      <c r="H353"/>
    </row>
    <row r="354" spans="1:8" ht="16.5">
      <c r="A354"/>
      <c r="B354"/>
      <c r="C354" s="1"/>
      <c r="D354"/>
      <c r="E354"/>
      <c r="F354"/>
      <c r="G354"/>
      <c r="H354"/>
    </row>
    <row r="355" spans="1:8" ht="16.5">
      <c r="A355"/>
      <c r="B355"/>
      <c r="C355" s="1"/>
      <c r="D355"/>
      <c r="E355"/>
      <c r="F355"/>
      <c r="G355"/>
      <c r="H355"/>
    </row>
    <row r="356" spans="1:8" ht="16.5">
      <c r="A356"/>
      <c r="B356"/>
      <c r="C356" s="1"/>
      <c r="D356"/>
      <c r="E356"/>
      <c r="F356"/>
      <c r="G356"/>
      <c r="H356"/>
    </row>
    <row r="357" spans="1:8" ht="16.5">
      <c r="A357"/>
      <c r="B357"/>
      <c r="C357" s="1"/>
      <c r="D357"/>
      <c r="E357"/>
      <c r="F357"/>
      <c r="G357"/>
      <c r="H357"/>
    </row>
    <row r="358" spans="1:8" ht="16.5">
      <c r="A358"/>
      <c r="B358"/>
      <c r="C358" s="1"/>
      <c r="D358"/>
      <c r="E358"/>
      <c r="F358"/>
      <c r="G358"/>
      <c r="H358"/>
    </row>
    <row r="359" spans="1:8" ht="16.5">
      <c r="A359"/>
      <c r="B359"/>
      <c r="C359" s="1"/>
      <c r="D359"/>
      <c r="E359"/>
      <c r="F359"/>
      <c r="G359"/>
      <c r="H359"/>
    </row>
    <row r="360" spans="1:8" ht="16.5">
      <c r="A360"/>
      <c r="B360"/>
      <c r="C360" s="1"/>
      <c r="D360"/>
      <c r="E360"/>
      <c r="F360"/>
      <c r="G360"/>
      <c r="H360"/>
    </row>
    <row r="361" spans="1:8" ht="16.5">
      <c r="A361"/>
      <c r="B361"/>
      <c r="C361" s="1"/>
      <c r="D361"/>
      <c r="E361"/>
      <c r="F361"/>
      <c r="G361"/>
      <c r="H361"/>
    </row>
    <row r="362" spans="1:8" ht="16.5">
      <c r="A362"/>
      <c r="B362"/>
      <c r="C362" s="1"/>
      <c r="D362"/>
      <c r="E362"/>
      <c r="F362"/>
      <c r="G362"/>
      <c r="H362"/>
    </row>
    <row r="363" spans="1:8" ht="16.5">
      <c r="A363"/>
      <c r="B363"/>
      <c r="C363" s="1"/>
      <c r="D363"/>
      <c r="E363"/>
      <c r="F363"/>
      <c r="G363"/>
      <c r="H363"/>
    </row>
    <row r="364" spans="1:8" ht="16.5">
      <c r="A364"/>
      <c r="B364"/>
      <c r="C364" s="1"/>
      <c r="D364"/>
      <c r="E364"/>
      <c r="F364"/>
      <c r="G364"/>
      <c r="H364"/>
    </row>
    <row r="365" spans="1:8" ht="16.5">
      <c r="A365"/>
      <c r="B365"/>
      <c r="C365" s="1"/>
      <c r="D365"/>
      <c r="E365"/>
      <c r="F365"/>
      <c r="G365"/>
      <c r="H365"/>
    </row>
    <row r="366" spans="1:8" ht="16.5">
      <c r="A366"/>
      <c r="B366"/>
      <c r="C366" s="1"/>
      <c r="D366"/>
      <c r="E366"/>
      <c r="F366"/>
      <c r="G366"/>
      <c r="H366"/>
    </row>
    <row r="367" spans="1:8" ht="16.5">
      <c r="A367"/>
      <c r="B367"/>
      <c r="C367" s="1"/>
      <c r="D367"/>
      <c r="E367"/>
      <c r="F367"/>
      <c r="G367"/>
      <c r="H367"/>
    </row>
    <row r="368" spans="1:8" ht="16.5">
      <c r="A368"/>
      <c r="B368"/>
      <c r="C368" s="1"/>
      <c r="D368"/>
      <c r="E368"/>
      <c r="F368"/>
      <c r="G368"/>
      <c r="H368"/>
    </row>
    <row r="369" spans="1:8" ht="16.5">
      <c r="A369"/>
      <c r="B369"/>
      <c r="C369" s="1"/>
      <c r="D369"/>
      <c r="E369"/>
      <c r="F369"/>
      <c r="G369"/>
      <c r="H369"/>
    </row>
    <row r="370" spans="1:8" ht="16.5">
      <c r="A370"/>
      <c r="B370"/>
      <c r="C370" s="1"/>
      <c r="D370"/>
      <c r="E370"/>
      <c r="F370"/>
      <c r="G370"/>
      <c r="H370"/>
    </row>
    <row r="371" spans="1:8" ht="16.5">
      <c r="A371"/>
      <c r="B371"/>
      <c r="C371" s="1"/>
      <c r="D371"/>
      <c r="E371"/>
      <c r="F371"/>
      <c r="G371"/>
      <c r="H371"/>
    </row>
    <row r="372" spans="1:8" ht="16.5">
      <c r="A372"/>
      <c r="B372"/>
      <c r="C372" s="1"/>
      <c r="D372"/>
      <c r="E372"/>
      <c r="F372"/>
      <c r="G372"/>
      <c r="H372"/>
    </row>
    <row r="373" spans="1:8" ht="16.5">
      <c r="A373"/>
      <c r="B373"/>
      <c r="C373" s="1"/>
      <c r="D373"/>
      <c r="E373"/>
      <c r="F373"/>
      <c r="G373"/>
      <c r="H373"/>
    </row>
    <row r="374" spans="1:8" ht="16.5">
      <c r="A374"/>
      <c r="B374"/>
      <c r="C374" s="1"/>
      <c r="D374"/>
      <c r="E374"/>
      <c r="F374"/>
      <c r="G374"/>
      <c r="H374"/>
    </row>
    <row r="375" spans="1:8" ht="16.5">
      <c r="A375"/>
      <c r="B375"/>
      <c r="C375" s="1"/>
      <c r="D375"/>
      <c r="E375"/>
      <c r="F375"/>
      <c r="G375"/>
      <c r="H375"/>
    </row>
    <row r="376" spans="1:8" ht="16.5">
      <c r="A376"/>
      <c r="B376"/>
      <c r="C376" s="1"/>
      <c r="D376"/>
      <c r="E376"/>
      <c r="F376"/>
      <c r="G376"/>
      <c r="H376"/>
    </row>
    <row r="377" spans="1:8" ht="16.5">
      <c r="A377"/>
      <c r="B377"/>
      <c r="C377" s="1"/>
      <c r="D377"/>
      <c r="E377"/>
      <c r="F377"/>
      <c r="G377"/>
      <c r="H377"/>
    </row>
    <row r="378" spans="1:8" ht="16.5">
      <c r="A378"/>
      <c r="B378"/>
      <c r="C378" s="1"/>
      <c r="D378"/>
      <c r="E378"/>
      <c r="F378"/>
      <c r="G378"/>
      <c r="H378"/>
    </row>
    <row r="379" spans="1:8" ht="16.5">
      <c r="A379"/>
      <c r="B379"/>
      <c r="C379" s="1"/>
      <c r="D379"/>
      <c r="E379"/>
      <c r="F379"/>
      <c r="G379"/>
      <c r="H379"/>
    </row>
    <row r="380" spans="1:8" ht="16.5">
      <c r="A380"/>
      <c r="B380"/>
      <c r="C380" s="1"/>
      <c r="D380"/>
      <c r="E380"/>
      <c r="F380"/>
      <c r="G380"/>
      <c r="H380"/>
    </row>
    <row r="381" spans="1:8" ht="16.5">
      <c r="A381"/>
      <c r="B381"/>
      <c r="C381" s="1"/>
      <c r="D381"/>
      <c r="E381"/>
      <c r="F381"/>
      <c r="G381"/>
      <c r="H381"/>
    </row>
    <row r="382" spans="1:8" ht="16.5">
      <c r="A382"/>
      <c r="B382"/>
      <c r="C382" s="1"/>
      <c r="D382"/>
      <c r="E382"/>
      <c r="F382"/>
      <c r="G382"/>
      <c r="H382"/>
    </row>
    <row r="383" spans="1:8" ht="16.5">
      <c r="A383"/>
      <c r="B383"/>
      <c r="C383" s="1"/>
      <c r="D383"/>
      <c r="E383"/>
      <c r="F383"/>
      <c r="G383"/>
      <c r="H383"/>
    </row>
    <row r="384" spans="1:8" ht="16.5">
      <c r="A384"/>
      <c r="B384"/>
      <c r="C384" s="1"/>
      <c r="D384"/>
      <c r="E384"/>
      <c r="F384"/>
      <c r="G384"/>
      <c r="H384"/>
    </row>
    <row r="385" spans="1:8" ht="16.5">
      <c r="A385"/>
      <c r="B385"/>
      <c r="C385" s="1"/>
      <c r="D385"/>
      <c r="E385"/>
      <c r="F385"/>
      <c r="G385"/>
      <c r="H385"/>
    </row>
    <row r="386" spans="1:8" ht="16.5">
      <c r="A386"/>
      <c r="B386"/>
      <c r="C386" s="1"/>
      <c r="D386"/>
      <c r="E386"/>
      <c r="F386"/>
      <c r="G386"/>
      <c r="H386"/>
    </row>
    <row r="387" spans="1:8" ht="16.5">
      <c r="A387"/>
      <c r="B387"/>
      <c r="C387" s="1"/>
      <c r="D387"/>
      <c r="E387"/>
      <c r="F387"/>
      <c r="G387"/>
      <c r="H387"/>
    </row>
    <row r="388" spans="1:8" ht="16.5">
      <c r="A388"/>
      <c r="B388"/>
      <c r="C388" s="1"/>
      <c r="D388"/>
      <c r="E388"/>
      <c r="F388"/>
      <c r="G388"/>
      <c r="H388"/>
    </row>
    <row r="389" spans="1:8" ht="16.5">
      <c r="A389"/>
      <c r="B389"/>
      <c r="C389" s="1"/>
      <c r="D389"/>
      <c r="E389"/>
      <c r="F389"/>
      <c r="G389"/>
      <c r="H389"/>
    </row>
    <row r="390" spans="1:8" ht="16.5">
      <c r="A390"/>
      <c r="B390"/>
      <c r="C390" s="1"/>
      <c r="D390"/>
      <c r="E390"/>
      <c r="F390"/>
      <c r="G390"/>
      <c r="H390"/>
    </row>
    <row r="391" spans="1:8" ht="16.5">
      <c r="A391"/>
      <c r="B391"/>
      <c r="C391" s="1"/>
      <c r="D391"/>
      <c r="E391"/>
      <c r="F391"/>
      <c r="G391"/>
      <c r="H391"/>
    </row>
    <row r="392" spans="1:8" ht="16.5">
      <c r="A392"/>
      <c r="B392"/>
      <c r="C392" s="1"/>
      <c r="D392"/>
      <c r="E392"/>
      <c r="F392"/>
      <c r="G392"/>
      <c r="H392"/>
    </row>
    <row r="393" spans="1:8" ht="16.5">
      <c r="A393"/>
      <c r="B393"/>
      <c r="C393" s="1"/>
      <c r="D393"/>
      <c r="E393"/>
      <c r="F393"/>
      <c r="G393"/>
      <c r="H393"/>
    </row>
    <row r="394" spans="1:8" ht="16.5">
      <c r="A394"/>
      <c r="B394"/>
      <c r="C394" s="1"/>
      <c r="D394"/>
      <c r="E394"/>
      <c r="F394"/>
      <c r="G394"/>
      <c r="H394"/>
    </row>
    <row r="395" spans="1:8" ht="16.5">
      <c r="A395"/>
      <c r="B395"/>
      <c r="C395" s="1"/>
      <c r="D395"/>
      <c r="E395"/>
      <c r="F395"/>
      <c r="G395"/>
      <c r="H395"/>
    </row>
    <row r="396" spans="1:8" ht="16.5">
      <c r="A396"/>
      <c r="B396"/>
      <c r="C396" s="1"/>
      <c r="D396"/>
      <c r="E396"/>
      <c r="F396"/>
      <c r="G396"/>
      <c r="H396"/>
    </row>
    <row r="397" spans="1:8" ht="16.5">
      <c r="A397"/>
      <c r="B397"/>
      <c r="C397" s="1"/>
      <c r="D397"/>
      <c r="E397"/>
      <c r="F397"/>
      <c r="G397"/>
      <c r="H397"/>
    </row>
    <row r="398" spans="1:8" ht="16.5">
      <c r="A398"/>
      <c r="B398"/>
      <c r="C398" s="1"/>
      <c r="D398"/>
      <c r="E398"/>
      <c r="F398"/>
      <c r="G398"/>
      <c r="H398"/>
    </row>
    <row r="399" spans="1:8" ht="16.5">
      <c r="A399"/>
      <c r="B399"/>
      <c r="C399" s="1"/>
      <c r="D399"/>
      <c r="E399"/>
      <c r="F399"/>
      <c r="G399"/>
      <c r="H399"/>
    </row>
    <row r="400" spans="1:8" ht="16.5">
      <c r="A400"/>
      <c r="B400"/>
      <c r="C400" s="1"/>
      <c r="D400"/>
      <c r="E400"/>
      <c r="F400"/>
      <c r="G400"/>
      <c r="H400"/>
    </row>
    <row r="401" spans="1:8" ht="16.5">
      <c r="A401"/>
      <c r="B401"/>
      <c r="C401" s="1"/>
      <c r="D401"/>
      <c r="E401"/>
      <c r="F401"/>
      <c r="G401"/>
      <c r="H401"/>
    </row>
    <row r="402" spans="1:8" ht="16.5">
      <c r="A402"/>
      <c r="B402"/>
      <c r="C402" s="1"/>
      <c r="D402"/>
      <c r="E402"/>
      <c r="F402"/>
      <c r="G402"/>
      <c r="H402"/>
    </row>
    <row r="403" spans="1:8" ht="16.5">
      <c r="A403"/>
      <c r="B403"/>
      <c r="C403" s="1"/>
      <c r="D403"/>
      <c r="E403"/>
      <c r="F403"/>
      <c r="G403"/>
      <c r="H403"/>
    </row>
    <row r="404" spans="1:8" ht="16.5">
      <c r="A404"/>
      <c r="B404"/>
      <c r="C404" s="1"/>
      <c r="D404"/>
      <c r="E404"/>
      <c r="F404"/>
      <c r="G404"/>
      <c r="H404"/>
    </row>
    <row r="405" spans="1:8" ht="16.5">
      <c r="A405"/>
      <c r="B405"/>
      <c r="C405" s="1"/>
      <c r="D405"/>
      <c r="E405"/>
      <c r="F405"/>
      <c r="G405"/>
      <c r="H405"/>
    </row>
    <row r="406" spans="1:8" ht="16.5">
      <c r="A406"/>
      <c r="B406"/>
      <c r="C406" s="1"/>
      <c r="D406"/>
      <c r="E406"/>
      <c r="F406"/>
      <c r="G406"/>
      <c r="H406"/>
    </row>
    <row r="407" spans="1:8" ht="16.5">
      <c r="A407"/>
      <c r="B407"/>
      <c r="C407" s="1"/>
      <c r="D407"/>
      <c r="E407"/>
      <c r="F407"/>
      <c r="G407"/>
      <c r="H407"/>
    </row>
    <row r="408" spans="1:8" ht="16.5">
      <c r="A408"/>
      <c r="B408"/>
      <c r="C408" s="1"/>
      <c r="D408"/>
      <c r="E408"/>
      <c r="F408"/>
      <c r="G408"/>
      <c r="H408"/>
    </row>
    <row r="409" spans="1:8" ht="16.5">
      <c r="A409"/>
      <c r="B409"/>
      <c r="C409" s="1"/>
      <c r="D409"/>
      <c r="E409"/>
      <c r="F409"/>
      <c r="G409"/>
      <c r="H409"/>
    </row>
    <row r="410" spans="1:8" ht="16.5">
      <c r="A410"/>
      <c r="B410"/>
      <c r="C410" s="1"/>
      <c r="D410"/>
      <c r="E410"/>
      <c r="F410"/>
      <c r="G410"/>
      <c r="H410"/>
    </row>
    <row r="411" spans="1:8" ht="16.5">
      <c r="A411"/>
      <c r="B411"/>
      <c r="C411" s="1"/>
      <c r="D411"/>
      <c r="E411"/>
      <c r="F411"/>
      <c r="G411"/>
      <c r="H411"/>
    </row>
    <row r="412" spans="1:8" ht="16.5">
      <c r="A412"/>
      <c r="B412"/>
      <c r="C412" s="1"/>
      <c r="D412"/>
      <c r="E412"/>
      <c r="F412"/>
      <c r="G412"/>
      <c r="H412"/>
    </row>
    <row r="413" spans="1:8" ht="16.5">
      <c r="A413"/>
      <c r="B413"/>
      <c r="C413" s="1"/>
      <c r="D413"/>
      <c r="E413"/>
      <c r="F413"/>
      <c r="G413"/>
      <c r="H413"/>
    </row>
    <row r="414" spans="1:8" ht="16.5">
      <c r="A414"/>
      <c r="B414"/>
      <c r="C414" s="1"/>
      <c r="D414"/>
      <c r="E414"/>
      <c r="F414"/>
      <c r="G414"/>
      <c r="H414"/>
    </row>
    <row r="415" spans="1:8" ht="16.5">
      <c r="A415"/>
      <c r="B415"/>
      <c r="C415" s="1"/>
      <c r="D415"/>
      <c r="E415"/>
      <c r="F415"/>
      <c r="G415"/>
      <c r="H415"/>
    </row>
    <row r="416" spans="1:8" ht="16.5">
      <c r="A416"/>
      <c r="B416"/>
      <c r="C416" s="1"/>
      <c r="D416"/>
      <c r="E416"/>
      <c r="F416"/>
      <c r="G416"/>
      <c r="H416"/>
    </row>
    <row r="417" spans="1:8" ht="16.5">
      <c r="A417"/>
      <c r="B417"/>
      <c r="C417" s="1"/>
      <c r="D417"/>
      <c r="E417"/>
      <c r="F417"/>
      <c r="G417"/>
      <c r="H417"/>
    </row>
    <row r="418" spans="1:8" ht="16.5">
      <c r="A418"/>
      <c r="B418"/>
      <c r="C418" s="1"/>
      <c r="D418"/>
      <c r="E418"/>
      <c r="F418"/>
      <c r="G418"/>
      <c r="H418"/>
    </row>
    <row r="419" spans="1:8" ht="16.5">
      <c r="A419"/>
      <c r="B419"/>
      <c r="C419" s="1"/>
      <c r="D419"/>
      <c r="E419"/>
      <c r="F419"/>
      <c r="G419"/>
      <c r="H419"/>
    </row>
    <row r="420" spans="1:8" ht="16.5">
      <c r="A420"/>
      <c r="B420"/>
      <c r="C420" s="1"/>
      <c r="D420"/>
      <c r="E420"/>
      <c r="F420"/>
      <c r="G420"/>
      <c r="H420"/>
    </row>
    <row r="421" spans="1:8" ht="16.5">
      <c r="A421"/>
      <c r="B421"/>
      <c r="C421" s="1"/>
      <c r="D421"/>
      <c r="E421"/>
      <c r="F421"/>
      <c r="G421"/>
      <c r="H421"/>
    </row>
    <row r="422" spans="1:8" ht="16.5">
      <c r="A422"/>
      <c r="B422"/>
      <c r="C422" s="1"/>
      <c r="D422"/>
      <c r="E422"/>
      <c r="F422"/>
      <c r="G422"/>
      <c r="H422"/>
    </row>
    <row r="423" spans="1:8" ht="16.5">
      <c r="A423"/>
      <c r="B423"/>
      <c r="C423" s="1"/>
      <c r="D423"/>
      <c r="E423"/>
      <c r="F423"/>
      <c r="G423"/>
      <c r="H423"/>
    </row>
    <row r="424" spans="1:8" ht="16.5">
      <c r="A424"/>
      <c r="B424"/>
      <c r="C424" s="1"/>
      <c r="D424"/>
      <c r="E424"/>
      <c r="F424"/>
      <c r="G424"/>
      <c r="H424"/>
    </row>
    <row r="425" spans="1:8" ht="16.5">
      <c r="A425"/>
      <c r="B425"/>
      <c r="C425" s="1"/>
      <c r="D425"/>
      <c r="E425"/>
      <c r="F425"/>
      <c r="G425"/>
      <c r="H425"/>
    </row>
    <row r="426" spans="1:8" ht="16.5">
      <c r="A426"/>
      <c r="B426"/>
      <c r="C426" s="1"/>
      <c r="D426"/>
      <c r="E426"/>
      <c r="F426"/>
      <c r="G426"/>
      <c r="H426"/>
    </row>
    <row r="427" spans="1:8" ht="16.5">
      <c r="A427"/>
      <c r="B427"/>
      <c r="C427" s="1"/>
      <c r="D427"/>
      <c r="E427"/>
      <c r="F427"/>
      <c r="G427"/>
      <c r="H427"/>
    </row>
    <row r="428" spans="1:8" ht="16.5">
      <c r="A428"/>
      <c r="B428"/>
      <c r="C428" s="1"/>
      <c r="D428"/>
      <c r="E428"/>
      <c r="F428"/>
      <c r="G428"/>
      <c r="H428"/>
    </row>
    <row r="429" spans="1:8" ht="16.5">
      <c r="A429"/>
      <c r="B429"/>
      <c r="C429" s="1"/>
      <c r="D429"/>
      <c r="E429"/>
      <c r="F429"/>
      <c r="G429"/>
      <c r="H429"/>
    </row>
    <row r="430" spans="1:8" ht="16.5">
      <c r="A430"/>
      <c r="B430"/>
      <c r="C430" s="1"/>
      <c r="D430"/>
      <c r="E430"/>
      <c r="F430"/>
      <c r="G430"/>
      <c r="H430"/>
    </row>
    <row r="431" spans="1:8" ht="16.5">
      <c r="A431"/>
      <c r="B431"/>
      <c r="C431" s="1"/>
      <c r="D431"/>
      <c r="E431"/>
      <c r="F431"/>
      <c r="G431"/>
      <c r="H431"/>
    </row>
    <row r="432" spans="1:8" ht="16.5">
      <c r="A432"/>
      <c r="B432"/>
      <c r="C432" s="1"/>
      <c r="D432"/>
      <c r="E432"/>
      <c r="F432"/>
      <c r="G432"/>
      <c r="H432"/>
    </row>
    <row r="433" spans="1:8" ht="16.5">
      <c r="A433"/>
      <c r="B433"/>
      <c r="C433" s="1"/>
      <c r="D433"/>
      <c r="E433"/>
      <c r="F433"/>
      <c r="G433"/>
      <c r="H433"/>
    </row>
    <row r="434" spans="1:8" ht="16.5">
      <c r="A434"/>
      <c r="B434"/>
      <c r="C434" s="1"/>
      <c r="D434"/>
      <c r="E434"/>
      <c r="F434"/>
      <c r="G434"/>
      <c r="H434"/>
    </row>
    <row r="435" spans="1:8" ht="16.5">
      <c r="A435"/>
      <c r="B435"/>
      <c r="C435" s="1"/>
      <c r="D435"/>
      <c r="E435"/>
      <c r="F435"/>
      <c r="G435"/>
      <c r="H435"/>
    </row>
    <row r="436" spans="1:8" ht="16.5">
      <c r="A436"/>
      <c r="B436"/>
      <c r="C436" s="1"/>
      <c r="D436"/>
      <c r="E436"/>
      <c r="F436"/>
      <c r="G436"/>
      <c r="H436"/>
    </row>
    <row r="437" spans="1:8" ht="16.5">
      <c r="A437"/>
      <c r="B437"/>
      <c r="C437" s="1"/>
      <c r="D437"/>
      <c r="E437"/>
      <c r="F437"/>
      <c r="G437"/>
      <c r="H437"/>
    </row>
    <row r="438" spans="1:8" ht="16.5">
      <c r="A438"/>
      <c r="B438"/>
      <c r="C438" s="1"/>
      <c r="D438"/>
      <c r="E438"/>
      <c r="F438"/>
      <c r="G438"/>
      <c r="H438"/>
    </row>
    <row r="439" spans="1:8" ht="16.5">
      <c r="A439"/>
      <c r="B439"/>
      <c r="C439" s="1"/>
      <c r="D439"/>
      <c r="E439"/>
      <c r="F439"/>
      <c r="G439"/>
      <c r="H439"/>
    </row>
    <row r="440" spans="1:8" ht="16.5">
      <c r="A440"/>
      <c r="B440"/>
      <c r="C440" s="1"/>
      <c r="D440"/>
      <c r="E440"/>
      <c r="F440"/>
      <c r="G440"/>
      <c r="H440"/>
    </row>
    <row r="441" spans="1:8" ht="16.5">
      <c r="A441"/>
      <c r="B441"/>
      <c r="C441" s="1"/>
      <c r="D441"/>
      <c r="E441"/>
      <c r="F441"/>
      <c r="G441"/>
      <c r="H441"/>
    </row>
    <row r="442" spans="1:8" ht="16.5">
      <c r="A442"/>
      <c r="B442"/>
      <c r="C442" s="1"/>
      <c r="D442"/>
      <c r="E442"/>
      <c r="F442"/>
      <c r="G442"/>
      <c r="H442"/>
    </row>
    <row r="443" spans="1:8" ht="16.5">
      <c r="A443"/>
      <c r="B443"/>
      <c r="C443" s="1"/>
      <c r="D443"/>
      <c r="E443"/>
      <c r="F443"/>
      <c r="G443"/>
      <c r="H443"/>
    </row>
    <row r="444" spans="1:8" ht="16.5">
      <c r="A444"/>
      <c r="B444"/>
      <c r="C444" s="1"/>
      <c r="D444"/>
      <c r="E444"/>
      <c r="F444"/>
      <c r="G444"/>
      <c r="H444"/>
    </row>
    <row r="445" spans="1:8" ht="16.5">
      <c r="A445"/>
      <c r="B445"/>
      <c r="C445" s="1"/>
      <c r="D445"/>
      <c r="E445"/>
      <c r="F445"/>
      <c r="G445"/>
      <c r="H445"/>
    </row>
    <row r="446" spans="1:8" ht="16.5">
      <c r="A446"/>
      <c r="B446"/>
      <c r="C446" s="1"/>
      <c r="D446"/>
      <c r="E446"/>
      <c r="F446"/>
      <c r="G446"/>
      <c r="H446"/>
    </row>
    <row r="447" spans="1:8" ht="16.5">
      <c r="A447"/>
      <c r="B447"/>
      <c r="C447" s="1"/>
      <c r="D447"/>
      <c r="E447"/>
      <c r="F447"/>
      <c r="G447"/>
      <c r="H447"/>
    </row>
    <row r="448" spans="1:8" ht="16.5">
      <c r="A448"/>
      <c r="B448"/>
      <c r="C448" s="1"/>
      <c r="D448"/>
      <c r="E448"/>
      <c r="F448"/>
      <c r="G448"/>
      <c r="H448"/>
    </row>
    <row r="449" spans="1:8" ht="16.5">
      <c r="A449"/>
      <c r="B449"/>
      <c r="C449" s="1"/>
      <c r="D449"/>
      <c r="E449"/>
      <c r="F449"/>
      <c r="G449"/>
      <c r="H449"/>
    </row>
    <row r="450" spans="1:8" ht="16.5">
      <c r="A450"/>
      <c r="B450"/>
      <c r="C450" s="1"/>
      <c r="D450"/>
      <c r="E450"/>
      <c r="F450"/>
      <c r="G450"/>
      <c r="H450"/>
    </row>
    <row r="451" spans="1:8" ht="16.5">
      <c r="A451"/>
      <c r="B451"/>
      <c r="C451" s="1"/>
      <c r="D451"/>
      <c r="E451"/>
      <c r="F451"/>
      <c r="G451"/>
      <c r="H451"/>
    </row>
    <row r="452" spans="1:8" ht="16.5">
      <c r="A452"/>
      <c r="B452"/>
      <c r="C452" s="1"/>
      <c r="D452"/>
      <c r="E452"/>
      <c r="F452"/>
      <c r="G452"/>
      <c r="H452"/>
    </row>
    <row r="453" spans="1:8" ht="16.5">
      <c r="A453"/>
      <c r="B453"/>
      <c r="C453" s="1"/>
      <c r="D453"/>
      <c r="E453"/>
      <c r="F453"/>
      <c r="G453"/>
      <c r="H453"/>
    </row>
    <row r="454" spans="1:8" ht="16.5">
      <c r="A454"/>
      <c r="B454"/>
      <c r="C454" s="1"/>
      <c r="D454"/>
      <c r="E454"/>
      <c r="F454"/>
      <c r="G454"/>
      <c r="H454"/>
    </row>
    <row r="455" spans="1:8" ht="16.5">
      <c r="A455"/>
      <c r="B455"/>
      <c r="C455" s="1"/>
      <c r="D455"/>
      <c r="E455"/>
      <c r="F455"/>
      <c r="G455"/>
      <c r="H455"/>
    </row>
    <row r="456" spans="1:8" ht="16.5">
      <c r="A456"/>
      <c r="B456"/>
      <c r="C456" s="1"/>
      <c r="D456"/>
      <c r="E456"/>
      <c r="F456"/>
      <c r="G456"/>
      <c r="H456"/>
    </row>
    <row r="457" spans="1:8" ht="16.5">
      <c r="A457"/>
      <c r="B457"/>
      <c r="C457" s="1"/>
      <c r="D457"/>
      <c r="E457"/>
      <c r="F457"/>
      <c r="G457"/>
      <c r="H457"/>
    </row>
    <row r="458" spans="1:8" ht="16.5">
      <c r="A458"/>
      <c r="B458"/>
      <c r="C458" s="1"/>
      <c r="D458"/>
      <c r="E458"/>
      <c r="F458"/>
      <c r="G458"/>
      <c r="H458"/>
    </row>
    <row r="459" spans="1:8" ht="16.5">
      <c r="A459"/>
      <c r="B459"/>
      <c r="C459" s="1"/>
      <c r="D459"/>
      <c r="E459"/>
      <c r="F459"/>
      <c r="G459"/>
      <c r="H459"/>
    </row>
    <row r="460" spans="1:8" ht="16.5">
      <c r="A460"/>
      <c r="B460"/>
      <c r="C460" s="1"/>
      <c r="D460"/>
      <c r="E460"/>
      <c r="F460"/>
      <c r="G460"/>
      <c r="H460"/>
    </row>
    <row r="461" spans="1:8" ht="16.5">
      <c r="A461"/>
      <c r="B461"/>
      <c r="C461" s="1"/>
      <c r="D461"/>
      <c r="E461"/>
      <c r="F461"/>
      <c r="G461"/>
      <c r="H461"/>
    </row>
    <row r="462" spans="1:8" ht="16.5">
      <c r="A462"/>
      <c r="B462"/>
      <c r="C462" s="1"/>
      <c r="D462"/>
      <c r="E462"/>
      <c r="F462"/>
      <c r="G462"/>
      <c r="H462"/>
    </row>
    <row r="463" spans="1:8" ht="16.5">
      <c r="A463"/>
      <c r="B463"/>
      <c r="C463" s="1"/>
      <c r="D463"/>
      <c r="E463"/>
      <c r="F463"/>
      <c r="G463"/>
      <c r="H463"/>
    </row>
    <row r="464" spans="1:8" ht="16.5">
      <c r="A464"/>
      <c r="B464"/>
      <c r="C464" s="1"/>
      <c r="D464"/>
      <c r="E464"/>
      <c r="F464"/>
      <c r="G464"/>
      <c r="H464"/>
    </row>
    <row r="465" spans="1:8" ht="16.5">
      <c r="A465"/>
      <c r="B465"/>
      <c r="C465" s="1"/>
      <c r="D465"/>
      <c r="E465"/>
      <c r="F465"/>
      <c r="G465"/>
      <c r="H465"/>
    </row>
    <row r="466" spans="1:8" ht="16.5">
      <c r="A466"/>
      <c r="B466"/>
      <c r="C466" s="1"/>
      <c r="D466"/>
      <c r="E466"/>
      <c r="F466"/>
      <c r="G466"/>
      <c r="H466"/>
    </row>
    <row r="467" spans="1:8" ht="16.5">
      <c r="A467"/>
      <c r="B467"/>
      <c r="C467" s="1"/>
      <c r="D467"/>
      <c r="E467"/>
      <c r="F467"/>
      <c r="G467"/>
      <c r="H467"/>
    </row>
    <row r="468" spans="1:8" ht="16.5">
      <c r="A468"/>
      <c r="B468"/>
      <c r="C468" s="1"/>
      <c r="D468"/>
      <c r="E468"/>
      <c r="F468"/>
      <c r="G468"/>
      <c r="H468"/>
    </row>
    <row r="469" spans="1:8" ht="16.5">
      <c r="A469"/>
      <c r="B469"/>
      <c r="C469" s="1"/>
      <c r="D469"/>
      <c r="E469"/>
      <c r="F469"/>
      <c r="G469"/>
      <c r="H469"/>
    </row>
    <row r="470" spans="1:8" ht="16.5">
      <c r="A470"/>
      <c r="B470"/>
      <c r="C470" s="1"/>
      <c r="D470"/>
      <c r="E470"/>
      <c r="F470"/>
      <c r="G470"/>
      <c r="H470"/>
    </row>
    <row r="471" spans="1:8" ht="16.5">
      <c r="A471"/>
      <c r="B471"/>
      <c r="C471" s="1"/>
      <c r="D471"/>
      <c r="E471"/>
      <c r="F471"/>
      <c r="G471"/>
      <c r="H471"/>
    </row>
    <row r="472" spans="1:8" ht="16.5">
      <c r="A472"/>
      <c r="B472"/>
      <c r="C472" s="1"/>
      <c r="D472"/>
      <c r="E472"/>
      <c r="F472"/>
      <c r="G472"/>
      <c r="H472"/>
    </row>
    <row r="473" spans="1:8" ht="16.5">
      <c r="A473"/>
      <c r="B473"/>
      <c r="C473" s="1"/>
      <c r="D473"/>
      <c r="E473"/>
      <c r="F473"/>
      <c r="G473"/>
      <c r="H473"/>
    </row>
    <row r="474" spans="1:8" ht="16.5">
      <c r="A474"/>
      <c r="B474"/>
      <c r="C474" s="1"/>
      <c r="D474"/>
      <c r="E474"/>
      <c r="F474"/>
      <c r="G474"/>
      <c r="H474"/>
    </row>
    <row r="475" spans="1:8" ht="16.5">
      <c r="A475"/>
      <c r="B475"/>
      <c r="C475" s="1"/>
      <c r="D475"/>
      <c r="E475"/>
      <c r="F475"/>
      <c r="G475"/>
      <c r="H475"/>
    </row>
    <row r="476" spans="1:8" ht="16.5">
      <c r="A476"/>
      <c r="B476"/>
      <c r="C476" s="1"/>
      <c r="D476"/>
      <c r="E476"/>
      <c r="F476"/>
      <c r="G476"/>
      <c r="H476"/>
    </row>
    <row r="477" spans="1:8" ht="16.5">
      <c r="A477"/>
      <c r="B477"/>
      <c r="C477" s="1"/>
      <c r="D477"/>
      <c r="E477"/>
      <c r="F477"/>
      <c r="G477"/>
      <c r="H477"/>
    </row>
    <row r="478" spans="1:8" ht="16.5">
      <c r="A478"/>
      <c r="B478"/>
      <c r="C478" s="1"/>
      <c r="D478"/>
      <c r="E478"/>
      <c r="F478"/>
      <c r="G478"/>
      <c r="H478"/>
    </row>
    <row r="479" spans="1:8" ht="16.5">
      <c r="A479"/>
      <c r="B479"/>
      <c r="C479" s="1"/>
      <c r="D479"/>
      <c r="E479"/>
      <c r="F479"/>
      <c r="G479"/>
      <c r="H479"/>
    </row>
    <row r="480" spans="1:8" ht="16.5">
      <c r="A480"/>
      <c r="B480"/>
      <c r="C480" s="1"/>
      <c r="D480"/>
      <c r="E480"/>
      <c r="F480"/>
      <c r="G480"/>
      <c r="H480"/>
    </row>
    <row r="481" spans="1:8" ht="16.5">
      <c r="A481"/>
      <c r="B481"/>
      <c r="C481" s="1"/>
      <c r="D481"/>
      <c r="E481"/>
      <c r="F481"/>
      <c r="G481"/>
      <c r="H481"/>
    </row>
    <row r="482" spans="1:8" ht="16.5">
      <c r="A482"/>
      <c r="B482"/>
      <c r="C482" s="1"/>
      <c r="D482"/>
      <c r="E482"/>
      <c r="F482"/>
      <c r="G482"/>
      <c r="H482"/>
    </row>
    <row r="483" spans="1:8" ht="16.5">
      <c r="A483"/>
      <c r="B483"/>
      <c r="C483" s="1"/>
      <c r="D483"/>
      <c r="E483"/>
      <c r="F483"/>
      <c r="G483"/>
      <c r="H483"/>
    </row>
    <row r="484" spans="1:8" ht="16.5">
      <c r="A484"/>
      <c r="B484"/>
      <c r="C484" s="1"/>
      <c r="D484"/>
      <c r="E484"/>
      <c r="F484"/>
      <c r="G484"/>
      <c r="H484"/>
    </row>
    <row r="485" spans="1:8" ht="16.5">
      <c r="A485"/>
      <c r="B485"/>
      <c r="C485" s="1"/>
      <c r="D485"/>
      <c r="E485"/>
      <c r="F485"/>
      <c r="G485"/>
      <c r="H485"/>
    </row>
    <row r="486" spans="1:8" ht="16.5">
      <c r="A486"/>
      <c r="B486"/>
      <c r="C486" s="1"/>
      <c r="D486"/>
      <c r="E486"/>
      <c r="F486"/>
      <c r="G486"/>
      <c r="H486"/>
    </row>
    <row r="487" spans="1:8" ht="16.5">
      <c r="A487"/>
      <c r="B487"/>
      <c r="C487" s="1"/>
      <c r="D487"/>
      <c r="E487"/>
      <c r="F487"/>
      <c r="G487"/>
      <c r="H487"/>
    </row>
    <row r="488" spans="1:8" ht="16.5">
      <c r="A488"/>
      <c r="B488"/>
      <c r="C488" s="1"/>
      <c r="D488"/>
      <c r="E488"/>
      <c r="F488"/>
      <c r="G488"/>
      <c r="H488"/>
    </row>
    <row r="489" spans="1:8" ht="16.5">
      <c r="A489"/>
      <c r="B489"/>
      <c r="C489" s="1"/>
      <c r="D489"/>
      <c r="E489"/>
      <c r="F489"/>
      <c r="G489"/>
      <c r="H489"/>
    </row>
    <row r="490" spans="1:8" ht="16.5">
      <c r="A490"/>
      <c r="B490"/>
      <c r="C490" s="1"/>
      <c r="D490"/>
      <c r="E490"/>
      <c r="F490"/>
      <c r="G490"/>
      <c r="H490"/>
    </row>
    <row r="491" spans="1:8" ht="16.5">
      <c r="A491"/>
      <c r="B491"/>
      <c r="C491" s="1"/>
      <c r="D491"/>
      <c r="E491"/>
      <c r="F491"/>
      <c r="G491"/>
      <c r="H491"/>
    </row>
    <row r="492" spans="1:8" ht="16.5">
      <c r="A492"/>
      <c r="B492"/>
      <c r="C492" s="1"/>
      <c r="D492"/>
      <c r="E492"/>
      <c r="F492"/>
      <c r="G492"/>
      <c r="H492"/>
    </row>
    <row r="493" spans="1:8" ht="16.5">
      <c r="A493"/>
      <c r="B493"/>
      <c r="C493" s="1"/>
      <c r="D493"/>
      <c r="E493"/>
      <c r="F493"/>
      <c r="G493"/>
      <c r="H493"/>
    </row>
    <row r="494" spans="1:8" ht="16.5">
      <c r="A494"/>
      <c r="B494"/>
      <c r="C494" s="1"/>
      <c r="D494"/>
      <c r="E494"/>
      <c r="F494"/>
      <c r="G494"/>
      <c r="H494"/>
    </row>
    <row r="495" spans="1:8" ht="16.5">
      <c r="A495"/>
      <c r="B495"/>
      <c r="C495" s="1"/>
      <c r="D495"/>
      <c r="E495"/>
      <c r="F495"/>
      <c r="G495"/>
      <c r="H495"/>
    </row>
    <row r="496" spans="1:8" ht="16.5">
      <c r="A496"/>
      <c r="B496"/>
      <c r="C496" s="1"/>
      <c r="D496"/>
      <c r="E496"/>
      <c r="F496"/>
      <c r="G496"/>
      <c r="H496"/>
    </row>
    <row r="497" spans="1:8" ht="16.5">
      <c r="A497"/>
      <c r="B497"/>
      <c r="C497" s="1"/>
      <c r="D497"/>
      <c r="E497"/>
      <c r="F497"/>
      <c r="G497"/>
      <c r="H497"/>
    </row>
    <row r="498" spans="1:8" ht="16.5">
      <c r="A498"/>
      <c r="B498"/>
      <c r="C498" s="1"/>
      <c r="D498"/>
      <c r="E498"/>
      <c r="F498"/>
      <c r="G498"/>
      <c r="H498"/>
    </row>
    <row r="499" spans="1:8" ht="16.5">
      <c r="A499"/>
      <c r="B499"/>
      <c r="C499" s="1"/>
      <c r="D499"/>
      <c r="E499"/>
      <c r="F499"/>
      <c r="G499"/>
      <c r="H499"/>
    </row>
    <row r="500" spans="1:8" ht="16.5">
      <c r="A500"/>
      <c r="B500"/>
      <c r="C500" s="1"/>
      <c r="D500"/>
      <c r="E500"/>
      <c r="F500"/>
      <c r="G500"/>
      <c r="H500"/>
    </row>
    <row r="501" spans="1:8" ht="16.5">
      <c r="A501"/>
      <c r="B501"/>
      <c r="C501" s="1"/>
      <c r="D501"/>
      <c r="E501"/>
      <c r="F501"/>
      <c r="G501"/>
      <c r="H501"/>
    </row>
    <row r="502" spans="1:8" ht="16.5">
      <c r="A502"/>
      <c r="B502"/>
      <c r="C502" s="1"/>
      <c r="D502"/>
      <c r="E502"/>
      <c r="F502"/>
      <c r="G502"/>
      <c r="H502"/>
    </row>
    <row r="503" spans="1:8" ht="16.5">
      <c r="A503"/>
      <c r="B503"/>
      <c r="C503" s="1"/>
      <c r="D503"/>
      <c r="E503"/>
      <c r="F503"/>
      <c r="G503"/>
      <c r="H503"/>
    </row>
    <row r="504" spans="1:8" ht="16.5">
      <c r="A504"/>
      <c r="B504"/>
      <c r="C504" s="1"/>
      <c r="D504"/>
      <c r="E504"/>
      <c r="F504"/>
      <c r="G504"/>
      <c r="H504"/>
    </row>
    <row r="505" spans="1:8" ht="16.5">
      <c r="A505"/>
      <c r="B505"/>
      <c r="C505" s="1"/>
      <c r="D505"/>
      <c r="E505"/>
      <c r="F505"/>
      <c r="G505"/>
      <c r="H505"/>
    </row>
    <row r="506" spans="1:8" ht="16.5">
      <c r="A506"/>
      <c r="B506"/>
      <c r="C506" s="1"/>
      <c r="D506"/>
      <c r="E506"/>
      <c r="F506"/>
      <c r="G506"/>
      <c r="H506"/>
    </row>
    <row r="507" spans="1:8" ht="16.5">
      <c r="A507"/>
      <c r="B507"/>
      <c r="C507" s="1"/>
      <c r="D507"/>
      <c r="E507"/>
      <c r="F507"/>
      <c r="G507"/>
      <c r="H507"/>
    </row>
    <row r="508" spans="1:8" ht="16.5">
      <c r="A508"/>
      <c r="B508"/>
      <c r="C508" s="1"/>
      <c r="D508"/>
      <c r="E508"/>
      <c r="F508"/>
      <c r="G508"/>
      <c r="H508"/>
    </row>
    <row r="509" spans="1:8" ht="16.5">
      <c r="A509"/>
      <c r="B509"/>
      <c r="C509" s="1"/>
      <c r="D509"/>
      <c r="E509"/>
      <c r="F509"/>
      <c r="G509"/>
      <c r="H509"/>
    </row>
    <row r="510" spans="1:8" ht="16.5">
      <c r="A510"/>
      <c r="B510"/>
      <c r="C510" s="1"/>
      <c r="D510"/>
      <c r="E510"/>
      <c r="F510"/>
      <c r="G510"/>
      <c r="H510"/>
    </row>
    <row r="511" spans="1:8" ht="16.5">
      <c r="A511"/>
      <c r="B511"/>
      <c r="C511" s="1"/>
      <c r="D511"/>
      <c r="E511"/>
      <c r="F511"/>
      <c r="G511"/>
      <c r="H511"/>
    </row>
    <row r="512" spans="1:8" ht="16.5">
      <c r="A512"/>
      <c r="B512"/>
      <c r="C512" s="1"/>
      <c r="D512"/>
      <c r="E512"/>
      <c r="F512"/>
      <c r="G512"/>
      <c r="H512"/>
    </row>
    <row r="513" spans="1:8" ht="16.5">
      <c r="A513"/>
      <c r="B513"/>
      <c r="C513" s="1"/>
      <c r="D513"/>
      <c r="E513"/>
      <c r="F513"/>
      <c r="G513"/>
      <c r="H513"/>
    </row>
    <row r="514" spans="1:8" ht="16.5">
      <c r="A514"/>
      <c r="B514"/>
      <c r="C514" s="1"/>
      <c r="D514"/>
      <c r="E514"/>
      <c r="F514"/>
      <c r="G514"/>
      <c r="H514"/>
    </row>
    <row r="515" spans="1:8" ht="16.5">
      <c r="A515"/>
      <c r="B515"/>
      <c r="C515" s="1"/>
      <c r="D515"/>
      <c r="E515"/>
      <c r="F515"/>
      <c r="G515"/>
      <c r="H515"/>
    </row>
    <row r="516" spans="1:8" ht="16.5">
      <c r="A516"/>
      <c r="B516"/>
      <c r="C516" s="1"/>
      <c r="D516"/>
      <c r="E516"/>
      <c r="F516"/>
      <c r="G516"/>
      <c r="H516"/>
    </row>
    <row r="517" spans="1:8" ht="16.5">
      <c r="A517"/>
      <c r="B517"/>
      <c r="C517" s="1"/>
      <c r="D517"/>
      <c r="E517"/>
      <c r="F517"/>
      <c r="G517"/>
      <c r="H517"/>
    </row>
    <row r="518" spans="1:8" ht="16.5">
      <c r="A518"/>
      <c r="B518"/>
      <c r="C518" s="1"/>
      <c r="D518"/>
      <c r="E518"/>
      <c r="F518"/>
      <c r="G518"/>
      <c r="H518"/>
    </row>
    <row r="519" spans="1:8" ht="16.5">
      <c r="A519"/>
      <c r="B519"/>
      <c r="C519" s="1"/>
      <c r="D519"/>
      <c r="E519"/>
      <c r="F519"/>
      <c r="G519"/>
      <c r="H519"/>
    </row>
    <row r="520" spans="1:8" ht="16.5">
      <c r="A520"/>
      <c r="B520"/>
      <c r="C520" s="1"/>
      <c r="D520"/>
      <c r="E520"/>
      <c r="F520"/>
      <c r="G520"/>
      <c r="H520"/>
    </row>
    <row r="521" spans="1:8" ht="16.5">
      <c r="A521"/>
      <c r="B521"/>
      <c r="C521" s="1"/>
      <c r="D521"/>
      <c r="E521"/>
      <c r="F521"/>
      <c r="G521"/>
      <c r="H521"/>
    </row>
    <row r="522" spans="1:8" ht="16.5">
      <c r="A522"/>
      <c r="B522"/>
      <c r="C522" s="1"/>
      <c r="D522"/>
      <c r="E522"/>
      <c r="F522"/>
      <c r="G522"/>
      <c r="H522"/>
    </row>
    <row r="523" spans="1:8" ht="16.5">
      <c r="A523"/>
      <c r="B523"/>
      <c r="C523" s="1"/>
      <c r="D523"/>
      <c r="E523"/>
      <c r="F523"/>
      <c r="G523"/>
      <c r="H523"/>
    </row>
    <row r="524" spans="1:8" ht="16.5">
      <c r="A524"/>
      <c r="B524"/>
      <c r="C524" s="1"/>
      <c r="D524"/>
      <c r="E524"/>
      <c r="F524"/>
      <c r="G524"/>
      <c r="H524"/>
    </row>
    <row r="525" spans="1:8" ht="16.5">
      <c r="A525"/>
      <c r="B525"/>
      <c r="C525" s="1"/>
      <c r="D525"/>
      <c r="E525"/>
      <c r="F525"/>
      <c r="G525"/>
      <c r="H525"/>
    </row>
    <row r="526" spans="1:8" ht="16.5">
      <c r="A526"/>
      <c r="B526"/>
      <c r="C526" s="1"/>
      <c r="D526"/>
      <c r="E526"/>
      <c r="F526"/>
      <c r="G526"/>
      <c r="H526"/>
    </row>
    <row r="527" spans="1:8" ht="16.5">
      <c r="A527"/>
      <c r="B527"/>
      <c r="C527" s="1"/>
      <c r="D527"/>
      <c r="E527"/>
      <c r="F527"/>
      <c r="G527"/>
      <c r="H527"/>
    </row>
    <row r="528" spans="1:8" ht="16.5">
      <c r="A528"/>
      <c r="B528"/>
      <c r="C528" s="1"/>
      <c r="D528"/>
      <c r="E528"/>
      <c r="F528"/>
      <c r="G528"/>
      <c r="H528"/>
    </row>
    <row r="529" spans="1:8" ht="16.5">
      <c r="A529"/>
      <c r="B529"/>
      <c r="C529" s="1"/>
      <c r="D529"/>
      <c r="E529"/>
      <c r="F529"/>
      <c r="G529"/>
      <c r="H529"/>
    </row>
    <row r="530" spans="1:8" ht="16.5">
      <c r="A530"/>
      <c r="B530"/>
      <c r="C530" s="1"/>
      <c r="D530"/>
      <c r="E530"/>
      <c r="F530"/>
      <c r="G530"/>
      <c r="H530"/>
    </row>
    <row r="531" spans="1:8" ht="16.5">
      <c r="A531"/>
      <c r="B531"/>
      <c r="C531" s="1"/>
      <c r="D531"/>
      <c r="E531"/>
      <c r="F531"/>
      <c r="G531"/>
      <c r="H531"/>
    </row>
    <row r="532" spans="1:8" ht="16.5">
      <c r="A532"/>
      <c r="B532"/>
      <c r="C532" s="1"/>
      <c r="D532"/>
      <c r="E532"/>
      <c r="F532"/>
      <c r="G532"/>
      <c r="H532"/>
    </row>
    <row r="533" spans="1:8" ht="16.5">
      <c r="A533"/>
      <c r="B533"/>
      <c r="C533" s="1"/>
      <c r="D533"/>
      <c r="E533"/>
      <c r="F533"/>
      <c r="G533"/>
      <c r="H533"/>
    </row>
    <row r="534" spans="1:8" ht="16.5">
      <c r="A534"/>
      <c r="B534"/>
      <c r="C534" s="1"/>
      <c r="D534"/>
      <c r="E534"/>
      <c r="F534"/>
      <c r="G534"/>
      <c r="H534"/>
    </row>
    <row r="535" spans="1:8" ht="16.5">
      <c r="A535"/>
      <c r="B535"/>
      <c r="C535" s="1"/>
      <c r="D535"/>
      <c r="E535"/>
      <c r="F535"/>
      <c r="G535"/>
      <c r="H535"/>
    </row>
    <row r="536" spans="1:8" ht="16.5">
      <c r="A536"/>
      <c r="B536"/>
      <c r="C536" s="1"/>
      <c r="D536"/>
      <c r="E536"/>
      <c r="F536"/>
      <c r="G536"/>
      <c r="H536"/>
    </row>
    <row r="537" spans="1:8" ht="16.5">
      <c r="A537"/>
      <c r="B537"/>
      <c r="C537" s="1"/>
      <c r="D537"/>
      <c r="E537"/>
      <c r="F537"/>
      <c r="G537"/>
      <c r="H537"/>
    </row>
    <row r="538" spans="1:8" ht="16.5">
      <c r="A538"/>
      <c r="B538"/>
      <c r="C538" s="1"/>
      <c r="D538"/>
      <c r="E538"/>
      <c r="F538"/>
      <c r="G538"/>
      <c r="H538"/>
    </row>
    <row r="539" spans="1:8" ht="16.5">
      <c r="A539"/>
      <c r="B539"/>
      <c r="C539" s="1"/>
      <c r="D539"/>
      <c r="E539"/>
      <c r="F539"/>
      <c r="G539"/>
      <c r="H539"/>
    </row>
    <row r="540" spans="1:8" ht="16.5">
      <c r="A540"/>
      <c r="B540"/>
      <c r="C540" s="1"/>
      <c r="D540"/>
      <c r="E540"/>
      <c r="F540"/>
      <c r="G540"/>
      <c r="H540"/>
    </row>
    <row r="541" spans="1:8" ht="16.5">
      <c r="A541"/>
      <c r="B541"/>
      <c r="C541" s="1"/>
      <c r="D541"/>
      <c r="E541"/>
      <c r="F541"/>
      <c r="G541"/>
      <c r="H541"/>
    </row>
    <row r="542" spans="1:8" ht="16.5">
      <c r="A542"/>
      <c r="B542"/>
      <c r="C542" s="1"/>
      <c r="D542"/>
      <c r="E542"/>
      <c r="F542"/>
      <c r="G542"/>
      <c r="H542"/>
    </row>
    <row r="543" spans="1:8" ht="16.5">
      <c r="A543"/>
      <c r="B543"/>
      <c r="C543" s="1"/>
      <c r="D543"/>
      <c r="E543"/>
      <c r="F543"/>
      <c r="G543"/>
      <c r="H543"/>
    </row>
    <row r="544" spans="1:8" ht="16.5">
      <c r="A544"/>
      <c r="B544"/>
      <c r="C544" s="1"/>
      <c r="D544"/>
      <c r="E544"/>
      <c r="F544"/>
      <c r="G544"/>
      <c r="H544"/>
    </row>
    <row r="545" spans="1:8" ht="16.5">
      <c r="A545"/>
      <c r="B545"/>
      <c r="C545" s="1"/>
      <c r="D545"/>
      <c r="E545"/>
      <c r="F545"/>
      <c r="G545"/>
      <c r="H545"/>
    </row>
    <row r="546" spans="1:8" ht="16.5">
      <c r="A546"/>
      <c r="B546"/>
      <c r="C546" s="1"/>
      <c r="D546"/>
      <c r="E546"/>
      <c r="F546"/>
      <c r="G546"/>
      <c r="H546"/>
    </row>
    <row r="547" spans="1:8" ht="16.5">
      <c r="A547"/>
      <c r="B547"/>
      <c r="C547" s="1"/>
      <c r="D547"/>
      <c r="E547"/>
      <c r="F547"/>
      <c r="G547"/>
      <c r="H547"/>
    </row>
    <row r="548" spans="1:8" ht="16.5">
      <c r="A548"/>
      <c r="B548"/>
      <c r="C548" s="1"/>
      <c r="D548"/>
      <c r="E548"/>
      <c r="F548"/>
      <c r="G548"/>
      <c r="H548"/>
    </row>
    <row r="549" spans="1:8" ht="16.5">
      <c r="A549"/>
      <c r="B549"/>
      <c r="C549" s="1"/>
      <c r="D549"/>
      <c r="E549"/>
      <c r="F549"/>
      <c r="G549"/>
      <c r="H549"/>
    </row>
    <row r="550" spans="1:8" ht="16.5">
      <c r="A550"/>
      <c r="B550"/>
      <c r="C550" s="1"/>
      <c r="D550"/>
      <c r="E550"/>
      <c r="F550"/>
      <c r="G550"/>
      <c r="H550"/>
    </row>
    <row r="551" spans="1:8" ht="16.5">
      <c r="A551"/>
      <c r="B551"/>
      <c r="C551" s="1"/>
      <c r="D551"/>
      <c r="E551"/>
      <c r="F551"/>
      <c r="G551"/>
      <c r="H551"/>
    </row>
    <row r="552" spans="1:8" ht="16.5">
      <c r="A552"/>
      <c r="B552"/>
      <c r="C552" s="1"/>
      <c r="D552"/>
      <c r="E552"/>
      <c r="F552"/>
      <c r="G552"/>
      <c r="H552"/>
    </row>
    <row r="553" spans="1:8" ht="16.5">
      <c r="A553"/>
      <c r="B553"/>
      <c r="C553" s="1"/>
      <c r="D553"/>
      <c r="E553"/>
      <c r="F553"/>
      <c r="G553"/>
      <c r="H553"/>
    </row>
    <row r="554" spans="1:8" ht="16.5">
      <c r="A554"/>
      <c r="B554"/>
      <c r="C554" s="1"/>
      <c r="D554"/>
      <c r="E554"/>
      <c r="F554"/>
      <c r="G554"/>
      <c r="H554"/>
    </row>
    <row r="555" spans="1:8" ht="16.5">
      <c r="A555"/>
      <c r="B555"/>
      <c r="C555" s="1"/>
      <c r="D555"/>
      <c r="E555"/>
      <c r="F555"/>
      <c r="G555"/>
      <c r="H555"/>
    </row>
    <row r="556" spans="1:8" ht="16.5">
      <c r="A556"/>
      <c r="B556"/>
      <c r="C556" s="1"/>
      <c r="D556"/>
      <c r="E556"/>
      <c r="F556"/>
      <c r="G556"/>
      <c r="H556"/>
    </row>
    <row r="557" spans="1:8" ht="16.5">
      <c r="A557"/>
      <c r="B557"/>
      <c r="C557" s="1"/>
      <c r="D557"/>
      <c r="E557"/>
      <c r="F557"/>
      <c r="G557"/>
      <c r="H557"/>
    </row>
    <row r="558" spans="1:8" ht="16.5">
      <c r="A558"/>
      <c r="B558"/>
      <c r="C558" s="1"/>
      <c r="D558"/>
      <c r="E558"/>
      <c r="F558"/>
      <c r="G558"/>
      <c r="H558"/>
    </row>
    <row r="559" spans="1:8" ht="16.5">
      <c r="A559"/>
      <c r="B559"/>
      <c r="C559" s="1"/>
      <c r="D559"/>
      <c r="E559"/>
      <c r="F559"/>
      <c r="G559"/>
      <c r="H559"/>
    </row>
    <row r="560" spans="1:8" ht="16.5">
      <c r="A560"/>
      <c r="B560"/>
      <c r="C560" s="1"/>
      <c r="D560"/>
      <c r="E560"/>
      <c r="F560"/>
      <c r="G560"/>
      <c r="H560"/>
    </row>
    <row r="561" spans="1:8" ht="16.5">
      <c r="A561"/>
      <c r="B561"/>
      <c r="C561" s="1"/>
      <c r="D561"/>
      <c r="E561"/>
      <c r="F561"/>
      <c r="G561"/>
      <c r="H561"/>
    </row>
    <row r="562" spans="1:8" ht="16.5">
      <c r="A562"/>
      <c r="B562"/>
      <c r="C562" s="1"/>
      <c r="D562"/>
      <c r="E562"/>
      <c r="F562"/>
      <c r="G562"/>
      <c r="H562"/>
    </row>
    <row r="563" spans="1:8" ht="16.5">
      <c r="A563"/>
      <c r="B563"/>
      <c r="C563" s="1"/>
      <c r="D563"/>
      <c r="E563"/>
      <c r="F563"/>
      <c r="G563"/>
      <c r="H563"/>
    </row>
    <row r="564" spans="1:8" ht="16.5">
      <c r="A564"/>
      <c r="B564"/>
      <c r="C564" s="1"/>
      <c r="D564"/>
      <c r="E564"/>
      <c r="F564"/>
      <c r="G564"/>
      <c r="H564"/>
    </row>
    <row r="565" spans="1:8" ht="16.5">
      <c r="A565"/>
      <c r="B565"/>
      <c r="C565" s="1"/>
      <c r="D565"/>
      <c r="E565"/>
      <c r="F565"/>
      <c r="G565"/>
      <c r="H565"/>
    </row>
    <row r="566" spans="1:8" ht="16.5">
      <c r="A566"/>
      <c r="B566"/>
      <c r="C566" s="1"/>
      <c r="D566"/>
      <c r="E566"/>
      <c r="F566"/>
      <c r="G566"/>
      <c r="H566"/>
    </row>
    <row r="567" spans="1:8" ht="16.5">
      <c r="A567"/>
      <c r="B567"/>
      <c r="C567" s="1"/>
      <c r="D567"/>
      <c r="E567"/>
      <c r="F567"/>
      <c r="G567"/>
      <c r="H567"/>
    </row>
    <row r="568" spans="1:8" ht="16.5">
      <c r="A568"/>
      <c r="B568"/>
      <c r="C568" s="1"/>
      <c r="D568"/>
      <c r="E568"/>
      <c r="F568"/>
      <c r="G568"/>
      <c r="H568"/>
    </row>
    <row r="569" spans="1:8" ht="16.5">
      <c r="A569"/>
      <c r="B569"/>
      <c r="C569" s="1"/>
      <c r="D569"/>
      <c r="E569"/>
      <c r="F569"/>
      <c r="G569"/>
      <c r="H569"/>
    </row>
    <row r="570" spans="1:8" ht="16.5">
      <c r="A570"/>
      <c r="B570"/>
      <c r="C570" s="1"/>
      <c r="D570"/>
      <c r="E570"/>
      <c r="F570"/>
      <c r="G570"/>
      <c r="H570"/>
    </row>
    <row r="571" spans="1:8" ht="16.5">
      <c r="A571"/>
      <c r="B571"/>
      <c r="C571" s="1"/>
      <c r="D571"/>
      <c r="E571"/>
      <c r="F571"/>
      <c r="G571"/>
      <c r="H571"/>
    </row>
    <row r="572" spans="1:8" ht="16.5">
      <c r="A572"/>
      <c r="B572"/>
      <c r="C572" s="1"/>
      <c r="D572"/>
      <c r="E572"/>
      <c r="F572"/>
      <c r="G572"/>
      <c r="H572"/>
    </row>
    <row r="573" spans="1:8" ht="16.5">
      <c r="A573"/>
      <c r="B573"/>
      <c r="C573" s="1"/>
      <c r="D573"/>
      <c r="E573"/>
      <c r="F573"/>
      <c r="G573"/>
      <c r="H573"/>
    </row>
    <row r="574" spans="1:8" ht="16.5">
      <c r="A574"/>
      <c r="B574"/>
      <c r="C574" s="1"/>
      <c r="D574"/>
      <c r="E574"/>
      <c r="F574"/>
      <c r="G574"/>
      <c r="H574"/>
    </row>
    <row r="575" spans="1:8" ht="16.5">
      <c r="A575"/>
      <c r="B575"/>
      <c r="C575" s="1"/>
      <c r="D575"/>
      <c r="E575"/>
      <c r="F575"/>
      <c r="G575"/>
      <c r="H575"/>
    </row>
    <row r="576" spans="1:8" ht="16.5">
      <c r="A576"/>
      <c r="B576"/>
      <c r="C576" s="1"/>
      <c r="D576"/>
      <c r="E576"/>
      <c r="F576"/>
      <c r="G576"/>
      <c r="H576"/>
    </row>
    <row r="577" spans="1:8" ht="16.5">
      <c r="A577"/>
      <c r="B577"/>
      <c r="C577" s="1"/>
      <c r="D577"/>
      <c r="E577"/>
      <c r="F577"/>
      <c r="G577"/>
      <c r="H577"/>
    </row>
    <row r="578" spans="1:8" ht="16.5">
      <c r="A578"/>
      <c r="B578"/>
      <c r="C578" s="1"/>
      <c r="D578"/>
      <c r="E578"/>
      <c r="F578"/>
      <c r="G578"/>
      <c r="H578"/>
    </row>
    <row r="579" spans="1:8" ht="16.5">
      <c r="A579"/>
      <c r="B579"/>
      <c r="C579" s="1"/>
      <c r="D579"/>
      <c r="E579"/>
      <c r="F579"/>
      <c r="G579"/>
      <c r="H579"/>
    </row>
    <row r="580" spans="1:8" ht="16.5">
      <c r="A580"/>
      <c r="B580"/>
      <c r="C580" s="1"/>
      <c r="D580"/>
      <c r="E580"/>
      <c r="F580"/>
      <c r="G580"/>
      <c r="H580"/>
    </row>
    <row r="581" spans="1:8" ht="16.5">
      <c r="A581"/>
      <c r="B581"/>
      <c r="C581" s="1"/>
      <c r="D581"/>
      <c r="E581"/>
      <c r="F581"/>
      <c r="G581"/>
      <c r="H581"/>
    </row>
    <row r="582" spans="1:8" ht="16.5">
      <c r="A582"/>
      <c r="B582"/>
      <c r="C582" s="1"/>
      <c r="D582"/>
      <c r="E582"/>
      <c r="F582"/>
      <c r="G582"/>
      <c r="H582"/>
    </row>
    <row r="583" spans="1:8" ht="16.5">
      <c r="A583"/>
      <c r="B583"/>
      <c r="C583" s="1"/>
      <c r="D583"/>
      <c r="E583"/>
      <c r="F583"/>
      <c r="G583"/>
      <c r="H583"/>
    </row>
    <row r="584" spans="1:8" ht="16.5">
      <c r="A584"/>
      <c r="B584"/>
      <c r="C584" s="1"/>
      <c r="D584"/>
      <c r="E584"/>
      <c r="F584"/>
      <c r="G584"/>
      <c r="H584"/>
    </row>
    <row r="585" spans="1:8" ht="16.5">
      <c r="A585"/>
      <c r="B585"/>
      <c r="C585" s="1"/>
      <c r="D585"/>
      <c r="E585"/>
      <c r="F585"/>
      <c r="G585"/>
      <c r="H585"/>
    </row>
    <row r="586" spans="1:8" ht="16.5">
      <c r="A586"/>
      <c r="B586"/>
      <c r="C586" s="1"/>
      <c r="D586"/>
      <c r="E586"/>
      <c r="F586"/>
      <c r="G586"/>
      <c r="H586"/>
    </row>
    <row r="587" spans="1:8" ht="16.5">
      <c r="A587"/>
      <c r="B587"/>
      <c r="C587" s="1"/>
      <c r="D587"/>
      <c r="E587"/>
      <c r="F587"/>
      <c r="G587"/>
      <c r="H587"/>
    </row>
    <row r="588" spans="1:8" ht="16.5">
      <c r="A588"/>
      <c r="B588"/>
      <c r="C588" s="1"/>
      <c r="D588"/>
      <c r="E588"/>
      <c r="F588"/>
      <c r="G588"/>
      <c r="H588"/>
    </row>
    <row r="589" spans="1:8" ht="16.5">
      <c r="A589"/>
      <c r="B589"/>
      <c r="C589" s="1"/>
      <c r="D589"/>
      <c r="E589"/>
      <c r="F589"/>
      <c r="G589"/>
      <c r="H589"/>
    </row>
    <row r="590" spans="1:8" ht="16.5">
      <c r="A590"/>
      <c r="B590"/>
      <c r="C590" s="1"/>
      <c r="D590"/>
      <c r="E590"/>
      <c r="F590"/>
      <c r="G590"/>
      <c r="H590"/>
    </row>
    <row r="591" spans="1:8" ht="16.5">
      <c r="A591"/>
      <c r="B591"/>
      <c r="C591" s="1"/>
      <c r="D591"/>
      <c r="E591"/>
      <c r="F591"/>
      <c r="G591"/>
      <c r="H591"/>
    </row>
    <row r="592" spans="1:8" ht="16.5">
      <c r="A592"/>
      <c r="B592"/>
      <c r="C592" s="1"/>
      <c r="D592"/>
      <c r="E592"/>
      <c r="F592"/>
      <c r="G592"/>
      <c r="H592"/>
    </row>
    <row r="593" spans="1:8" ht="16.5">
      <c r="A593"/>
      <c r="B593"/>
      <c r="C593" s="1"/>
      <c r="D593"/>
      <c r="E593"/>
      <c r="F593"/>
      <c r="G593"/>
      <c r="H593"/>
    </row>
    <row r="594" spans="1:8" ht="16.5">
      <c r="A594"/>
      <c r="B594"/>
      <c r="C594" s="1"/>
      <c r="D594"/>
      <c r="E594"/>
      <c r="F594"/>
      <c r="G594"/>
      <c r="H594"/>
    </row>
    <row r="595" spans="1:8" ht="16.5">
      <c r="A595"/>
      <c r="B595"/>
      <c r="C595" s="1"/>
      <c r="D595"/>
      <c r="E595"/>
      <c r="F595"/>
      <c r="G595"/>
      <c r="H595"/>
    </row>
    <row r="596" spans="1:8" ht="16.5">
      <c r="A596"/>
      <c r="B596"/>
      <c r="C596" s="1"/>
      <c r="D596"/>
      <c r="E596"/>
      <c r="F596"/>
      <c r="G596"/>
      <c r="H596"/>
    </row>
  </sheetData>
  <phoneticPr fontId="50" type="noConversion"/>
  <printOptions horizontalCentered="1"/>
  <pageMargins left="0" right="0" top="0.39370078740157483" bottom="0.39370078740157483" header="0" footer="0"/>
  <pageSetup paperSize="9" scale="62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Q745"/>
  <sheetViews>
    <sheetView zoomScale="80" zoomScaleNormal="80" workbookViewId="0">
      <pane xSplit="3" ySplit="6" topLeftCell="J7" activePane="bottomRight" state="frozen"/>
      <selection pane="topRight" activeCell="D1" sqref="D1"/>
      <selection pane="bottomLeft" activeCell="A7" sqref="A7"/>
      <selection pane="bottomRight" activeCell="K7" sqref="K7"/>
    </sheetView>
  </sheetViews>
  <sheetFormatPr defaultRowHeight="16.5"/>
  <cols>
    <col min="1" max="1" width="12.5" style="108" customWidth="1"/>
    <col min="2" max="2" width="14.125" style="108" bestFit="1" customWidth="1"/>
    <col min="3" max="3" width="10.875" style="108" customWidth="1"/>
    <col min="4" max="4" width="12" style="108" customWidth="1"/>
    <col min="5" max="7" width="12.75" style="108" customWidth="1"/>
    <col min="8" max="8" width="13.875" style="108" customWidth="1"/>
    <col min="9" max="9" width="12.75" style="108" customWidth="1"/>
    <col min="10" max="10" width="10.25" style="108" customWidth="1"/>
    <col min="11" max="11" width="12.75" style="527" customWidth="1"/>
    <col min="12" max="12" width="14.625" style="108" customWidth="1"/>
    <col min="13" max="13" width="12.75" style="108" customWidth="1"/>
    <col min="14" max="15" width="14.625" style="108" customWidth="1"/>
    <col min="16" max="16" width="12.75" style="108" customWidth="1"/>
    <col min="17" max="17" width="16.75" customWidth="1"/>
    <col min="18" max="18" width="16.75" bestFit="1" customWidth="1"/>
  </cols>
  <sheetData>
    <row r="1" spans="1:17" ht="20.25">
      <c r="A1" s="196" t="s">
        <v>1294</v>
      </c>
      <c r="B1" s="196"/>
      <c r="C1" s="196"/>
      <c r="D1" s="196"/>
      <c r="E1" s="196"/>
      <c r="F1" s="196"/>
      <c r="G1" s="196"/>
      <c r="H1" s="196" t="s">
        <v>1303</v>
      </c>
      <c r="I1" s="196"/>
      <c r="J1" s="196"/>
      <c r="K1" s="196"/>
      <c r="L1" s="196"/>
      <c r="M1" s="196"/>
      <c r="N1" s="196"/>
      <c r="O1" s="196"/>
      <c r="P1" s="196"/>
    </row>
    <row r="2" spans="1:17">
      <c r="E2" s="524">
        <v>41722</v>
      </c>
      <c r="F2" s="197"/>
      <c r="G2" s="197"/>
      <c r="H2" s="462" t="s">
        <v>1086</v>
      </c>
      <c r="I2" s="452" t="s">
        <v>1360</v>
      </c>
      <c r="L2" s="197"/>
      <c r="M2" s="197"/>
      <c r="N2" s="524">
        <v>41736</v>
      </c>
      <c r="O2" s="197"/>
      <c r="P2" s="197"/>
    </row>
    <row r="3" spans="1:17">
      <c r="A3" s="108" t="s">
        <v>1089</v>
      </c>
      <c r="E3" s="197"/>
      <c r="F3" s="197"/>
      <c r="G3" s="197"/>
      <c r="H3" s="108" t="s">
        <v>1299</v>
      </c>
      <c r="L3" s="197"/>
      <c r="M3" s="197"/>
      <c r="N3" s="197"/>
      <c r="O3" s="197"/>
      <c r="P3" s="197"/>
    </row>
    <row r="4" spans="1:17">
      <c r="A4" s="408"/>
      <c r="B4" s="409"/>
      <c r="C4" s="409"/>
      <c r="D4" s="409"/>
      <c r="E4" s="410" t="s">
        <v>219</v>
      </c>
      <c r="F4" s="411"/>
      <c r="G4"/>
      <c r="H4" s="408"/>
      <c r="I4" s="409"/>
      <c r="J4" s="409"/>
      <c r="K4" s="528" t="s">
        <v>219</v>
      </c>
      <c r="L4" s="409"/>
      <c r="M4" s="409"/>
      <c r="N4" s="409"/>
      <c r="O4" s="409"/>
      <c r="P4" s="409"/>
      <c r="Q4" s="411"/>
    </row>
    <row r="5" spans="1:17">
      <c r="A5" s="410" t="s">
        <v>1244</v>
      </c>
      <c r="B5" s="428" t="s">
        <v>1088</v>
      </c>
      <c r="C5" s="428" t="s">
        <v>1087</v>
      </c>
      <c r="D5" s="428" t="s">
        <v>1090</v>
      </c>
      <c r="E5" s="428" t="s">
        <v>1082</v>
      </c>
      <c r="F5" s="429" t="s">
        <v>220</v>
      </c>
      <c r="G5"/>
      <c r="H5" s="453" t="s">
        <v>1240</v>
      </c>
      <c r="I5" s="410" t="s">
        <v>1244</v>
      </c>
      <c r="J5" s="453" t="s">
        <v>1087</v>
      </c>
      <c r="K5" s="529" t="s">
        <v>1082</v>
      </c>
      <c r="L5" s="454" t="s">
        <v>1300</v>
      </c>
      <c r="M5" s="485" t="s">
        <v>1444</v>
      </c>
      <c r="N5" s="485" t="s">
        <v>1445</v>
      </c>
      <c r="O5" s="454" t="s">
        <v>1301</v>
      </c>
      <c r="P5" s="455" t="s">
        <v>1097</v>
      </c>
      <c r="Q5" s="456" t="s">
        <v>1302</v>
      </c>
    </row>
    <row r="6" spans="1:17">
      <c r="A6" s="408" t="s">
        <v>1232</v>
      </c>
      <c r="B6" s="408" t="s">
        <v>1083</v>
      </c>
      <c r="C6" s="408" t="s">
        <v>478</v>
      </c>
      <c r="D6" s="430">
        <v>41635</v>
      </c>
      <c r="E6" s="431">
        <v>2.8333333333333335</v>
      </c>
      <c r="F6" s="432">
        <v>2.8333333333333335</v>
      </c>
      <c r="G6"/>
      <c r="H6" s="408" t="s">
        <v>1458</v>
      </c>
      <c r="I6" s="408" t="s">
        <v>1458</v>
      </c>
      <c r="J6" s="408" t="s">
        <v>1458</v>
      </c>
      <c r="K6" s="530"/>
      <c r="L6" s="457"/>
      <c r="M6" s="533"/>
      <c r="N6" s="533"/>
      <c r="O6" s="458"/>
      <c r="P6" s="413">
        <v>0</v>
      </c>
      <c r="Q6" s="459">
        <v>0</v>
      </c>
    </row>
    <row r="7" spans="1:17">
      <c r="A7" s="198"/>
      <c r="B7" s="198"/>
      <c r="C7" s="198"/>
      <c r="D7" s="491">
        <v>41653</v>
      </c>
      <c r="E7" s="492">
        <v>1</v>
      </c>
      <c r="F7" s="493">
        <v>0</v>
      </c>
      <c r="G7"/>
      <c r="H7" s="408" t="s">
        <v>1083</v>
      </c>
      <c r="I7" s="408" t="s">
        <v>1232</v>
      </c>
      <c r="J7" s="408" t="s">
        <v>478</v>
      </c>
      <c r="K7" s="530">
        <v>3.8333333333333335</v>
      </c>
      <c r="L7" s="457">
        <v>6</v>
      </c>
      <c r="M7" s="533">
        <v>6</v>
      </c>
      <c r="N7" s="533">
        <v>6</v>
      </c>
      <c r="O7" s="458">
        <v>5</v>
      </c>
      <c r="P7" s="413">
        <v>1</v>
      </c>
      <c r="Q7" s="459">
        <v>1</v>
      </c>
    </row>
    <row r="8" spans="1:17">
      <c r="A8" s="448" t="s">
        <v>1295</v>
      </c>
      <c r="B8" s="449"/>
      <c r="C8" s="449"/>
      <c r="D8" s="449"/>
      <c r="E8" s="450">
        <v>3.8333333333333335</v>
      </c>
      <c r="F8" s="451">
        <v>2.8333333333333335</v>
      </c>
      <c r="G8"/>
      <c r="H8" s="198"/>
      <c r="I8" s="408" t="s">
        <v>1077</v>
      </c>
      <c r="J8" s="408" t="s">
        <v>478</v>
      </c>
      <c r="K8" s="530">
        <v>8.8333333333333321</v>
      </c>
      <c r="L8" s="457">
        <v>15</v>
      </c>
      <c r="M8" s="533">
        <v>14</v>
      </c>
      <c r="N8" s="533">
        <v>14</v>
      </c>
      <c r="O8" s="458">
        <v>15</v>
      </c>
      <c r="P8" s="413">
        <v>-1</v>
      </c>
      <c r="Q8" s="459">
        <v>0</v>
      </c>
    </row>
    <row r="9" spans="1:17">
      <c r="A9" s="408" t="s">
        <v>1077</v>
      </c>
      <c r="B9" s="408" t="s">
        <v>1083</v>
      </c>
      <c r="C9" s="408" t="s">
        <v>478</v>
      </c>
      <c r="D9" s="430">
        <v>41635</v>
      </c>
      <c r="E9" s="431">
        <v>2.5</v>
      </c>
      <c r="F9" s="432">
        <v>2.5</v>
      </c>
      <c r="G9"/>
      <c r="H9" s="198"/>
      <c r="I9" s="408" t="s">
        <v>171</v>
      </c>
      <c r="J9" s="408" t="s">
        <v>478</v>
      </c>
      <c r="K9" s="530">
        <v>39.333333333333336</v>
      </c>
      <c r="L9" s="457">
        <v>48</v>
      </c>
      <c r="M9" s="533">
        <v>45</v>
      </c>
      <c r="N9" s="533">
        <v>45</v>
      </c>
      <c r="O9" s="458">
        <v>34</v>
      </c>
      <c r="P9" s="413">
        <v>14</v>
      </c>
      <c r="Q9" s="459">
        <v>14</v>
      </c>
    </row>
    <row r="10" spans="1:17">
      <c r="A10" s="198"/>
      <c r="B10" s="198"/>
      <c r="C10" s="198"/>
      <c r="D10" s="491">
        <v>41653</v>
      </c>
      <c r="E10" s="492">
        <v>3</v>
      </c>
      <c r="F10" s="493">
        <v>3</v>
      </c>
      <c r="G10"/>
      <c r="H10" s="198"/>
      <c r="I10" s="408" t="s">
        <v>168</v>
      </c>
      <c r="J10" s="408" t="s">
        <v>478</v>
      </c>
      <c r="K10" s="530">
        <v>3.5</v>
      </c>
      <c r="L10" s="457">
        <v>4</v>
      </c>
      <c r="M10" s="533">
        <v>4</v>
      </c>
      <c r="N10" s="533">
        <v>4</v>
      </c>
      <c r="O10" s="458">
        <v>0</v>
      </c>
      <c r="P10" s="413">
        <v>3.5</v>
      </c>
      <c r="Q10" s="459">
        <v>4</v>
      </c>
    </row>
    <row r="11" spans="1:17">
      <c r="A11" s="198"/>
      <c r="B11" s="198"/>
      <c r="C11" s="198"/>
      <c r="D11" s="491">
        <v>41682</v>
      </c>
      <c r="E11" s="492">
        <v>2.333333333333333</v>
      </c>
      <c r="F11" s="493">
        <v>3.333333333333333</v>
      </c>
      <c r="G11"/>
      <c r="H11" s="198"/>
      <c r="I11" s="408" t="s">
        <v>1396</v>
      </c>
      <c r="J11" s="408" t="s">
        <v>478</v>
      </c>
      <c r="K11" s="530">
        <v>2.5</v>
      </c>
      <c r="L11" s="457">
        <v>5</v>
      </c>
      <c r="M11" s="533">
        <v>4</v>
      </c>
      <c r="N11" s="533">
        <v>4</v>
      </c>
      <c r="O11" s="458">
        <v>4</v>
      </c>
      <c r="P11" s="413">
        <v>0.5</v>
      </c>
      <c r="Q11" s="459">
        <v>1</v>
      </c>
    </row>
    <row r="12" spans="1:17">
      <c r="A12" s="198"/>
      <c r="B12" s="198"/>
      <c r="C12" s="198"/>
      <c r="D12" s="491">
        <v>41698</v>
      </c>
      <c r="E12" s="492">
        <v>1</v>
      </c>
      <c r="F12" s="493">
        <v>1</v>
      </c>
      <c r="G12"/>
      <c r="H12" s="420" t="s">
        <v>218</v>
      </c>
      <c r="I12" s="421"/>
      <c r="J12" s="421"/>
      <c r="K12" s="531">
        <v>58</v>
      </c>
      <c r="L12" s="423">
        <v>78</v>
      </c>
      <c r="M12" s="460">
        <v>73</v>
      </c>
      <c r="N12" s="460">
        <v>73</v>
      </c>
      <c r="O12" s="460">
        <v>58</v>
      </c>
      <c r="P12" s="423">
        <v>18</v>
      </c>
      <c r="Q12" s="461">
        <v>20</v>
      </c>
    </row>
    <row r="13" spans="1:17">
      <c r="A13" s="448" t="s">
        <v>1296</v>
      </c>
      <c r="B13" s="449"/>
      <c r="C13" s="449"/>
      <c r="D13" s="449"/>
      <c r="E13" s="450">
        <v>8.8333333333333321</v>
      </c>
      <c r="F13" s="451">
        <v>9.8333333333333321</v>
      </c>
      <c r="G13"/>
      <c r="H13"/>
      <c r="I13"/>
      <c r="J13"/>
      <c r="K13"/>
      <c r="L13"/>
      <c r="M13"/>
      <c r="N13"/>
      <c r="O13"/>
      <c r="P13"/>
    </row>
    <row r="14" spans="1:17">
      <c r="A14" s="408" t="s">
        <v>171</v>
      </c>
      <c r="B14" s="408" t="s">
        <v>1083</v>
      </c>
      <c r="C14" s="408" t="s">
        <v>478</v>
      </c>
      <c r="D14" s="430">
        <v>41635</v>
      </c>
      <c r="E14" s="431">
        <v>6.5</v>
      </c>
      <c r="F14" s="432">
        <v>6.5</v>
      </c>
      <c r="G14"/>
      <c r="H14"/>
      <c r="I14"/>
      <c r="J14"/>
      <c r="K14"/>
      <c r="L14"/>
      <c r="M14"/>
      <c r="N14"/>
      <c r="O14"/>
      <c r="P14"/>
    </row>
    <row r="15" spans="1:17">
      <c r="A15" s="198"/>
      <c r="B15" s="198"/>
      <c r="C15" s="198"/>
      <c r="D15" s="491">
        <v>41653</v>
      </c>
      <c r="E15" s="492">
        <v>3</v>
      </c>
      <c r="F15" s="493">
        <v>3</v>
      </c>
      <c r="G15"/>
      <c r="H15"/>
      <c r="I15"/>
      <c r="J15"/>
      <c r="K15"/>
      <c r="L15"/>
      <c r="M15"/>
      <c r="N15"/>
      <c r="O15"/>
      <c r="P15"/>
    </row>
    <row r="16" spans="1:17">
      <c r="A16" s="198"/>
      <c r="B16" s="198"/>
      <c r="C16" s="198"/>
      <c r="D16" s="491">
        <v>41661</v>
      </c>
      <c r="E16" s="492">
        <v>2.3333333333333335</v>
      </c>
      <c r="F16" s="493">
        <v>1.3333333333333333</v>
      </c>
      <c r="G16"/>
      <c r="H16"/>
      <c r="I16"/>
      <c r="J16"/>
      <c r="K16"/>
      <c r="L16"/>
      <c r="M16"/>
      <c r="N16"/>
      <c r="O16"/>
      <c r="P16"/>
    </row>
    <row r="17" spans="1:16">
      <c r="A17" s="198"/>
      <c r="B17" s="198"/>
      <c r="C17" s="198"/>
      <c r="D17" s="491">
        <v>41676</v>
      </c>
      <c r="E17" s="492">
        <v>2</v>
      </c>
      <c r="F17" s="493">
        <v>1</v>
      </c>
      <c r="G17"/>
      <c r="H17"/>
      <c r="I17"/>
      <c r="J17"/>
      <c r="K17"/>
      <c r="L17"/>
      <c r="M17"/>
      <c r="N17"/>
      <c r="O17"/>
      <c r="P17"/>
    </row>
    <row r="18" spans="1:16">
      <c r="A18" s="198"/>
      <c r="B18" s="198"/>
      <c r="C18" s="198"/>
      <c r="D18" s="491">
        <v>41680</v>
      </c>
      <c r="E18" s="492">
        <v>3</v>
      </c>
      <c r="F18" s="493">
        <v>2</v>
      </c>
      <c r="G18"/>
      <c r="H18"/>
      <c r="I18"/>
      <c r="J18"/>
      <c r="K18"/>
      <c r="L18"/>
      <c r="M18"/>
      <c r="N18"/>
      <c r="O18"/>
      <c r="P18"/>
    </row>
    <row r="19" spans="1:16">
      <c r="A19" s="198"/>
      <c r="B19" s="198"/>
      <c r="C19" s="198"/>
      <c r="D19" s="491">
        <v>41682</v>
      </c>
      <c r="E19" s="492">
        <v>0.5</v>
      </c>
      <c r="F19" s="493">
        <v>0.5</v>
      </c>
      <c r="G19"/>
      <c r="H19"/>
      <c r="I19"/>
      <c r="J19"/>
      <c r="K19"/>
      <c r="L19"/>
      <c r="M19"/>
      <c r="N19"/>
      <c r="O19"/>
      <c r="P19"/>
    </row>
    <row r="20" spans="1:16">
      <c r="A20" s="198"/>
      <c r="B20" s="198"/>
      <c r="C20" s="198"/>
      <c r="D20" s="491">
        <v>41684</v>
      </c>
      <c r="E20" s="492">
        <v>2</v>
      </c>
      <c r="F20" s="493">
        <v>2</v>
      </c>
      <c r="G20"/>
      <c r="H20"/>
      <c r="I20"/>
      <c r="J20"/>
      <c r="K20"/>
      <c r="L20"/>
      <c r="M20"/>
      <c r="N20"/>
      <c r="O20"/>
      <c r="P20"/>
    </row>
    <row r="21" spans="1:16">
      <c r="A21" s="198"/>
      <c r="B21" s="198"/>
      <c r="C21" s="198"/>
      <c r="D21" s="491">
        <v>41689</v>
      </c>
      <c r="E21" s="492">
        <v>8</v>
      </c>
      <c r="F21" s="493">
        <v>4</v>
      </c>
      <c r="G21"/>
      <c r="H21"/>
      <c r="I21"/>
      <c r="J21"/>
      <c r="K21"/>
      <c r="L21"/>
      <c r="M21"/>
      <c r="N21"/>
      <c r="O21"/>
      <c r="P21"/>
    </row>
    <row r="22" spans="1:16">
      <c r="A22" s="198"/>
      <c r="B22" s="198"/>
      <c r="C22" s="198"/>
      <c r="D22" s="491">
        <v>41698</v>
      </c>
      <c r="E22" s="492">
        <v>8</v>
      </c>
      <c r="F22" s="493">
        <v>4</v>
      </c>
      <c r="G22"/>
      <c r="H22"/>
      <c r="I22"/>
      <c r="J22"/>
      <c r="K22"/>
      <c r="L22"/>
      <c r="M22"/>
      <c r="N22"/>
      <c r="O22"/>
      <c r="P22"/>
    </row>
    <row r="23" spans="1:16">
      <c r="A23" s="198"/>
      <c r="B23" s="198"/>
      <c r="C23" s="198"/>
      <c r="D23" s="491">
        <v>41701</v>
      </c>
      <c r="E23" s="492">
        <v>1</v>
      </c>
      <c r="F23" s="493">
        <v>1</v>
      </c>
      <c r="G23"/>
      <c r="H23"/>
      <c r="I23"/>
      <c r="J23"/>
      <c r="K23"/>
      <c r="L23"/>
      <c r="M23"/>
      <c r="N23"/>
      <c r="O23"/>
      <c r="P23"/>
    </row>
    <row r="24" spans="1:16">
      <c r="A24" s="198"/>
      <c r="B24" s="198"/>
      <c r="C24" s="198"/>
      <c r="D24" s="491">
        <v>41717</v>
      </c>
      <c r="E24" s="492">
        <v>3</v>
      </c>
      <c r="F24" s="493">
        <v>0</v>
      </c>
      <c r="G24"/>
      <c r="H24"/>
      <c r="I24"/>
      <c r="J24"/>
      <c r="K24"/>
      <c r="L24"/>
      <c r="M24"/>
      <c r="N24"/>
      <c r="O24"/>
      <c r="P24"/>
    </row>
    <row r="25" spans="1:16">
      <c r="A25" s="448" t="s">
        <v>1297</v>
      </c>
      <c r="B25" s="449"/>
      <c r="C25" s="449"/>
      <c r="D25" s="449"/>
      <c r="E25" s="450">
        <v>39.333333333333336</v>
      </c>
      <c r="F25" s="451">
        <v>25.333333333333336</v>
      </c>
      <c r="G25"/>
      <c r="H25"/>
      <c r="I25"/>
      <c r="J25"/>
      <c r="K25"/>
      <c r="L25"/>
      <c r="M25"/>
      <c r="N25"/>
      <c r="O25"/>
      <c r="P25"/>
    </row>
    <row r="26" spans="1:16">
      <c r="A26" s="408" t="s">
        <v>168</v>
      </c>
      <c r="B26" s="408" t="s">
        <v>1083</v>
      </c>
      <c r="C26" s="408" t="s">
        <v>478</v>
      </c>
      <c r="D26" s="430">
        <v>41635</v>
      </c>
      <c r="E26" s="431">
        <v>2</v>
      </c>
      <c r="F26" s="432">
        <v>0</v>
      </c>
      <c r="G26"/>
      <c r="H26"/>
      <c r="I26"/>
      <c r="J26"/>
      <c r="K26"/>
      <c r="L26"/>
      <c r="M26"/>
      <c r="N26"/>
      <c r="O26"/>
      <c r="P26"/>
    </row>
    <row r="27" spans="1:16">
      <c r="A27" s="198"/>
      <c r="B27" s="198"/>
      <c r="C27" s="198"/>
      <c r="D27" s="491">
        <v>41653</v>
      </c>
      <c r="E27" s="492">
        <v>1.5</v>
      </c>
      <c r="F27" s="493">
        <v>0</v>
      </c>
      <c r="G27"/>
      <c r="H27"/>
      <c r="I27"/>
      <c r="J27"/>
      <c r="K27"/>
      <c r="L27"/>
      <c r="M27"/>
      <c r="N27"/>
      <c r="O27"/>
      <c r="P27"/>
    </row>
    <row r="28" spans="1:16">
      <c r="A28" s="448" t="s">
        <v>1298</v>
      </c>
      <c r="B28" s="449"/>
      <c r="C28" s="449"/>
      <c r="D28" s="449"/>
      <c r="E28" s="450">
        <v>3.5</v>
      </c>
      <c r="F28" s="451">
        <v>0</v>
      </c>
      <c r="G28"/>
      <c r="H28"/>
      <c r="I28"/>
      <c r="J28"/>
      <c r="K28"/>
      <c r="L28"/>
      <c r="M28"/>
      <c r="N28"/>
      <c r="O28"/>
      <c r="P28"/>
    </row>
    <row r="29" spans="1:16">
      <c r="A29" s="408" t="s">
        <v>1396</v>
      </c>
      <c r="B29" s="408" t="s">
        <v>1083</v>
      </c>
      <c r="C29" s="408" t="s">
        <v>478</v>
      </c>
      <c r="D29" s="430">
        <v>41691</v>
      </c>
      <c r="E29" s="431">
        <v>2</v>
      </c>
      <c r="F29" s="432">
        <v>2</v>
      </c>
      <c r="G29"/>
      <c r="H29"/>
      <c r="I29"/>
      <c r="J29"/>
      <c r="K29"/>
      <c r="L29"/>
      <c r="M29"/>
      <c r="N29"/>
      <c r="O29"/>
      <c r="P29"/>
    </row>
    <row r="30" spans="1:16">
      <c r="A30" s="198"/>
      <c r="B30" s="198"/>
      <c r="C30" s="198"/>
      <c r="D30" s="491">
        <v>41724</v>
      </c>
      <c r="E30" s="492">
        <v>0.5</v>
      </c>
      <c r="F30" s="493">
        <v>0</v>
      </c>
      <c r="G30"/>
      <c r="H30"/>
      <c r="I30"/>
      <c r="J30"/>
      <c r="K30"/>
      <c r="L30"/>
      <c r="M30"/>
      <c r="N30"/>
      <c r="O30"/>
      <c r="P30"/>
    </row>
    <row r="31" spans="1:16">
      <c r="A31" s="448" t="s">
        <v>1410</v>
      </c>
      <c r="B31" s="449"/>
      <c r="C31" s="449"/>
      <c r="D31" s="449"/>
      <c r="E31" s="450">
        <v>2.5</v>
      </c>
      <c r="F31" s="451">
        <v>2</v>
      </c>
      <c r="G31"/>
      <c r="H31"/>
      <c r="I31"/>
      <c r="J31"/>
      <c r="K31"/>
      <c r="L31"/>
      <c r="M31"/>
      <c r="N31"/>
      <c r="O31"/>
      <c r="P31"/>
    </row>
    <row r="32" spans="1:16">
      <c r="A32" s="420" t="s">
        <v>218</v>
      </c>
      <c r="B32" s="421"/>
      <c r="C32" s="421"/>
      <c r="D32" s="421"/>
      <c r="E32" s="434">
        <v>58</v>
      </c>
      <c r="F32" s="435">
        <v>40</v>
      </c>
      <c r="G32"/>
      <c r="H32"/>
      <c r="I32"/>
      <c r="J32"/>
      <c r="K32"/>
      <c r="L32"/>
      <c r="M32"/>
      <c r="N32"/>
      <c r="O32"/>
      <c r="P32"/>
    </row>
    <row r="33" spans="1:16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>
      <c r="A35"/>
      <c r="B35"/>
      <c r="C35"/>
      <c r="D35"/>
      <c r="E35"/>
      <c r="F35"/>
      <c r="G35"/>
      <c r="H35"/>
      <c r="I35"/>
      <c r="J35"/>
      <c r="K35" s="532"/>
      <c r="L35"/>
      <c r="M35"/>
      <c r="N35"/>
      <c r="O35"/>
      <c r="P35"/>
    </row>
    <row r="36" spans="1:16">
      <c r="A36"/>
      <c r="B36"/>
      <c r="C36"/>
      <c r="D36"/>
      <c r="E36"/>
      <c r="F36"/>
      <c r="G36"/>
      <c r="H36"/>
      <c r="I36"/>
      <c r="J36"/>
      <c r="K36" s="532"/>
      <c r="L36"/>
      <c r="M36"/>
      <c r="N36"/>
      <c r="O36"/>
      <c r="P36"/>
    </row>
    <row r="37" spans="1:16">
      <c r="A37"/>
      <c r="B37"/>
      <c r="C37"/>
      <c r="D37"/>
      <c r="E37"/>
      <c r="F37"/>
      <c r="G37"/>
      <c r="H37"/>
      <c r="I37"/>
      <c r="J37"/>
      <c r="K37" s="532"/>
      <c r="L37"/>
      <c r="M37"/>
      <c r="N37"/>
      <c r="O37"/>
      <c r="P37"/>
    </row>
    <row r="38" spans="1:16">
      <c r="A38"/>
      <c r="B38"/>
      <c r="C38"/>
      <c r="D38"/>
      <c r="E38"/>
      <c r="F38"/>
      <c r="G38"/>
      <c r="H38"/>
      <c r="I38"/>
      <c r="J38"/>
      <c r="K38" s="532"/>
      <c r="L38"/>
      <c r="M38"/>
      <c r="N38"/>
      <c r="O38"/>
      <c r="P38"/>
    </row>
    <row r="39" spans="1:16">
      <c r="A39"/>
      <c r="B39"/>
      <c r="C39"/>
      <c r="D39"/>
      <c r="E39"/>
      <c r="F39"/>
      <c r="G39"/>
      <c r="H39"/>
      <c r="I39"/>
      <c r="J39"/>
      <c r="K39" s="532"/>
      <c r="L39"/>
      <c r="M39"/>
      <c r="N39"/>
      <c r="O39"/>
      <c r="P39"/>
    </row>
    <row r="40" spans="1:16">
      <c r="A40"/>
      <c r="B40"/>
      <c r="C40"/>
      <c r="D40"/>
      <c r="E40"/>
      <c r="F40"/>
      <c r="G40"/>
      <c r="H40"/>
      <c r="I40"/>
      <c r="J40"/>
      <c r="K40" s="532"/>
      <c r="L40"/>
      <c r="M40"/>
      <c r="N40"/>
      <c r="O40"/>
      <c r="P40"/>
    </row>
    <row r="41" spans="1:16">
      <c r="A41"/>
      <c r="B41"/>
      <c r="C41"/>
      <c r="D41"/>
      <c r="E41"/>
      <c r="F41"/>
      <c r="G41"/>
      <c r="H41"/>
      <c r="I41"/>
      <c r="J41"/>
      <c r="K41" s="532"/>
      <c r="L41"/>
      <c r="M41"/>
      <c r="N41"/>
      <c r="O41"/>
      <c r="P41"/>
    </row>
    <row r="42" spans="1:16">
      <c r="A42"/>
      <c r="B42"/>
      <c r="C42"/>
      <c r="D42"/>
      <c r="E42"/>
      <c r="F42"/>
      <c r="G42"/>
      <c r="H42"/>
      <c r="I42"/>
      <c r="J42"/>
      <c r="K42" s="532"/>
      <c r="L42"/>
      <c r="M42"/>
      <c r="N42"/>
      <c r="O42"/>
      <c r="P42"/>
    </row>
    <row r="43" spans="1:16">
      <c r="A43"/>
      <c r="B43"/>
      <c r="C43"/>
      <c r="D43"/>
      <c r="E43"/>
      <c r="F43"/>
      <c r="G43"/>
      <c r="H43"/>
      <c r="I43"/>
      <c r="J43"/>
      <c r="K43" s="532"/>
      <c r="L43"/>
      <c r="M43"/>
      <c r="N43"/>
      <c r="O43"/>
      <c r="P43"/>
    </row>
    <row r="44" spans="1:16">
      <c r="A44"/>
      <c r="B44"/>
      <c r="C44"/>
      <c r="D44"/>
      <c r="E44"/>
      <c r="F44"/>
      <c r="G44"/>
      <c r="H44"/>
      <c r="I44"/>
      <c r="J44"/>
      <c r="K44" s="532"/>
      <c r="L44"/>
      <c r="M44"/>
      <c r="N44"/>
      <c r="O44"/>
      <c r="P44"/>
    </row>
    <row r="45" spans="1:16">
      <c r="A45"/>
      <c r="B45"/>
      <c r="C45"/>
      <c r="D45"/>
      <c r="E45"/>
      <c r="F45"/>
      <c r="G45"/>
      <c r="H45"/>
      <c r="I45"/>
      <c r="J45"/>
      <c r="K45" s="532"/>
      <c r="L45"/>
      <c r="M45"/>
      <c r="N45"/>
      <c r="O45"/>
      <c r="P45"/>
    </row>
    <row r="46" spans="1:16">
      <c r="A46"/>
      <c r="B46"/>
      <c r="C46"/>
      <c r="D46"/>
      <c r="E46"/>
      <c r="F46"/>
      <c r="G46"/>
      <c r="H46"/>
      <c r="I46"/>
      <c r="J46"/>
      <c r="K46" s="532"/>
      <c r="L46"/>
      <c r="M46"/>
      <c r="N46"/>
      <c r="O46"/>
      <c r="P46"/>
    </row>
    <row r="47" spans="1:16">
      <c r="A47"/>
      <c r="B47"/>
      <c r="C47"/>
      <c r="D47"/>
      <c r="E47"/>
      <c r="F47"/>
      <c r="G47"/>
      <c r="H47"/>
      <c r="I47"/>
      <c r="J47"/>
      <c r="K47" s="532"/>
      <c r="L47"/>
      <c r="M47"/>
      <c r="N47"/>
      <c r="O47"/>
      <c r="P47"/>
    </row>
    <row r="48" spans="1:16">
      <c r="A48"/>
      <c r="B48"/>
      <c r="C48"/>
      <c r="D48"/>
      <c r="E48"/>
      <c r="F48"/>
      <c r="G48"/>
      <c r="H48"/>
      <c r="I48"/>
      <c r="J48"/>
      <c r="K48" s="532"/>
      <c r="L48"/>
      <c r="M48"/>
      <c r="N48"/>
      <c r="O48"/>
      <c r="P48"/>
    </row>
    <row r="49" spans="1:16">
      <c r="A49"/>
      <c r="B49"/>
      <c r="C49"/>
      <c r="D49"/>
      <c r="E49"/>
      <c r="F49"/>
      <c r="G49"/>
      <c r="H49"/>
      <c r="I49"/>
      <c r="J49"/>
      <c r="K49" s="532"/>
      <c r="L49"/>
      <c r="M49"/>
      <c r="N49"/>
      <c r="O49"/>
      <c r="P49"/>
    </row>
    <row r="50" spans="1:16">
      <c r="A50"/>
      <c r="B50"/>
      <c r="C50"/>
      <c r="D50"/>
      <c r="E50"/>
      <c r="F50"/>
      <c r="G50"/>
      <c r="H50"/>
      <c r="I50"/>
      <c r="J50"/>
      <c r="K50" s="532"/>
      <c r="L50"/>
      <c r="M50"/>
      <c r="N50"/>
      <c r="O50"/>
      <c r="P50"/>
    </row>
    <row r="51" spans="1:16">
      <c r="A51"/>
      <c r="B51"/>
      <c r="C51"/>
      <c r="D51"/>
      <c r="E51"/>
      <c r="F51"/>
      <c r="G51"/>
      <c r="H51"/>
      <c r="I51"/>
      <c r="J51"/>
      <c r="K51" s="532"/>
      <c r="L51"/>
      <c r="M51"/>
      <c r="N51"/>
      <c r="O51"/>
      <c r="P51"/>
    </row>
    <row r="52" spans="1:16">
      <c r="A52"/>
      <c r="B52"/>
      <c r="C52"/>
      <c r="D52"/>
      <c r="E52"/>
      <c r="F52"/>
      <c r="G52"/>
      <c r="H52"/>
      <c r="I52"/>
      <c r="J52"/>
      <c r="K52" s="532"/>
      <c r="L52"/>
      <c r="M52"/>
      <c r="N52"/>
      <c r="O52"/>
      <c r="P52"/>
    </row>
    <row r="53" spans="1:16">
      <c r="A53"/>
      <c r="B53"/>
      <c r="C53"/>
      <c r="D53"/>
      <c r="E53"/>
      <c r="F53"/>
      <c r="G53"/>
      <c r="H53"/>
      <c r="I53"/>
      <c r="J53"/>
      <c r="K53" s="532"/>
      <c r="L53"/>
      <c r="M53"/>
      <c r="N53"/>
      <c r="O53"/>
      <c r="P53"/>
    </row>
    <row r="54" spans="1:16">
      <c r="A54"/>
      <c r="B54"/>
      <c r="C54"/>
      <c r="D54"/>
      <c r="E54"/>
      <c r="F54"/>
      <c r="G54"/>
      <c r="H54"/>
      <c r="I54"/>
      <c r="J54"/>
      <c r="K54" s="532"/>
      <c r="L54"/>
      <c r="M54"/>
      <c r="N54"/>
      <c r="O54"/>
      <c r="P54"/>
    </row>
    <row r="55" spans="1:16">
      <c r="A55"/>
      <c r="B55"/>
      <c r="C55"/>
      <c r="D55"/>
      <c r="E55"/>
      <c r="F55"/>
      <c r="G55"/>
      <c r="H55"/>
      <c r="I55"/>
      <c r="J55"/>
      <c r="K55" s="532"/>
      <c r="L55"/>
      <c r="M55"/>
      <c r="N55"/>
      <c r="O55"/>
      <c r="P55"/>
    </row>
    <row r="56" spans="1:16">
      <c r="A56"/>
      <c r="B56"/>
      <c r="C56"/>
      <c r="D56"/>
      <c r="E56"/>
      <c r="F56"/>
      <c r="G56"/>
      <c r="H56"/>
      <c r="I56"/>
      <c r="J56"/>
      <c r="K56" s="532"/>
      <c r="L56"/>
      <c r="M56"/>
      <c r="N56"/>
      <c r="O56"/>
      <c r="P56"/>
    </row>
    <row r="57" spans="1:16">
      <c r="A57"/>
      <c r="B57"/>
      <c r="C57"/>
      <c r="D57"/>
      <c r="E57"/>
      <c r="F57"/>
      <c r="G57"/>
      <c r="H57"/>
      <c r="I57"/>
      <c r="J57"/>
      <c r="K57" s="532"/>
      <c r="L57"/>
      <c r="M57"/>
      <c r="N57"/>
      <c r="O57"/>
      <c r="P57"/>
    </row>
    <row r="58" spans="1:16">
      <c r="A58"/>
      <c r="B58"/>
      <c r="C58"/>
      <c r="D58"/>
      <c r="E58"/>
      <c r="F58"/>
      <c r="G58"/>
      <c r="H58"/>
      <c r="I58"/>
      <c r="J58"/>
      <c r="K58" s="532"/>
      <c r="L58"/>
      <c r="M58"/>
      <c r="N58"/>
      <c r="O58"/>
      <c r="P58"/>
    </row>
    <row r="59" spans="1:16">
      <c r="A59"/>
      <c r="B59"/>
      <c r="C59"/>
      <c r="D59"/>
      <c r="E59"/>
      <c r="F59"/>
      <c r="G59"/>
      <c r="H59"/>
      <c r="I59"/>
      <c r="J59"/>
      <c r="K59" s="532"/>
      <c r="L59"/>
      <c r="M59"/>
      <c r="N59"/>
      <c r="O59"/>
      <c r="P59"/>
    </row>
    <row r="60" spans="1:16">
      <c r="A60"/>
      <c r="B60"/>
      <c r="C60"/>
      <c r="D60"/>
      <c r="E60"/>
      <c r="F60"/>
      <c r="G60"/>
      <c r="H60"/>
      <c r="I60"/>
      <c r="J60"/>
      <c r="K60" s="532"/>
      <c r="L60"/>
      <c r="M60"/>
      <c r="N60"/>
      <c r="O60"/>
      <c r="P60"/>
    </row>
    <row r="61" spans="1:16">
      <c r="A61"/>
      <c r="B61"/>
      <c r="C61"/>
      <c r="D61"/>
      <c r="E61"/>
      <c r="F61"/>
      <c r="G61"/>
      <c r="H61"/>
      <c r="I61"/>
      <c r="J61"/>
      <c r="K61" s="532"/>
      <c r="L61"/>
      <c r="M61"/>
      <c r="N61"/>
      <c r="O61"/>
      <c r="P61"/>
    </row>
    <row r="62" spans="1:16">
      <c r="A62"/>
      <c r="B62"/>
      <c r="C62"/>
      <c r="D62"/>
      <c r="E62"/>
      <c r="F62"/>
      <c r="G62"/>
      <c r="H62"/>
      <c r="I62"/>
      <c r="J62"/>
      <c r="K62" s="532"/>
      <c r="L62"/>
      <c r="M62"/>
      <c r="N62"/>
      <c r="O62"/>
      <c r="P62"/>
    </row>
    <row r="63" spans="1:16">
      <c r="A63"/>
      <c r="B63"/>
      <c r="C63"/>
      <c r="D63"/>
      <c r="E63"/>
      <c r="F63"/>
      <c r="G63"/>
      <c r="H63"/>
      <c r="I63"/>
      <c r="J63"/>
      <c r="K63" s="532"/>
      <c r="L63"/>
      <c r="M63"/>
      <c r="N63"/>
      <c r="O63"/>
      <c r="P63"/>
    </row>
    <row r="64" spans="1:16">
      <c r="A64"/>
      <c r="B64"/>
      <c r="C64"/>
      <c r="D64"/>
      <c r="E64"/>
      <c r="F64"/>
      <c r="G64"/>
      <c r="H64"/>
      <c r="I64"/>
      <c r="J64"/>
      <c r="K64" s="532"/>
      <c r="L64"/>
      <c r="M64"/>
      <c r="N64"/>
      <c r="O64"/>
      <c r="P64"/>
    </row>
    <row r="65" spans="1:16">
      <c r="A65"/>
      <c r="B65"/>
      <c r="C65"/>
      <c r="D65"/>
      <c r="E65"/>
      <c r="F65"/>
      <c r="G65"/>
      <c r="H65"/>
      <c r="I65"/>
      <c r="J65"/>
      <c r="K65" s="532"/>
      <c r="L65"/>
      <c r="M65"/>
      <c r="N65"/>
      <c r="O65"/>
      <c r="P65"/>
    </row>
    <row r="66" spans="1:16">
      <c r="A66"/>
      <c r="B66"/>
      <c r="C66"/>
      <c r="D66"/>
      <c r="E66"/>
      <c r="F66"/>
      <c r="G66"/>
      <c r="H66"/>
      <c r="I66"/>
      <c r="J66"/>
      <c r="K66" s="532"/>
      <c r="L66"/>
      <c r="M66"/>
      <c r="N66"/>
      <c r="O66"/>
      <c r="P66"/>
    </row>
    <row r="67" spans="1:16">
      <c r="A67"/>
      <c r="B67"/>
      <c r="C67"/>
      <c r="D67"/>
      <c r="E67"/>
      <c r="F67"/>
      <c r="G67"/>
      <c r="H67"/>
      <c r="I67"/>
      <c r="J67"/>
      <c r="K67" s="532"/>
      <c r="L67"/>
      <c r="M67"/>
      <c r="N67"/>
      <c r="O67"/>
      <c r="P67"/>
    </row>
    <row r="68" spans="1:16">
      <c r="A68"/>
      <c r="B68"/>
      <c r="C68"/>
      <c r="D68"/>
      <c r="E68"/>
      <c r="F68"/>
      <c r="G68"/>
      <c r="H68"/>
      <c r="I68"/>
      <c r="J68"/>
      <c r="K68" s="532"/>
      <c r="L68"/>
      <c r="M68"/>
      <c r="N68"/>
      <c r="O68"/>
      <c r="P68"/>
    </row>
    <row r="69" spans="1:16">
      <c r="A69"/>
      <c r="B69"/>
      <c r="C69"/>
      <c r="D69"/>
      <c r="E69"/>
      <c r="F69"/>
      <c r="G69"/>
      <c r="H69"/>
      <c r="I69"/>
      <c r="J69"/>
      <c r="K69" s="532"/>
      <c r="L69"/>
      <c r="M69"/>
      <c r="N69"/>
      <c r="O69"/>
      <c r="P69"/>
    </row>
    <row r="70" spans="1:16">
      <c r="A70"/>
      <c r="B70"/>
      <c r="C70"/>
      <c r="D70"/>
      <c r="E70"/>
      <c r="F70"/>
      <c r="G70"/>
      <c r="H70"/>
      <c r="I70"/>
      <c r="J70"/>
      <c r="K70" s="532"/>
      <c r="L70"/>
      <c r="M70"/>
      <c r="N70"/>
      <c r="O70"/>
      <c r="P70"/>
    </row>
    <row r="71" spans="1:16">
      <c r="A71"/>
      <c r="B71"/>
      <c r="C71"/>
      <c r="D71"/>
      <c r="E71"/>
      <c r="F71"/>
      <c r="G71"/>
      <c r="H71"/>
      <c r="I71"/>
      <c r="J71"/>
      <c r="K71" s="532"/>
      <c r="L71"/>
      <c r="M71"/>
      <c r="N71"/>
      <c r="O71"/>
      <c r="P71"/>
    </row>
    <row r="72" spans="1:16">
      <c r="A72"/>
      <c r="B72"/>
      <c r="C72"/>
      <c r="D72"/>
      <c r="E72"/>
      <c r="F72"/>
      <c r="G72"/>
      <c r="H72"/>
      <c r="I72"/>
      <c r="J72"/>
      <c r="K72" s="532"/>
      <c r="L72"/>
      <c r="M72"/>
      <c r="N72"/>
      <c r="O72"/>
      <c r="P72"/>
    </row>
    <row r="73" spans="1:16">
      <c r="A73"/>
      <c r="B73"/>
      <c r="C73"/>
      <c r="D73"/>
      <c r="E73"/>
      <c r="F73"/>
      <c r="G73"/>
      <c r="H73"/>
      <c r="I73"/>
      <c r="J73"/>
      <c r="K73" s="532"/>
      <c r="L73"/>
      <c r="M73"/>
      <c r="N73"/>
      <c r="O73"/>
      <c r="P73"/>
    </row>
    <row r="74" spans="1:16">
      <c r="A74"/>
      <c r="B74"/>
      <c r="C74"/>
      <c r="D74"/>
      <c r="E74"/>
      <c r="F74"/>
      <c r="G74"/>
      <c r="H74"/>
      <c r="I74"/>
      <c r="J74"/>
      <c r="K74" s="532"/>
      <c r="L74"/>
      <c r="M74"/>
      <c r="N74"/>
      <c r="O74"/>
      <c r="P74"/>
    </row>
    <row r="75" spans="1:16">
      <c r="A75"/>
      <c r="B75"/>
      <c r="C75"/>
      <c r="D75"/>
      <c r="E75"/>
      <c r="F75"/>
      <c r="G75"/>
      <c r="H75"/>
      <c r="I75"/>
      <c r="J75"/>
      <c r="K75" s="532"/>
      <c r="L75"/>
      <c r="M75"/>
      <c r="N75"/>
      <c r="O75"/>
      <c r="P75"/>
    </row>
    <row r="76" spans="1:16">
      <c r="A76"/>
      <c r="B76"/>
      <c r="C76"/>
      <c r="D76"/>
      <c r="E76"/>
      <c r="F76"/>
      <c r="G76"/>
      <c r="H76"/>
      <c r="I76"/>
      <c r="J76"/>
      <c r="K76" s="532"/>
      <c r="L76"/>
      <c r="M76"/>
      <c r="N76"/>
      <c r="O76"/>
      <c r="P76"/>
    </row>
    <row r="77" spans="1:16">
      <c r="A77"/>
      <c r="B77"/>
      <c r="C77"/>
      <c r="D77"/>
      <c r="E77"/>
      <c r="F77"/>
      <c r="G77"/>
      <c r="H77"/>
      <c r="I77"/>
      <c r="J77"/>
      <c r="K77" s="532"/>
      <c r="L77"/>
      <c r="M77"/>
      <c r="N77"/>
      <c r="O77"/>
      <c r="P77"/>
    </row>
    <row r="78" spans="1:16">
      <c r="A78"/>
      <c r="B78"/>
      <c r="C78"/>
      <c r="D78"/>
      <c r="E78"/>
      <c r="F78"/>
      <c r="G78"/>
      <c r="H78"/>
      <c r="I78"/>
      <c r="J78"/>
      <c r="K78" s="532"/>
      <c r="L78"/>
      <c r="M78"/>
      <c r="N78"/>
      <c r="O78"/>
      <c r="P78"/>
    </row>
    <row r="79" spans="1:16">
      <c r="A79"/>
      <c r="B79"/>
      <c r="C79"/>
      <c r="D79"/>
      <c r="E79"/>
      <c r="F79"/>
      <c r="G79"/>
      <c r="H79"/>
      <c r="I79"/>
      <c r="J79"/>
      <c r="K79" s="532"/>
      <c r="L79"/>
      <c r="M79"/>
      <c r="N79"/>
      <c r="O79"/>
      <c r="P79"/>
    </row>
    <row r="80" spans="1:16">
      <c r="A80"/>
      <c r="B80"/>
      <c r="C80"/>
      <c r="D80"/>
      <c r="E80"/>
      <c r="F80"/>
      <c r="G80"/>
      <c r="H80"/>
      <c r="I80"/>
      <c r="J80"/>
      <c r="K80" s="532"/>
      <c r="L80"/>
      <c r="M80"/>
      <c r="N80"/>
      <c r="O80"/>
      <c r="P80"/>
    </row>
    <row r="81" spans="1:16">
      <c r="A81"/>
      <c r="B81"/>
      <c r="C81"/>
      <c r="D81"/>
      <c r="E81"/>
      <c r="F81"/>
      <c r="G81"/>
      <c r="H81"/>
      <c r="I81"/>
      <c r="J81"/>
      <c r="K81" s="532"/>
      <c r="L81"/>
      <c r="M81"/>
      <c r="N81"/>
      <c r="O81"/>
      <c r="P81"/>
    </row>
    <row r="82" spans="1:16">
      <c r="A82"/>
      <c r="B82"/>
      <c r="C82"/>
      <c r="D82"/>
      <c r="E82"/>
      <c r="F82"/>
      <c r="G82"/>
      <c r="H82"/>
      <c r="I82"/>
      <c r="J82"/>
      <c r="K82" s="532"/>
      <c r="L82"/>
      <c r="M82"/>
      <c r="N82"/>
      <c r="O82"/>
      <c r="P82"/>
    </row>
    <row r="83" spans="1:16">
      <c r="A83"/>
      <c r="B83"/>
      <c r="C83"/>
      <c r="D83"/>
      <c r="E83"/>
      <c r="F83"/>
      <c r="G83"/>
      <c r="H83"/>
      <c r="I83"/>
      <c r="J83"/>
      <c r="K83" s="532"/>
      <c r="L83"/>
      <c r="M83"/>
      <c r="N83"/>
      <c r="O83"/>
      <c r="P83"/>
    </row>
    <row r="84" spans="1:16">
      <c r="A84"/>
      <c r="B84"/>
      <c r="C84"/>
      <c r="D84"/>
      <c r="E84"/>
      <c r="F84"/>
      <c r="G84"/>
      <c r="H84"/>
      <c r="I84"/>
      <c r="J84"/>
      <c r="K84" s="532"/>
      <c r="L84"/>
      <c r="M84"/>
      <c r="N84"/>
      <c r="O84"/>
      <c r="P84"/>
    </row>
    <row r="85" spans="1:16">
      <c r="A85"/>
      <c r="B85"/>
      <c r="C85"/>
      <c r="D85"/>
      <c r="E85"/>
      <c r="F85"/>
      <c r="G85"/>
      <c r="H85"/>
      <c r="I85"/>
      <c r="J85"/>
      <c r="K85" s="532"/>
      <c r="L85"/>
      <c r="M85"/>
      <c r="N85"/>
      <c r="O85"/>
      <c r="P85"/>
    </row>
    <row r="86" spans="1:16">
      <c r="A86"/>
      <c r="B86"/>
      <c r="C86"/>
      <c r="D86"/>
      <c r="E86"/>
      <c r="F86"/>
      <c r="G86"/>
      <c r="H86"/>
      <c r="I86"/>
      <c r="J86"/>
      <c r="K86" s="532"/>
      <c r="L86"/>
      <c r="M86"/>
      <c r="N86"/>
      <c r="O86"/>
      <c r="P86"/>
    </row>
    <row r="87" spans="1:16">
      <c r="A87"/>
      <c r="B87"/>
      <c r="C87"/>
      <c r="D87"/>
      <c r="E87"/>
      <c r="F87"/>
      <c r="G87"/>
      <c r="H87"/>
      <c r="I87"/>
      <c r="J87"/>
      <c r="K87" s="532"/>
      <c r="L87"/>
      <c r="M87"/>
      <c r="N87"/>
      <c r="O87"/>
      <c r="P87"/>
    </row>
    <row r="88" spans="1:16">
      <c r="A88"/>
      <c r="B88"/>
      <c r="C88"/>
      <c r="D88"/>
      <c r="E88"/>
      <c r="F88"/>
      <c r="G88"/>
      <c r="H88"/>
      <c r="I88"/>
      <c r="J88"/>
      <c r="K88" s="532"/>
      <c r="L88"/>
      <c r="M88"/>
      <c r="N88"/>
      <c r="O88"/>
      <c r="P88"/>
    </row>
    <row r="89" spans="1:16">
      <c r="A89"/>
      <c r="B89"/>
      <c r="C89"/>
      <c r="D89"/>
      <c r="E89"/>
      <c r="F89"/>
      <c r="G89"/>
      <c r="H89"/>
      <c r="I89"/>
      <c r="J89"/>
      <c r="K89" s="532"/>
      <c r="L89"/>
      <c r="M89"/>
      <c r="N89"/>
      <c r="O89"/>
      <c r="P89"/>
    </row>
    <row r="90" spans="1:16">
      <c r="A90"/>
      <c r="B90"/>
      <c r="C90"/>
      <c r="D90"/>
      <c r="E90"/>
      <c r="F90"/>
      <c r="G90"/>
      <c r="H90"/>
      <c r="I90"/>
      <c r="J90"/>
      <c r="K90" s="532"/>
      <c r="L90"/>
      <c r="M90"/>
      <c r="N90"/>
      <c r="O90"/>
      <c r="P90"/>
    </row>
    <row r="91" spans="1:16">
      <c r="A91"/>
      <c r="B91"/>
      <c r="C91"/>
      <c r="D91"/>
      <c r="E91"/>
      <c r="F91"/>
      <c r="G91"/>
      <c r="H91"/>
      <c r="I91"/>
      <c r="J91"/>
      <c r="K91" s="532"/>
      <c r="L91"/>
      <c r="M91"/>
      <c r="N91"/>
      <c r="O91"/>
      <c r="P91"/>
    </row>
    <row r="92" spans="1:16">
      <c r="A92"/>
      <c r="B92"/>
      <c r="C92"/>
      <c r="D92"/>
      <c r="E92"/>
      <c r="F92"/>
      <c r="G92"/>
      <c r="H92"/>
      <c r="I92"/>
      <c r="J92"/>
      <c r="K92" s="532"/>
      <c r="L92"/>
      <c r="M92"/>
      <c r="N92"/>
      <c r="O92"/>
      <c r="P92"/>
    </row>
    <row r="93" spans="1:16">
      <c r="A93"/>
      <c r="B93"/>
      <c r="C93"/>
      <c r="D93"/>
      <c r="E93"/>
      <c r="F93"/>
      <c r="G93"/>
      <c r="H93"/>
      <c r="I93"/>
      <c r="J93"/>
      <c r="K93" s="532"/>
      <c r="L93"/>
      <c r="M93"/>
      <c r="N93"/>
      <c r="O93"/>
      <c r="P93"/>
    </row>
    <row r="94" spans="1:16">
      <c r="A94"/>
      <c r="B94"/>
      <c r="C94"/>
      <c r="D94"/>
      <c r="E94"/>
      <c r="F94"/>
      <c r="G94"/>
      <c r="H94"/>
      <c r="I94"/>
      <c r="J94"/>
      <c r="K94" s="532"/>
      <c r="L94"/>
      <c r="M94"/>
      <c r="N94"/>
      <c r="O94"/>
      <c r="P94"/>
    </row>
    <row r="95" spans="1:16">
      <c r="A95"/>
      <c r="B95"/>
      <c r="C95"/>
      <c r="D95"/>
      <c r="E95"/>
      <c r="F95"/>
      <c r="G95"/>
      <c r="H95"/>
      <c r="I95"/>
      <c r="J95"/>
      <c r="K95" s="532"/>
      <c r="L95"/>
      <c r="M95"/>
      <c r="N95"/>
      <c r="O95"/>
      <c r="P95"/>
    </row>
    <row r="96" spans="1:16">
      <c r="A96"/>
      <c r="B96"/>
      <c r="C96"/>
      <c r="D96"/>
      <c r="E96"/>
      <c r="F96"/>
      <c r="G96"/>
      <c r="H96"/>
      <c r="I96"/>
      <c r="J96"/>
      <c r="K96" s="532"/>
      <c r="L96"/>
      <c r="M96"/>
      <c r="N96"/>
      <c r="O96"/>
      <c r="P96"/>
    </row>
    <row r="97" spans="1:16">
      <c r="A97"/>
      <c r="B97"/>
      <c r="C97"/>
      <c r="D97"/>
      <c r="E97"/>
      <c r="F97"/>
      <c r="G97"/>
      <c r="H97"/>
      <c r="I97"/>
      <c r="J97"/>
      <c r="K97" s="532"/>
      <c r="L97"/>
      <c r="M97"/>
      <c r="N97"/>
      <c r="O97"/>
      <c r="P97"/>
    </row>
    <row r="98" spans="1:16">
      <c r="A98"/>
      <c r="B98"/>
      <c r="C98"/>
      <c r="D98"/>
      <c r="E98"/>
      <c r="F98"/>
      <c r="G98"/>
      <c r="H98"/>
      <c r="I98"/>
      <c r="J98"/>
      <c r="K98" s="532"/>
      <c r="L98"/>
      <c r="M98"/>
      <c r="N98"/>
      <c r="O98"/>
      <c r="P98"/>
    </row>
    <row r="99" spans="1:16">
      <c r="A99"/>
      <c r="B99"/>
      <c r="C99"/>
      <c r="D99"/>
      <c r="E99"/>
      <c r="F99"/>
      <c r="G99"/>
      <c r="H99"/>
      <c r="I99"/>
      <c r="J99"/>
      <c r="K99" s="532"/>
      <c r="L99"/>
      <c r="M99"/>
      <c r="N99"/>
      <c r="O99"/>
      <c r="P99"/>
    </row>
    <row r="100" spans="1:16">
      <c r="A100"/>
      <c r="B100"/>
      <c r="C100"/>
      <c r="D100"/>
      <c r="E100"/>
      <c r="F100"/>
      <c r="G100"/>
      <c r="H100"/>
      <c r="I100"/>
      <c r="J100"/>
      <c r="K100" s="532"/>
      <c r="L100"/>
      <c r="M100"/>
      <c r="N100"/>
      <c r="O100"/>
      <c r="P100"/>
    </row>
    <row r="101" spans="1:16">
      <c r="A101"/>
      <c r="B101"/>
      <c r="C101"/>
      <c r="D101"/>
      <c r="E101"/>
      <c r="F101"/>
      <c r="G101"/>
      <c r="H101"/>
      <c r="I101"/>
      <c r="J101"/>
      <c r="K101" s="532"/>
      <c r="L101"/>
      <c r="M101"/>
      <c r="N101"/>
      <c r="O101"/>
      <c r="P101"/>
    </row>
    <row r="102" spans="1:16">
      <c r="A102"/>
      <c r="B102"/>
      <c r="C102"/>
      <c r="D102"/>
      <c r="E102"/>
      <c r="F102"/>
      <c r="G102"/>
      <c r="H102"/>
      <c r="I102"/>
      <c r="J102"/>
      <c r="K102" s="532"/>
      <c r="L102"/>
      <c r="M102"/>
      <c r="N102"/>
      <c r="O102"/>
      <c r="P102"/>
    </row>
    <row r="103" spans="1:16">
      <c r="A103"/>
      <c r="B103"/>
      <c r="C103"/>
      <c r="D103"/>
      <c r="E103"/>
      <c r="F103"/>
      <c r="G103"/>
      <c r="H103"/>
      <c r="I103"/>
      <c r="J103"/>
      <c r="K103" s="532"/>
      <c r="L103"/>
      <c r="M103"/>
      <c r="N103"/>
      <c r="O103"/>
      <c r="P103"/>
    </row>
    <row r="104" spans="1:16">
      <c r="A104"/>
      <c r="B104"/>
      <c r="C104"/>
      <c r="D104"/>
      <c r="E104"/>
      <c r="F104"/>
      <c r="G104"/>
      <c r="H104"/>
      <c r="I104"/>
      <c r="J104"/>
      <c r="K104" s="532"/>
      <c r="L104"/>
      <c r="M104"/>
      <c r="N104"/>
      <c r="O104"/>
      <c r="P104"/>
    </row>
    <row r="105" spans="1:16">
      <c r="A105"/>
      <c r="B105"/>
      <c r="C105"/>
      <c r="D105"/>
      <c r="E105"/>
      <c r="F105"/>
      <c r="G105"/>
      <c r="H105"/>
      <c r="I105"/>
      <c r="J105"/>
      <c r="K105" s="532"/>
      <c r="L105"/>
      <c r="M105"/>
      <c r="N105"/>
      <c r="O105"/>
      <c r="P105"/>
    </row>
    <row r="106" spans="1:16">
      <c r="A106"/>
      <c r="B106"/>
      <c r="C106"/>
      <c r="D106"/>
      <c r="E106"/>
      <c r="F106"/>
      <c r="G106"/>
      <c r="H106"/>
      <c r="I106"/>
      <c r="J106"/>
      <c r="K106" s="532"/>
      <c r="L106"/>
      <c r="M106"/>
      <c r="N106"/>
      <c r="O106"/>
      <c r="P106"/>
    </row>
    <row r="107" spans="1:16">
      <c r="A107"/>
      <c r="B107"/>
      <c r="C107"/>
      <c r="D107"/>
      <c r="E107"/>
      <c r="F107"/>
      <c r="G107"/>
      <c r="H107"/>
      <c r="I107"/>
      <c r="J107"/>
      <c r="K107" s="532"/>
      <c r="L107"/>
      <c r="M107"/>
      <c r="N107"/>
      <c r="O107"/>
      <c r="P107"/>
    </row>
    <row r="108" spans="1:16">
      <c r="A108"/>
      <c r="B108"/>
      <c r="C108"/>
      <c r="D108"/>
      <c r="E108"/>
      <c r="F108"/>
      <c r="G108"/>
      <c r="H108"/>
      <c r="I108"/>
      <c r="J108"/>
      <c r="K108" s="532"/>
      <c r="L108"/>
      <c r="M108"/>
      <c r="N108"/>
      <c r="O108"/>
      <c r="P108"/>
    </row>
    <row r="109" spans="1:16">
      <c r="A109"/>
      <c r="B109"/>
      <c r="C109"/>
      <c r="D109"/>
      <c r="E109"/>
      <c r="F109"/>
      <c r="G109"/>
      <c r="H109"/>
      <c r="I109"/>
      <c r="J109"/>
      <c r="K109" s="532"/>
      <c r="L109"/>
      <c r="M109"/>
      <c r="N109"/>
      <c r="O109"/>
      <c r="P109"/>
    </row>
    <row r="110" spans="1:16">
      <c r="A110"/>
      <c r="B110"/>
      <c r="C110"/>
      <c r="D110"/>
      <c r="E110"/>
      <c r="F110"/>
      <c r="G110"/>
      <c r="H110"/>
      <c r="I110"/>
      <c r="J110"/>
      <c r="K110" s="532"/>
      <c r="L110"/>
      <c r="M110"/>
      <c r="N110"/>
      <c r="O110"/>
      <c r="P110"/>
    </row>
    <row r="111" spans="1:16">
      <c r="A111"/>
      <c r="B111"/>
      <c r="C111"/>
      <c r="D111"/>
      <c r="E111"/>
      <c r="F111"/>
      <c r="G111"/>
      <c r="H111"/>
      <c r="I111"/>
      <c r="J111"/>
      <c r="K111" s="532"/>
      <c r="L111"/>
      <c r="M111"/>
      <c r="N111"/>
      <c r="O111"/>
      <c r="P111"/>
    </row>
    <row r="112" spans="1:16">
      <c r="A112"/>
      <c r="B112"/>
      <c r="C112"/>
      <c r="D112"/>
      <c r="E112"/>
      <c r="F112"/>
      <c r="G112"/>
      <c r="H112"/>
      <c r="I112"/>
      <c r="J112"/>
      <c r="K112" s="532"/>
      <c r="L112"/>
      <c r="M112"/>
      <c r="N112"/>
      <c r="O112"/>
      <c r="P112"/>
    </row>
    <row r="113" spans="1:16">
      <c r="A113"/>
      <c r="B113"/>
      <c r="C113"/>
      <c r="D113"/>
      <c r="E113"/>
      <c r="F113"/>
      <c r="G113"/>
      <c r="H113"/>
      <c r="I113"/>
      <c r="J113"/>
      <c r="K113" s="532"/>
      <c r="L113"/>
      <c r="M113"/>
      <c r="N113"/>
      <c r="O113"/>
      <c r="P113"/>
    </row>
    <row r="114" spans="1:16">
      <c r="A114"/>
      <c r="B114"/>
      <c r="C114"/>
      <c r="D114"/>
      <c r="E114"/>
      <c r="F114"/>
      <c r="G114"/>
      <c r="H114"/>
      <c r="I114"/>
      <c r="J114"/>
      <c r="K114" s="532"/>
      <c r="L114"/>
      <c r="M114"/>
      <c r="N114"/>
      <c r="O114"/>
      <c r="P114"/>
    </row>
    <row r="115" spans="1:16">
      <c r="A115"/>
      <c r="B115"/>
      <c r="C115"/>
      <c r="D115"/>
      <c r="E115"/>
      <c r="F115"/>
      <c r="G115"/>
      <c r="H115"/>
      <c r="I115"/>
      <c r="J115"/>
      <c r="K115" s="532"/>
      <c r="L115"/>
      <c r="M115"/>
      <c r="N115"/>
      <c r="O115"/>
      <c r="P115"/>
    </row>
    <row r="116" spans="1:16">
      <c r="A116"/>
      <c r="B116"/>
      <c r="C116"/>
      <c r="D116"/>
      <c r="E116"/>
      <c r="F116"/>
      <c r="G116"/>
      <c r="H116"/>
      <c r="I116"/>
      <c r="J116"/>
      <c r="K116" s="532"/>
      <c r="L116"/>
      <c r="M116"/>
      <c r="N116"/>
      <c r="O116"/>
      <c r="P116"/>
    </row>
    <row r="117" spans="1:16">
      <c r="A117"/>
      <c r="B117"/>
      <c r="C117"/>
      <c r="D117"/>
      <c r="E117"/>
      <c r="F117"/>
      <c r="G117"/>
      <c r="H117"/>
      <c r="I117"/>
      <c r="J117"/>
      <c r="K117" s="532"/>
      <c r="L117"/>
      <c r="M117"/>
      <c r="N117"/>
      <c r="O117"/>
      <c r="P117"/>
    </row>
    <row r="118" spans="1:16">
      <c r="A118"/>
      <c r="B118"/>
      <c r="C118"/>
      <c r="D118"/>
      <c r="E118"/>
      <c r="F118"/>
      <c r="G118"/>
      <c r="H118"/>
      <c r="I118"/>
      <c r="J118"/>
      <c r="K118" s="532"/>
      <c r="L118"/>
      <c r="M118"/>
      <c r="N118"/>
      <c r="O118"/>
      <c r="P118"/>
    </row>
    <row r="119" spans="1:16">
      <c r="A119"/>
      <c r="B119"/>
      <c r="C119"/>
      <c r="D119"/>
      <c r="E119"/>
      <c r="F119"/>
      <c r="G119"/>
      <c r="H119"/>
      <c r="I119"/>
      <c r="J119"/>
      <c r="K119" s="532"/>
      <c r="L119"/>
      <c r="M119"/>
      <c r="N119"/>
      <c r="O119"/>
      <c r="P119"/>
    </row>
    <row r="120" spans="1:16">
      <c r="A120"/>
      <c r="B120"/>
      <c r="C120"/>
      <c r="D120"/>
      <c r="E120"/>
      <c r="F120"/>
      <c r="G120"/>
      <c r="H120"/>
      <c r="I120"/>
      <c r="J120"/>
      <c r="K120" s="532"/>
      <c r="L120"/>
      <c r="M120"/>
      <c r="N120"/>
      <c r="O120"/>
      <c r="P120"/>
    </row>
    <row r="121" spans="1:16">
      <c r="A121"/>
      <c r="B121"/>
      <c r="C121"/>
      <c r="D121"/>
      <c r="E121"/>
      <c r="F121"/>
      <c r="G121"/>
      <c r="H121"/>
      <c r="I121"/>
      <c r="J121"/>
      <c r="K121" s="532"/>
      <c r="L121"/>
      <c r="M121"/>
      <c r="N121"/>
      <c r="O121"/>
      <c r="P121"/>
    </row>
    <row r="122" spans="1:16">
      <c r="A122"/>
      <c r="B122"/>
      <c r="C122"/>
      <c r="D122"/>
      <c r="E122"/>
      <c r="F122"/>
      <c r="G122"/>
      <c r="H122"/>
      <c r="I122"/>
      <c r="J122"/>
      <c r="K122" s="532"/>
      <c r="L122"/>
      <c r="M122"/>
      <c r="N122"/>
      <c r="O122"/>
      <c r="P122"/>
    </row>
    <row r="123" spans="1:16">
      <c r="A123"/>
      <c r="B123"/>
      <c r="C123"/>
      <c r="D123"/>
      <c r="E123"/>
      <c r="F123"/>
      <c r="G123"/>
      <c r="H123"/>
      <c r="I123"/>
      <c r="J123"/>
      <c r="K123" s="532"/>
      <c r="L123"/>
      <c r="M123"/>
      <c r="N123"/>
      <c r="O123"/>
      <c r="P123"/>
    </row>
    <row r="124" spans="1:16">
      <c r="A124"/>
      <c r="B124"/>
      <c r="C124"/>
      <c r="D124"/>
      <c r="E124"/>
      <c r="F124"/>
      <c r="G124"/>
      <c r="H124"/>
      <c r="I124"/>
      <c r="J124"/>
      <c r="K124" s="532"/>
      <c r="L124"/>
      <c r="M124"/>
      <c r="N124"/>
      <c r="O124"/>
      <c r="P124"/>
    </row>
    <row r="125" spans="1:16">
      <c r="A125"/>
      <c r="B125"/>
      <c r="C125"/>
      <c r="D125"/>
      <c r="E125"/>
      <c r="F125"/>
      <c r="G125"/>
      <c r="H125"/>
      <c r="I125"/>
      <c r="J125"/>
      <c r="K125" s="532"/>
      <c r="L125"/>
      <c r="M125"/>
      <c r="N125"/>
      <c r="O125"/>
      <c r="P125"/>
    </row>
    <row r="126" spans="1:16">
      <c r="A126"/>
      <c r="B126"/>
      <c r="C126"/>
      <c r="D126"/>
      <c r="E126"/>
      <c r="F126"/>
      <c r="G126"/>
      <c r="H126"/>
      <c r="I126"/>
      <c r="J126"/>
      <c r="K126" s="532"/>
      <c r="L126"/>
      <c r="M126"/>
      <c r="N126"/>
      <c r="O126"/>
      <c r="P126"/>
    </row>
    <row r="127" spans="1:16">
      <c r="A127"/>
      <c r="B127"/>
      <c r="C127"/>
      <c r="D127"/>
      <c r="E127"/>
      <c r="F127"/>
      <c r="G127"/>
      <c r="H127"/>
      <c r="I127"/>
      <c r="J127"/>
      <c r="K127" s="532"/>
      <c r="L127"/>
      <c r="M127"/>
      <c r="N127"/>
      <c r="O127"/>
      <c r="P127"/>
    </row>
    <row r="128" spans="1:16">
      <c r="A128"/>
      <c r="B128"/>
      <c r="C128"/>
      <c r="D128"/>
      <c r="E128"/>
      <c r="F128"/>
      <c r="G128"/>
      <c r="H128"/>
      <c r="I128"/>
      <c r="J128"/>
      <c r="K128" s="532"/>
      <c r="L128"/>
      <c r="M128"/>
      <c r="N128"/>
      <c r="O128"/>
      <c r="P128"/>
    </row>
    <row r="129" spans="1:16">
      <c r="A129"/>
      <c r="B129"/>
      <c r="C129"/>
      <c r="D129"/>
      <c r="E129"/>
      <c r="F129"/>
      <c r="G129"/>
      <c r="H129"/>
      <c r="I129"/>
      <c r="J129"/>
      <c r="K129" s="532"/>
      <c r="L129"/>
      <c r="M129"/>
      <c r="N129"/>
      <c r="O129"/>
      <c r="P129"/>
    </row>
    <row r="130" spans="1:16">
      <c r="A130"/>
      <c r="B130"/>
      <c r="C130"/>
      <c r="D130"/>
      <c r="E130"/>
      <c r="F130"/>
      <c r="G130"/>
      <c r="H130"/>
      <c r="I130"/>
      <c r="J130"/>
      <c r="K130" s="532"/>
      <c r="L130"/>
      <c r="M130"/>
      <c r="N130"/>
      <c r="O130"/>
      <c r="P130"/>
    </row>
    <row r="131" spans="1:16">
      <c r="A131"/>
      <c r="B131"/>
      <c r="C131"/>
      <c r="D131"/>
      <c r="E131"/>
      <c r="F131"/>
      <c r="G131"/>
      <c r="H131"/>
      <c r="I131"/>
      <c r="J131"/>
      <c r="K131" s="532"/>
      <c r="L131"/>
      <c r="M131"/>
      <c r="N131"/>
      <c r="O131"/>
      <c r="P131"/>
    </row>
    <row r="132" spans="1:16">
      <c r="A132"/>
      <c r="B132"/>
      <c r="C132"/>
      <c r="D132"/>
      <c r="E132"/>
      <c r="F132"/>
      <c r="G132"/>
      <c r="H132"/>
      <c r="I132"/>
      <c r="J132"/>
      <c r="K132" s="532"/>
      <c r="L132"/>
      <c r="M132"/>
      <c r="N132"/>
      <c r="O132"/>
      <c r="P132"/>
    </row>
    <row r="133" spans="1:16">
      <c r="A133"/>
      <c r="B133"/>
      <c r="C133"/>
      <c r="D133"/>
      <c r="E133"/>
      <c r="F133"/>
      <c r="G133"/>
      <c r="H133"/>
      <c r="I133"/>
      <c r="J133"/>
      <c r="K133" s="532"/>
      <c r="L133"/>
      <c r="M133"/>
      <c r="N133"/>
      <c r="O133"/>
      <c r="P133"/>
    </row>
    <row r="134" spans="1:16">
      <c r="A134"/>
      <c r="B134"/>
      <c r="C134"/>
      <c r="D134"/>
      <c r="E134"/>
      <c r="F134"/>
      <c r="G134"/>
      <c r="H134"/>
      <c r="I134"/>
      <c r="J134"/>
      <c r="K134" s="532"/>
      <c r="L134"/>
      <c r="M134"/>
      <c r="N134"/>
      <c r="O134"/>
      <c r="P134"/>
    </row>
    <row r="135" spans="1:16">
      <c r="A135"/>
      <c r="B135"/>
      <c r="C135"/>
      <c r="D135"/>
      <c r="E135"/>
      <c r="F135"/>
      <c r="G135"/>
      <c r="H135"/>
      <c r="I135"/>
      <c r="J135"/>
      <c r="K135" s="532"/>
      <c r="L135"/>
      <c r="M135"/>
      <c r="N135"/>
      <c r="O135"/>
      <c r="P135"/>
    </row>
    <row r="136" spans="1:16">
      <c r="A136"/>
      <c r="B136"/>
      <c r="C136"/>
      <c r="D136"/>
      <c r="E136"/>
      <c r="F136"/>
      <c r="G136"/>
      <c r="H136"/>
      <c r="I136"/>
      <c r="J136"/>
      <c r="K136" s="532"/>
      <c r="L136"/>
      <c r="M136"/>
      <c r="N136"/>
      <c r="O136"/>
      <c r="P136"/>
    </row>
    <row r="137" spans="1:16">
      <c r="A137"/>
      <c r="B137"/>
      <c r="C137"/>
      <c r="D137"/>
      <c r="E137"/>
      <c r="F137"/>
      <c r="G137"/>
      <c r="H137"/>
      <c r="I137"/>
      <c r="J137"/>
      <c r="K137" s="532"/>
      <c r="L137"/>
      <c r="M137"/>
      <c r="N137"/>
      <c r="O137"/>
      <c r="P137"/>
    </row>
    <row r="138" spans="1:16">
      <c r="A138"/>
      <c r="B138"/>
      <c r="C138"/>
      <c r="D138"/>
      <c r="E138"/>
      <c r="F138"/>
      <c r="G138"/>
      <c r="H138"/>
      <c r="I138"/>
      <c r="J138"/>
      <c r="K138" s="532"/>
      <c r="L138"/>
      <c r="M138"/>
      <c r="N138"/>
      <c r="O138"/>
      <c r="P138"/>
    </row>
    <row r="139" spans="1:16">
      <c r="A139"/>
      <c r="B139"/>
      <c r="C139"/>
      <c r="D139"/>
      <c r="E139"/>
      <c r="F139"/>
      <c r="G139"/>
      <c r="H139"/>
      <c r="I139"/>
      <c r="J139"/>
      <c r="K139" s="532"/>
      <c r="L139"/>
      <c r="M139"/>
      <c r="N139"/>
      <c r="O139"/>
      <c r="P139"/>
    </row>
    <row r="140" spans="1:16">
      <c r="A140"/>
      <c r="B140"/>
      <c r="C140"/>
      <c r="D140"/>
      <c r="E140"/>
      <c r="F140"/>
      <c r="G140"/>
      <c r="H140"/>
      <c r="I140"/>
      <c r="J140"/>
      <c r="K140" s="532"/>
      <c r="L140"/>
      <c r="M140"/>
      <c r="N140"/>
      <c r="O140"/>
      <c r="P140"/>
    </row>
    <row r="141" spans="1:16">
      <c r="A141"/>
      <c r="B141"/>
      <c r="C141"/>
      <c r="D141"/>
      <c r="E141"/>
      <c r="F141"/>
      <c r="G141"/>
      <c r="H141"/>
      <c r="I141"/>
      <c r="J141"/>
      <c r="K141" s="532"/>
      <c r="L141"/>
      <c r="M141"/>
      <c r="N141"/>
      <c r="O141"/>
      <c r="P141"/>
    </row>
    <row r="142" spans="1:16">
      <c r="A142"/>
      <c r="B142"/>
      <c r="C142"/>
      <c r="D142"/>
      <c r="E142"/>
      <c r="F142"/>
      <c r="G142"/>
      <c r="H142"/>
      <c r="I142"/>
      <c r="J142"/>
      <c r="K142" s="532"/>
      <c r="L142"/>
      <c r="M142"/>
      <c r="N142"/>
      <c r="O142"/>
      <c r="P142"/>
    </row>
    <row r="143" spans="1:16">
      <c r="A143"/>
      <c r="B143"/>
      <c r="C143"/>
      <c r="D143"/>
      <c r="E143"/>
      <c r="F143"/>
      <c r="G143"/>
      <c r="H143"/>
      <c r="I143"/>
      <c r="J143"/>
      <c r="K143" s="532"/>
      <c r="L143"/>
      <c r="M143"/>
      <c r="N143"/>
      <c r="O143"/>
      <c r="P143"/>
    </row>
    <row r="144" spans="1:16">
      <c r="A144"/>
      <c r="B144"/>
      <c r="C144"/>
      <c r="D144"/>
      <c r="E144"/>
      <c r="F144"/>
      <c r="G144"/>
      <c r="H144"/>
      <c r="I144"/>
      <c r="J144"/>
      <c r="K144" s="532"/>
      <c r="L144"/>
      <c r="M144"/>
      <c r="N144"/>
      <c r="O144"/>
      <c r="P144"/>
    </row>
    <row r="145" spans="1:16">
      <c r="A145"/>
      <c r="B145"/>
      <c r="C145"/>
      <c r="D145"/>
      <c r="E145"/>
      <c r="F145"/>
      <c r="G145"/>
      <c r="H145"/>
      <c r="I145"/>
      <c r="J145"/>
      <c r="K145" s="532"/>
      <c r="L145"/>
      <c r="M145"/>
      <c r="N145"/>
      <c r="O145"/>
      <c r="P145"/>
    </row>
    <row r="146" spans="1:16">
      <c r="A146"/>
      <c r="B146"/>
      <c r="C146"/>
      <c r="D146"/>
      <c r="E146"/>
      <c r="F146"/>
      <c r="G146"/>
      <c r="H146"/>
      <c r="I146"/>
      <c r="J146"/>
      <c r="K146" s="532"/>
      <c r="L146"/>
      <c r="M146"/>
      <c r="N146"/>
      <c r="O146"/>
      <c r="P146"/>
    </row>
    <row r="147" spans="1:16">
      <c r="A147"/>
      <c r="B147"/>
      <c r="C147"/>
      <c r="D147"/>
      <c r="E147"/>
      <c r="F147"/>
      <c r="G147"/>
      <c r="H147"/>
      <c r="I147"/>
      <c r="J147"/>
      <c r="K147" s="532"/>
      <c r="L147"/>
      <c r="M147"/>
      <c r="N147"/>
      <c r="O147"/>
      <c r="P147"/>
    </row>
    <row r="148" spans="1:16">
      <c r="A148"/>
      <c r="B148"/>
      <c r="C148"/>
      <c r="D148"/>
      <c r="E148"/>
      <c r="F148"/>
      <c r="G148"/>
      <c r="H148"/>
      <c r="I148"/>
      <c r="J148"/>
      <c r="K148" s="532"/>
      <c r="L148"/>
      <c r="M148"/>
      <c r="N148"/>
      <c r="O148"/>
      <c r="P148"/>
    </row>
    <row r="149" spans="1:16">
      <c r="A149"/>
      <c r="B149"/>
      <c r="C149"/>
      <c r="D149"/>
      <c r="E149"/>
      <c r="F149"/>
      <c r="G149"/>
      <c r="H149"/>
      <c r="I149"/>
      <c r="J149"/>
      <c r="K149" s="532"/>
      <c r="L149"/>
      <c r="M149"/>
      <c r="N149"/>
      <c r="O149"/>
      <c r="P149"/>
    </row>
    <row r="150" spans="1:16">
      <c r="A150"/>
      <c r="B150"/>
      <c r="C150"/>
      <c r="D150"/>
      <c r="E150"/>
      <c r="F150"/>
      <c r="G150"/>
      <c r="H150"/>
      <c r="I150"/>
      <c r="J150"/>
      <c r="K150" s="532"/>
      <c r="L150"/>
      <c r="M150"/>
      <c r="N150"/>
      <c r="O150"/>
      <c r="P150"/>
    </row>
    <row r="151" spans="1:16">
      <c r="A151"/>
      <c r="B151"/>
      <c r="C151"/>
      <c r="D151"/>
      <c r="E151"/>
      <c r="F151"/>
      <c r="G151"/>
      <c r="H151"/>
      <c r="I151"/>
      <c r="J151"/>
      <c r="K151" s="532"/>
      <c r="L151"/>
      <c r="M151"/>
      <c r="N151"/>
      <c r="O151"/>
      <c r="P151"/>
    </row>
    <row r="152" spans="1:16">
      <c r="A152"/>
      <c r="B152"/>
      <c r="C152"/>
      <c r="D152"/>
      <c r="E152"/>
      <c r="F152"/>
      <c r="G152"/>
      <c r="H152"/>
      <c r="I152"/>
      <c r="J152"/>
      <c r="K152" s="532"/>
      <c r="L152"/>
      <c r="M152"/>
      <c r="N152"/>
      <c r="O152"/>
      <c r="P152"/>
    </row>
    <row r="153" spans="1:16">
      <c r="A153"/>
      <c r="B153"/>
      <c r="C153"/>
      <c r="D153"/>
      <c r="E153"/>
      <c r="F153"/>
      <c r="G153"/>
      <c r="H153"/>
      <c r="I153"/>
      <c r="J153"/>
      <c r="K153" s="532"/>
      <c r="L153"/>
      <c r="M153"/>
      <c r="N153"/>
      <c r="O153"/>
      <c r="P153"/>
    </row>
    <row r="154" spans="1:16">
      <c r="A154"/>
      <c r="B154"/>
      <c r="C154"/>
      <c r="D154"/>
      <c r="E154"/>
      <c r="F154"/>
      <c r="G154"/>
      <c r="H154"/>
      <c r="I154"/>
      <c r="J154"/>
      <c r="K154" s="532"/>
      <c r="L154"/>
      <c r="M154"/>
      <c r="N154"/>
      <c r="O154"/>
      <c r="P154"/>
    </row>
    <row r="155" spans="1:16">
      <c r="A155"/>
      <c r="B155"/>
      <c r="C155"/>
      <c r="D155"/>
      <c r="E155"/>
      <c r="F155"/>
      <c r="G155"/>
      <c r="H155"/>
      <c r="I155"/>
      <c r="J155"/>
      <c r="K155" s="532"/>
      <c r="L155"/>
      <c r="M155"/>
      <c r="N155"/>
      <c r="O155"/>
      <c r="P155"/>
    </row>
    <row r="156" spans="1:16">
      <c r="A156"/>
      <c r="B156"/>
      <c r="C156"/>
      <c r="D156"/>
      <c r="E156"/>
      <c r="F156"/>
      <c r="G156"/>
      <c r="H156"/>
      <c r="I156"/>
      <c r="J156"/>
      <c r="K156" s="532"/>
      <c r="L156"/>
      <c r="M156"/>
      <c r="N156"/>
      <c r="O156"/>
    </row>
    <row r="157" spans="1:16">
      <c r="A157"/>
      <c r="B157"/>
      <c r="C157"/>
      <c r="D157"/>
      <c r="E157"/>
      <c r="F157"/>
      <c r="G157"/>
      <c r="H157"/>
      <c r="I157"/>
      <c r="J157"/>
      <c r="K157" s="532"/>
      <c r="L157"/>
      <c r="M157"/>
      <c r="N157"/>
      <c r="O157"/>
    </row>
    <row r="158" spans="1:16">
      <c r="A158"/>
      <c r="B158"/>
      <c r="C158"/>
      <c r="D158"/>
      <c r="E158"/>
      <c r="F158"/>
      <c r="G158"/>
      <c r="H158"/>
      <c r="I158"/>
      <c r="J158"/>
      <c r="K158" s="532"/>
      <c r="L158"/>
      <c r="M158"/>
      <c r="N158"/>
      <c r="O158"/>
    </row>
    <row r="159" spans="1:16">
      <c r="A159"/>
      <c r="B159"/>
      <c r="C159"/>
      <c r="D159"/>
      <c r="E159"/>
      <c r="F159"/>
      <c r="G159"/>
      <c r="H159"/>
      <c r="I159"/>
      <c r="J159"/>
      <c r="K159" s="532"/>
      <c r="L159"/>
      <c r="M159"/>
      <c r="N159"/>
      <c r="O159"/>
    </row>
    <row r="160" spans="1:16">
      <c r="A160"/>
      <c r="B160"/>
      <c r="C160"/>
      <c r="D160"/>
      <c r="E160"/>
      <c r="F160"/>
      <c r="G160"/>
      <c r="H160"/>
      <c r="I160"/>
      <c r="J160"/>
      <c r="K160" s="532"/>
      <c r="L160"/>
      <c r="M160"/>
      <c r="N160"/>
      <c r="O160"/>
    </row>
    <row r="161" spans="1:15">
      <c r="A161"/>
      <c r="B161"/>
      <c r="C161"/>
      <c r="D161"/>
      <c r="E161"/>
      <c r="F161"/>
      <c r="G161"/>
      <c r="H161"/>
      <c r="I161"/>
      <c r="J161"/>
      <c r="K161" s="532"/>
      <c r="L161"/>
      <c r="M161"/>
      <c r="N161"/>
      <c r="O161"/>
    </row>
    <row r="162" spans="1:15">
      <c r="A162"/>
      <c r="B162"/>
      <c r="C162"/>
      <c r="D162"/>
      <c r="E162"/>
      <c r="F162"/>
      <c r="G162"/>
      <c r="H162"/>
      <c r="I162"/>
      <c r="J162"/>
      <c r="K162" s="532"/>
      <c r="L162"/>
      <c r="M162"/>
      <c r="N162"/>
      <c r="O162"/>
    </row>
    <row r="163" spans="1:15">
      <c r="A163"/>
      <c r="B163"/>
      <c r="C163"/>
      <c r="D163"/>
      <c r="E163"/>
      <c r="F163"/>
      <c r="G163"/>
      <c r="H163"/>
      <c r="I163"/>
      <c r="J163"/>
      <c r="K163" s="532"/>
      <c r="L163"/>
      <c r="M163"/>
      <c r="N163"/>
      <c r="O163"/>
    </row>
    <row r="164" spans="1:15">
      <c r="A164"/>
      <c r="B164"/>
      <c r="C164"/>
      <c r="D164"/>
      <c r="E164"/>
      <c r="F164"/>
      <c r="G164"/>
      <c r="H164"/>
      <c r="I164"/>
      <c r="J164"/>
      <c r="K164" s="532"/>
      <c r="L164"/>
      <c r="M164"/>
      <c r="N164"/>
      <c r="O164"/>
    </row>
    <row r="165" spans="1:15">
      <c r="A165"/>
      <c r="B165"/>
      <c r="C165"/>
      <c r="D165"/>
      <c r="E165"/>
      <c r="F165"/>
      <c r="G165"/>
      <c r="H165"/>
      <c r="I165"/>
      <c r="J165"/>
      <c r="K165" s="532"/>
      <c r="L165"/>
      <c r="M165"/>
      <c r="N165"/>
      <c r="O165"/>
    </row>
    <row r="166" spans="1:15">
      <c r="A166"/>
      <c r="B166"/>
      <c r="C166"/>
      <c r="D166"/>
      <c r="E166"/>
      <c r="F166"/>
      <c r="G166"/>
      <c r="H166"/>
      <c r="I166"/>
      <c r="J166"/>
      <c r="K166" s="532"/>
      <c r="L166"/>
      <c r="M166"/>
      <c r="N166"/>
      <c r="O166"/>
    </row>
    <row r="167" spans="1:15">
      <c r="A167"/>
      <c r="B167"/>
      <c r="C167"/>
      <c r="D167"/>
      <c r="E167"/>
      <c r="F167"/>
      <c r="G167"/>
      <c r="H167"/>
      <c r="I167"/>
      <c r="J167"/>
      <c r="K167" s="532"/>
      <c r="L167"/>
      <c r="M167"/>
      <c r="N167"/>
      <c r="O167"/>
    </row>
    <row r="168" spans="1:15">
      <c r="A168"/>
      <c r="B168"/>
      <c r="C168"/>
      <c r="D168"/>
      <c r="E168"/>
      <c r="F168"/>
      <c r="G168"/>
      <c r="H168"/>
      <c r="I168"/>
      <c r="J168"/>
      <c r="K168" s="532"/>
      <c r="L168"/>
      <c r="M168"/>
      <c r="N168"/>
      <c r="O168"/>
    </row>
    <row r="169" spans="1:15">
      <c r="A169"/>
      <c r="B169"/>
      <c r="C169"/>
      <c r="D169"/>
      <c r="E169"/>
      <c r="F169"/>
      <c r="G169"/>
      <c r="H169"/>
      <c r="I169"/>
      <c r="J169"/>
      <c r="K169" s="532"/>
      <c r="L169"/>
      <c r="M169"/>
      <c r="N169"/>
      <c r="O169"/>
    </row>
    <row r="170" spans="1:15">
      <c r="A170"/>
      <c r="B170"/>
      <c r="C170"/>
      <c r="D170"/>
      <c r="E170"/>
      <c r="F170"/>
      <c r="G170"/>
      <c r="H170"/>
      <c r="I170"/>
      <c r="J170"/>
      <c r="K170" s="532"/>
      <c r="L170"/>
      <c r="M170"/>
      <c r="N170"/>
      <c r="O170"/>
    </row>
    <row r="171" spans="1:15">
      <c r="A171"/>
      <c r="B171"/>
      <c r="C171"/>
      <c r="D171"/>
      <c r="E171"/>
      <c r="F171"/>
      <c r="G171"/>
      <c r="H171"/>
      <c r="I171"/>
      <c r="J171"/>
      <c r="K171" s="532"/>
      <c r="L171"/>
      <c r="M171"/>
      <c r="N171"/>
      <c r="O171"/>
    </row>
    <row r="172" spans="1:15">
      <c r="A172"/>
      <c r="B172"/>
      <c r="C172"/>
      <c r="D172"/>
      <c r="E172"/>
      <c r="F172"/>
      <c r="G172"/>
      <c r="H172"/>
      <c r="I172"/>
      <c r="J172"/>
      <c r="K172" s="532"/>
      <c r="L172"/>
      <c r="M172"/>
      <c r="N172"/>
      <c r="O172"/>
    </row>
    <row r="173" spans="1:15">
      <c r="A173"/>
      <c r="B173"/>
      <c r="C173"/>
      <c r="D173"/>
      <c r="E173"/>
      <c r="F173"/>
      <c r="G173"/>
      <c r="H173"/>
      <c r="I173"/>
      <c r="J173"/>
      <c r="K173" s="532"/>
      <c r="L173"/>
      <c r="M173"/>
      <c r="N173"/>
      <c r="O173"/>
    </row>
    <row r="174" spans="1:15">
      <c r="A174"/>
      <c r="B174"/>
      <c r="C174"/>
      <c r="D174"/>
      <c r="E174"/>
      <c r="F174"/>
      <c r="G174"/>
      <c r="H174"/>
      <c r="I174"/>
      <c r="J174"/>
      <c r="K174" s="532"/>
      <c r="L174"/>
      <c r="M174"/>
      <c r="N174"/>
      <c r="O174"/>
    </row>
    <row r="175" spans="1:15">
      <c r="A175"/>
      <c r="B175"/>
      <c r="C175"/>
      <c r="D175"/>
      <c r="E175"/>
      <c r="F175"/>
      <c r="G175"/>
      <c r="H175"/>
      <c r="I175"/>
      <c r="J175"/>
      <c r="K175" s="532"/>
      <c r="L175"/>
      <c r="M175"/>
      <c r="N175"/>
      <c r="O175"/>
    </row>
    <row r="176" spans="1:15">
      <c r="A176"/>
      <c r="B176"/>
      <c r="C176"/>
      <c r="D176"/>
      <c r="E176"/>
      <c r="F176"/>
      <c r="G176"/>
      <c r="H176"/>
      <c r="I176"/>
      <c r="J176"/>
      <c r="K176" s="532"/>
      <c r="L176"/>
      <c r="M176"/>
      <c r="N176"/>
      <c r="O176"/>
    </row>
    <row r="177" spans="1:15">
      <c r="A177"/>
      <c r="B177"/>
      <c r="C177"/>
      <c r="D177"/>
      <c r="E177"/>
      <c r="F177"/>
      <c r="G177"/>
      <c r="H177"/>
      <c r="I177"/>
      <c r="J177"/>
      <c r="K177" s="532"/>
      <c r="L177"/>
      <c r="M177"/>
      <c r="N177"/>
      <c r="O177"/>
    </row>
    <row r="178" spans="1:15">
      <c r="A178"/>
      <c r="B178"/>
      <c r="C178"/>
      <c r="D178"/>
      <c r="E178"/>
      <c r="F178"/>
      <c r="G178"/>
      <c r="H178"/>
      <c r="I178"/>
      <c r="J178"/>
      <c r="K178" s="532"/>
      <c r="L178"/>
      <c r="M178"/>
      <c r="N178"/>
      <c r="O178"/>
    </row>
    <row r="179" spans="1:15">
      <c r="A179"/>
      <c r="B179"/>
      <c r="C179"/>
      <c r="D179"/>
      <c r="E179"/>
      <c r="F179"/>
      <c r="G179"/>
      <c r="H179"/>
      <c r="I179"/>
      <c r="J179"/>
      <c r="K179" s="532"/>
      <c r="L179"/>
      <c r="M179"/>
      <c r="N179"/>
      <c r="O179"/>
    </row>
    <row r="180" spans="1:15">
      <c r="A180"/>
      <c r="B180"/>
      <c r="C180"/>
      <c r="D180"/>
      <c r="E180"/>
      <c r="F180"/>
      <c r="G180"/>
      <c r="H180"/>
      <c r="I180"/>
      <c r="J180"/>
      <c r="K180" s="532"/>
      <c r="L180"/>
      <c r="M180"/>
      <c r="N180"/>
      <c r="O180"/>
    </row>
    <row r="181" spans="1:15">
      <c r="A181"/>
      <c r="B181"/>
      <c r="C181"/>
      <c r="D181"/>
      <c r="E181"/>
      <c r="F181"/>
      <c r="G181"/>
      <c r="H181"/>
      <c r="I181"/>
      <c r="J181"/>
      <c r="K181" s="532"/>
      <c r="L181"/>
      <c r="M181"/>
      <c r="N181"/>
      <c r="O181"/>
    </row>
    <row r="182" spans="1:15">
      <c r="A182"/>
      <c r="B182"/>
      <c r="C182"/>
      <c r="D182"/>
      <c r="E182"/>
      <c r="F182"/>
      <c r="G182"/>
      <c r="H182"/>
      <c r="I182"/>
      <c r="J182"/>
      <c r="K182" s="532"/>
      <c r="L182"/>
      <c r="M182"/>
      <c r="N182"/>
      <c r="O182"/>
    </row>
    <row r="183" spans="1:15">
      <c r="A183"/>
      <c r="B183"/>
      <c r="C183"/>
      <c r="D183"/>
      <c r="E183"/>
      <c r="F183"/>
      <c r="G183"/>
      <c r="H183"/>
      <c r="I183"/>
      <c r="J183"/>
      <c r="K183" s="532"/>
      <c r="L183"/>
      <c r="M183"/>
      <c r="N183"/>
      <c r="O183"/>
    </row>
    <row r="184" spans="1:15">
      <c r="A184"/>
      <c r="B184"/>
      <c r="C184"/>
      <c r="D184"/>
      <c r="E184"/>
      <c r="F184"/>
      <c r="G184"/>
      <c r="H184"/>
      <c r="I184"/>
      <c r="J184"/>
      <c r="K184" s="532"/>
      <c r="L184"/>
      <c r="M184"/>
      <c r="N184"/>
      <c r="O184"/>
    </row>
    <row r="185" spans="1:15">
      <c r="A185"/>
      <c r="B185"/>
      <c r="C185"/>
      <c r="D185"/>
      <c r="E185"/>
      <c r="F185"/>
      <c r="G185"/>
      <c r="H185"/>
      <c r="I185"/>
      <c r="J185"/>
      <c r="K185" s="532"/>
      <c r="L185"/>
      <c r="M185"/>
      <c r="N185"/>
      <c r="O185"/>
    </row>
    <row r="186" spans="1:15">
      <c r="A186"/>
      <c r="B186"/>
      <c r="C186"/>
      <c r="D186"/>
      <c r="E186"/>
      <c r="F186"/>
      <c r="G186"/>
      <c r="H186"/>
      <c r="I186"/>
      <c r="J186"/>
      <c r="K186" s="532"/>
      <c r="L186"/>
      <c r="M186"/>
      <c r="N186"/>
      <c r="O186"/>
    </row>
    <row r="187" spans="1:15">
      <c r="A187"/>
      <c r="B187"/>
      <c r="C187"/>
      <c r="D187"/>
      <c r="E187"/>
      <c r="F187"/>
      <c r="G187"/>
      <c r="H187"/>
      <c r="I187"/>
      <c r="J187"/>
      <c r="K187" s="532"/>
      <c r="L187"/>
      <c r="M187"/>
      <c r="N187"/>
      <c r="O187"/>
    </row>
    <row r="188" spans="1:15">
      <c r="A188"/>
      <c r="B188"/>
      <c r="C188"/>
      <c r="D188"/>
      <c r="E188"/>
      <c r="F188"/>
      <c r="G188"/>
      <c r="H188"/>
      <c r="I188"/>
      <c r="J188"/>
      <c r="K188" s="532"/>
      <c r="L188"/>
      <c r="M188"/>
      <c r="N188"/>
      <c r="O188"/>
    </row>
    <row r="189" spans="1:15">
      <c r="A189"/>
      <c r="B189"/>
      <c r="C189"/>
      <c r="D189"/>
      <c r="E189"/>
      <c r="F189"/>
      <c r="G189"/>
      <c r="H189"/>
      <c r="I189"/>
      <c r="J189"/>
      <c r="K189" s="532"/>
      <c r="L189"/>
      <c r="M189"/>
      <c r="N189"/>
      <c r="O189"/>
    </row>
    <row r="190" spans="1:15">
      <c r="A190"/>
      <c r="B190"/>
      <c r="C190"/>
      <c r="D190"/>
      <c r="E190"/>
      <c r="F190"/>
      <c r="G190"/>
      <c r="H190"/>
      <c r="I190"/>
      <c r="J190"/>
      <c r="K190" s="532"/>
      <c r="L190"/>
      <c r="M190"/>
      <c r="N190"/>
      <c r="O190"/>
    </row>
    <row r="191" spans="1:15">
      <c r="A191"/>
      <c r="B191"/>
      <c r="C191"/>
      <c r="D191"/>
      <c r="E191"/>
      <c r="F191"/>
      <c r="G191"/>
      <c r="H191"/>
      <c r="I191"/>
      <c r="J191"/>
      <c r="K191" s="532"/>
      <c r="L191"/>
      <c r="M191"/>
      <c r="N191"/>
      <c r="O191"/>
    </row>
    <row r="192" spans="1:15">
      <c r="A192"/>
      <c r="B192"/>
      <c r="C192"/>
      <c r="D192"/>
      <c r="E192"/>
      <c r="F192"/>
      <c r="G192"/>
      <c r="H192"/>
      <c r="I192"/>
      <c r="J192"/>
      <c r="K192" s="532"/>
      <c r="L192"/>
      <c r="M192"/>
      <c r="N192"/>
      <c r="O192"/>
    </row>
    <row r="193" spans="1:15">
      <c r="A193"/>
      <c r="B193"/>
      <c r="C193"/>
      <c r="D193"/>
      <c r="E193"/>
      <c r="F193"/>
      <c r="G193"/>
      <c r="H193"/>
      <c r="I193"/>
      <c r="J193"/>
      <c r="K193" s="532"/>
      <c r="L193"/>
      <c r="M193"/>
      <c r="N193"/>
      <c r="O193"/>
    </row>
    <row r="194" spans="1:15">
      <c r="A194"/>
      <c r="B194"/>
      <c r="C194"/>
      <c r="D194"/>
      <c r="E194"/>
      <c r="F194"/>
      <c r="G194"/>
      <c r="H194"/>
      <c r="I194"/>
      <c r="J194"/>
      <c r="K194" s="532"/>
      <c r="L194"/>
      <c r="M194"/>
      <c r="N194"/>
      <c r="O194"/>
    </row>
    <row r="195" spans="1:15">
      <c r="A195"/>
      <c r="B195"/>
      <c r="C195"/>
      <c r="D195"/>
      <c r="E195"/>
      <c r="F195"/>
      <c r="G195"/>
      <c r="H195"/>
      <c r="I195"/>
      <c r="J195"/>
      <c r="K195" s="532"/>
      <c r="L195"/>
      <c r="M195"/>
      <c r="N195"/>
      <c r="O195"/>
    </row>
    <row r="196" spans="1:15">
      <c r="A196"/>
      <c r="B196"/>
      <c r="C196"/>
      <c r="D196"/>
      <c r="E196"/>
      <c r="F196"/>
      <c r="G196"/>
      <c r="H196"/>
      <c r="I196"/>
      <c r="J196"/>
      <c r="K196" s="532"/>
      <c r="L196"/>
      <c r="M196"/>
      <c r="N196"/>
      <c r="O196"/>
    </row>
    <row r="197" spans="1:15">
      <c r="A197"/>
      <c r="B197"/>
      <c r="C197"/>
      <c r="D197"/>
      <c r="E197"/>
      <c r="F197"/>
      <c r="G197"/>
      <c r="H197"/>
      <c r="I197"/>
      <c r="J197"/>
      <c r="K197" s="532"/>
      <c r="L197"/>
      <c r="M197"/>
      <c r="N197"/>
      <c r="O197"/>
    </row>
    <row r="198" spans="1:15">
      <c r="A198"/>
      <c r="B198"/>
      <c r="C198"/>
      <c r="D198"/>
      <c r="E198"/>
      <c r="F198"/>
      <c r="G198"/>
      <c r="H198"/>
      <c r="I198"/>
      <c r="J198"/>
      <c r="K198" s="532"/>
      <c r="L198"/>
      <c r="M198"/>
      <c r="N198"/>
      <c r="O198"/>
    </row>
    <row r="199" spans="1:15">
      <c r="A199"/>
      <c r="B199"/>
      <c r="C199"/>
      <c r="D199"/>
      <c r="E199"/>
      <c r="F199"/>
      <c r="G199"/>
      <c r="H199"/>
      <c r="I199"/>
      <c r="J199"/>
      <c r="K199" s="532"/>
      <c r="L199"/>
      <c r="M199"/>
      <c r="N199"/>
      <c r="O199"/>
    </row>
    <row r="200" spans="1:15">
      <c r="A200"/>
      <c r="B200"/>
      <c r="C200"/>
      <c r="D200"/>
      <c r="E200"/>
      <c r="F200"/>
      <c r="G200"/>
      <c r="H200"/>
      <c r="I200"/>
      <c r="J200"/>
      <c r="K200" s="532"/>
      <c r="L200"/>
      <c r="M200"/>
      <c r="N200"/>
      <c r="O200"/>
    </row>
    <row r="201" spans="1:15">
      <c r="A201"/>
      <c r="B201"/>
      <c r="C201"/>
      <c r="D201"/>
      <c r="E201"/>
      <c r="F201"/>
      <c r="G201"/>
      <c r="H201"/>
      <c r="I201"/>
      <c r="J201"/>
      <c r="K201" s="532"/>
      <c r="L201"/>
      <c r="M201"/>
      <c r="N201"/>
      <c r="O201"/>
    </row>
    <row r="202" spans="1:15">
      <c r="A202"/>
      <c r="B202"/>
      <c r="C202"/>
      <c r="D202"/>
      <c r="E202"/>
      <c r="F202"/>
      <c r="G202"/>
      <c r="H202"/>
      <c r="I202"/>
      <c r="J202"/>
      <c r="K202" s="532"/>
      <c r="L202"/>
      <c r="M202"/>
      <c r="N202"/>
      <c r="O202"/>
    </row>
    <row r="203" spans="1:15">
      <c r="A203"/>
      <c r="B203"/>
      <c r="C203"/>
      <c r="D203"/>
      <c r="E203"/>
      <c r="F203"/>
      <c r="G203"/>
      <c r="H203"/>
      <c r="I203"/>
      <c r="J203"/>
      <c r="K203" s="532"/>
      <c r="L203"/>
      <c r="M203"/>
      <c r="N203"/>
      <c r="O203"/>
    </row>
    <row r="204" spans="1:15">
      <c r="A204"/>
      <c r="B204"/>
      <c r="C204"/>
      <c r="D204"/>
      <c r="E204"/>
      <c r="F204"/>
      <c r="G204"/>
      <c r="H204"/>
      <c r="I204"/>
      <c r="J204"/>
      <c r="K204" s="532"/>
      <c r="L204"/>
      <c r="M204"/>
      <c r="N204"/>
      <c r="O204"/>
    </row>
    <row r="205" spans="1:15">
      <c r="A205"/>
      <c r="B205"/>
      <c r="C205"/>
      <c r="D205"/>
      <c r="E205"/>
      <c r="F205"/>
      <c r="G205"/>
      <c r="H205"/>
      <c r="I205"/>
      <c r="J205"/>
      <c r="K205" s="532"/>
      <c r="L205"/>
      <c r="M205"/>
      <c r="N205"/>
      <c r="O205"/>
    </row>
    <row r="206" spans="1:15">
      <c r="A206"/>
      <c r="B206"/>
      <c r="C206"/>
      <c r="D206"/>
      <c r="E206"/>
      <c r="F206"/>
      <c r="G206"/>
      <c r="H206"/>
      <c r="I206"/>
      <c r="J206"/>
      <c r="K206" s="532"/>
      <c r="L206"/>
      <c r="M206"/>
      <c r="N206"/>
      <c r="O206"/>
    </row>
    <row r="207" spans="1:15">
      <c r="A207"/>
      <c r="B207"/>
      <c r="C207"/>
      <c r="D207"/>
      <c r="E207"/>
      <c r="F207"/>
      <c r="G207"/>
      <c r="H207"/>
      <c r="I207"/>
      <c r="J207"/>
      <c r="K207" s="532"/>
      <c r="L207"/>
      <c r="M207"/>
      <c r="N207"/>
      <c r="O207"/>
    </row>
    <row r="208" spans="1:15">
      <c r="A208"/>
      <c r="B208"/>
      <c r="C208"/>
      <c r="D208"/>
      <c r="E208"/>
      <c r="F208"/>
      <c r="G208"/>
      <c r="H208"/>
      <c r="I208"/>
      <c r="J208"/>
      <c r="K208" s="532"/>
      <c r="L208"/>
      <c r="M208"/>
      <c r="N208"/>
      <c r="O208"/>
    </row>
    <row r="209" spans="1:15">
      <c r="A209"/>
      <c r="B209"/>
      <c r="C209"/>
      <c r="D209"/>
      <c r="E209"/>
      <c r="F209"/>
      <c r="G209"/>
      <c r="H209"/>
      <c r="I209"/>
      <c r="J209"/>
      <c r="K209" s="532"/>
      <c r="L209"/>
      <c r="M209"/>
      <c r="N209"/>
      <c r="O209"/>
    </row>
    <row r="210" spans="1:15">
      <c r="A210"/>
      <c r="B210"/>
      <c r="C210"/>
      <c r="D210"/>
      <c r="E210"/>
      <c r="F210"/>
      <c r="G210"/>
      <c r="H210"/>
      <c r="I210"/>
      <c r="J210"/>
      <c r="K210" s="532"/>
      <c r="L210"/>
      <c r="M210"/>
      <c r="N210"/>
      <c r="O210"/>
    </row>
    <row r="211" spans="1:15">
      <c r="A211"/>
      <c r="B211"/>
      <c r="C211"/>
      <c r="D211"/>
      <c r="E211"/>
      <c r="F211"/>
      <c r="G211"/>
      <c r="H211"/>
      <c r="I211"/>
      <c r="J211"/>
      <c r="K211" s="532"/>
      <c r="L211"/>
      <c r="M211"/>
      <c r="N211"/>
      <c r="O211"/>
    </row>
    <row r="212" spans="1:15">
      <c r="A212"/>
      <c r="B212"/>
      <c r="C212"/>
      <c r="D212"/>
      <c r="E212"/>
      <c r="F212"/>
      <c r="G212"/>
      <c r="H212"/>
      <c r="I212"/>
      <c r="J212"/>
      <c r="K212" s="532"/>
      <c r="L212"/>
      <c r="M212"/>
      <c r="N212"/>
      <c r="O212"/>
    </row>
    <row r="213" spans="1:15">
      <c r="A213"/>
      <c r="B213"/>
      <c r="C213"/>
      <c r="D213"/>
      <c r="E213"/>
      <c r="F213"/>
      <c r="G213"/>
      <c r="H213"/>
      <c r="I213"/>
      <c r="J213"/>
      <c r="K213" s="532"/>
      <c r="L213"/>
      <c r="M213"/>
      <c r="N213"/>
      <c r="O213"/>
    </row>
    <row r="214" spans="1:15">
      <c r="A214"/>
      <c r="B214"/>
      <c r="C214"/>
      <c r="D214"/>
      <c r="E214"/>
      <c r="F214"/>
      <c r="G214"/>
      <c r="H214"/>
      <c r="I214"/>
      <c r="J214"/>
      <c r="K214" s="532"/>
      <c r="L214"/>
      <c r="M214"/>
      <c r="N214"/>
      <c r="O214"/>
    </row>
    <row r="215" spans="1:15">
      <c r="A215"/>
      <c r="B215"/>
      <c r="C215"/>
      <c r="D215"/>
      <c r="E215"/>
      <c r="F215"/>
      <c r="G215"/>
      <c r="H215"/>
      <c r="I215"/>
      <c r="J215"/>
      <c r="K215" s="532"/>
      <c r="L215"/>
      <c r="M215"/>
      <c r="N215"/>
      <c r="O215"/>
    </row>
    <row r="216" spans="1:15">
      <c r="A216"/>
      <c r="B216"/>
      <c r="C216"/>
      <c r="D216"/>
      <c r="E216"/>
      <c r="F216"/>
      <c r="G216"/>
      <c r="H216"/>
      <c r="I216"/>
      <c r="J216"/>
      <c r="K216" s="532"/>
      <c r="L216"/>
      <c r="M216"/>
      <c r="N216"/>
      <c r="O216"/>
    </row>
    <row r="217" spans="1:15">
      <c r="A217"/>
      <c r="B217"/>
      <c r="C217"/>
      <c r="D217"/>
      <c r="E217"/>
      <c r="F217"/>
      <c r="G217"/>
      <c r="H217"/>
      <c r="I217"/>
      <c r="J217"/>
      <c r="K217" s="532"/>
      <c r="L217"/>
      <c r="M217"/>
      <c r="N217"/>
      <c r="O217"/>
    </row>
    <row r="218" spans="1:15">
      <c r="A218"/>
      <c r="B218"/>
      <c r="C218"/>
      <c r="D218"/>
      <c r="E218"/>
      <c r="F218"/>
      <c r="G218"/>
      <c r="H218"/>
      <c r="I218"/>
      <c r="J218"/>
      <c r="K218" s="532"/>
      <c r="L218"/>
      <c r="M218"/>
      <c r="N218"/>
      <c r="O218"/>
    </row>
    <row r="219" spans="1:15">
      <c r="A219"/>
      <c r="B219"/>
      <c r="C219"/>
      <c r="D219"/>
      <c r="E219"/>
      <c r="F219"/>
      <c r="G219"/>
      <c r="H219"/>
      <c r="I219"/>
      <c r="J219"/>
      <c r="K219" s="532"/>
      <c r="L219"/>
      <c r="M219"/>
      <c r="N219"/>
      <c r="O219"/>
    </row>
    <row r="220" spans="1:15">
      <c r="A220"/>
      <c r="B220"/>
      <c r="C220"/>
      <c r="D220"/>
      <c r="E220"/>
      <c r="F220"/>
      <c r="G220"/>
      <c r="H220"/>
      <c r="I220"/>
      <c r="J220"/>
      <c r="K220" s="532"/>
      <c r="L220"/>
      <c r="M220"/>
      <c r="N220"/>
      <c r="O220"/>
    </row>
    <row r="221" spans="1:15">
      <c r="A221"/>
      <c r="B221"/>
      <c r="C221"/>
      <c r="D221"/>
      <c r="E221"/>
      <c r="F221"/>
      <c r="G221"/>
      <c r="H221"/>
      <c r="I221"/>
      <c r="J221"/>
      <c r="K221" s="532"/>
      <c r="L221"/>
      <c r="M221"/>
      <c r="N221"/>
      <c r="O221"/>
    </row>
    <row r="222" spans="1:15">
      <c r="A222"/>
      <c r="B222"/>
      <c r="C222"/>
      <c r="D222"/>
      <c r="E222"/>
      <c r="F222"/>
      <c r="G222"/>
      <c r="H222"/>
      <c r="I222"/>
      <c r="J222"/>
      <c r="K222" s="532"/>
      <c r="L222"/>
      <c r="M222"/>
      <c r="N222"/>
      <c r="O222"/>
    </row>
    <row r="223" spans="1:15">
      <c r="A223"/>
      <c r="B223"/>
      <c r="C223"/>
      <c r="D223"/>
      <c r="E223"/>
      <c r="F223"/>
      <c r="G223"/>
      <c r="H223"/>
      <c r="I223"/>
      <c r="J223"/>
      <c r="K223" s="532"/>
      <c r="L223"/>
      <c r="M223"/>
      <c r="N223"/>
      <c r="O223"/>
    </row>
    <row r="224" spans="1:15">
      <c r="A224"/>
      <c r="B224"/>
      <c r="C224"/>
      <c r="D224"/>
      <c r="E224"/>
      <c r="F224"/>
      <c r="G224"/>
      <c r="H224"/>
      <c r="I224"/>
      <c r="J224"/>
      <c r="K224" s="532"/>
      <c r="L224"/>
      <c r="M224"/>
      <c r="N224"/>
      <c r="O224"/>
    </row>
    <row r="225" spans="1:15">
      <c r="A225"/>
      <c r="B225"/>
      <c r="C225"/>
      <c r="D225"/>
      <c r="E225"/>
      <c r="F225"/>
      <c r="G225"/>
      <c r="H225"/>
      <c r="I225"/>
      <c r="J225"/>
      <c r="K225" s="532"/>
      <c r="L225"/>
      <c r="M225"/>
      <c r="N225"/>
      <c r="O225"/>
    </row>
    <row r="226" spans="1:15">
      <c r="A226"/>
      <c r="B226"/>
      <c r="C226"/>
      <c r="D226"/>
      <c r="E226"/>
      <c r="F226"/>
      <c r="G226"/>
      <c r="H226"/>
      <c r="I226"/>
      <c r="J226"/>
      <c r="K226" s="532"/>
      <c r="L226"/>
      <c r="M226"/>
      <c r="N226"/>
      <c r="O226"/>
    </row>
    <row r="227" spans="1:15">
      <c r="A227"/>
      <c r="B227"/>
      <c r="C227"/>
      <c r="D227"/>
      <c r="E227"/>
      <c r="F227"/>
      <c r="G227"/>
      <c r="H227"/>
      <c r="I227"/>
      <c r="J227"/>
      <c r="K227" s="532"/>
      <c r="L227"/>
      <c r="M227"/>
      <c r="N227"/>
      <c r="O227"/>
    </row>
    <row r="228" spans="1:15">
      <c r="A228"/>
      <c r="B228"/>
      <c r="C228"/>
      <c r="D228"/>
      <c r="E228"/>
      <c r="F228"/>
      <c r="G228"/>
      <c r="H228"/>
      <c r="I228"/>
      <c r="J228"/>
      <c r="K228" s="532"/>
      <c r="L228"/>
      <c r="M228"/>
      <c r="N228"/>
      <c r="O228"/>
    </row>
    <row r="229" spans="1:15">
      <c r="A229"/>
      <c r="B229"/>
      <c r="C229"/>
      <c r="D229"/>
      <c r="E229"/>
      <c r="F229"/>
      <c r="G229"/>
      <c r="H229"/>
      <c r="I229"/>
      <c r="J229"/>
      <c r="K229" s="532"/>
      <c r="L229"/>
      <c r="M229"/>
      <c r="N229"/>
      <c r="O229"/>
    </row>
    <row r="230" spans="1:15">
      <c r="A230"/>
      <c r="B230"/>
      <c r="C230"/>
      <c r="D230"/>
      <c r="E230"/>
      <c r="F230"/>
      <c r="G230"/>
      <c r="H230"/>
      <c r="I230"/>
      <c r="J230"/>
      <c r="K230" s="532"/>
      <c r="L230"/>
      <c r="M230"/>
      <c r="N230"/>
      <c r="O230"/>
    </row>
    <row r="231" spans="1:15">
      <c r="A231"/>
      <c r="B231"/>
      <c r="C231"/>
      <c r="D231"/>
      <c r="E231"/>
      <c r="F231"/>
      <c r="G231"/>
      <c r="H231"/>
      <c r="I231"/>
      <c r="J231"/>
      <c r="K231" s="532"/>
      <c r="L231"/>
      <c r="M231"/>
      <c r="N231"/>
      <c r="O231"/>
    </row>
    <row r="232" spans="1:15">
      <c r="A232"/>
      <c r="B232"/>
      <c r="C232"/>
      <c r="D232"/>
      <c r="E232"/>
      <c r="F232"/>
      <c r="G232"/>
      <c r="H232"/>
      <c r="I232"/>
      <c r="J232"/>
      <c r="K232" s="532"/>
      <c r="L232"/>
      <c r="M232"/>
      <c r="N232"/>
      <c r="O232"/>
    </row>
    <row r="233" spans="1:15">
      <c r="A233"/>
      <c r="B233"/>
      <c r="C233"/>
      <c r="D233"/>
      <c r="E233"/>
      <c r="F233"/>
      <c r="G233"/>
      <c r="H233"/>
      <c r="I233"/>
      <c r="J233"/>
      <c r="K233" s="532"/>
      <c r="L233"/>
      <c r="M233"/>
      <c r="N233"/>
      <c r="O233"/>
    </row>
    <row r="234" spans="1:15">
      <c r="A234"/>
      <c r="B234"/>
      <c r="C234"/>
      <c r="D234"/>
      <c r="E234"/>
      <c r="F234"/>
      <c r="G234"/>
      <c r="H234"/>
      <c r="I234"/>
      <c r="J234"/>
      <c r="K234" s="532"/>
      <c r="L234"/>
      <c r="M234"/>
      <c r="N234"/>
      <c r="O234"/>
    </row>
    <row r="235" spans="1:15">
      <c r="A235"/>
      <c r="B235"/>
      <c r="C235"/>
      <c r="D235"/>
      <c r="E235"/>
      <c r="F235"/>
      <c r="G235"/>
      <c r="H235"/>
      <c r="I235"/>
      <c r="J235"/>
      <c r="K235" s="532"/>
      <c r="L235"/>
      <c r="M235"/>
      <c r="N235"/>
      <c r="O235"/>
    </row>
    <row r="236" spans="1:15">
      <c r="A236"/>
      <c r="B236"/>
      <c r="C236"/>
      <c r="D236"/>
      <c r="E236"/>
      <c r="F236"/>
      <c r="G236"/>
      <c r="H236"/>
      <c r="I236"/>
      <c r="J236"/>
      <c r="K236" s="532"/>
      <c r="L236"/>
      <c r="M236"/>
      <c r="N236"/>
      <c r="O236"/>
    </row>
    <row r="237" spans="1:15">
      <c r="A237"/>
      <c r="B237"/>
      <c r="C237"/>
      <c r="D237"/>
      <c r="E237"/>
      <c r="F237"/>
      <c r="G237"/>
      <c r="H237"/>
      <c r="I237"/>
      <c r="J237"/>
      <c r="K237" s="532"/>
      <c r="L237"/>
      <c r="M237"/>
      <c r="N237"/>
      <c r="O237"/>
    </row>
    <row r="238" spans="1:15">
      <c r="A238"/>
      <c r="B238"/>
      <c r="C238"/>
      <c r="D238"/>
      <c r="E238"/>
      <c r="F238"/>
      <c r="G238"/>
      <c r="H238"/>
      <c r="I238"/>
      <c r="J238"/>
      <c r="K238" s="532"/>
      <c r="L238"/>
      <c r="M238"/>
      <c r="N238"/>
      <c r="O238"/>
    </row>
    <row r="239" spans="1:15">
      <c r="A239"/>
      <c r="B239"/>
      <c r="C239"/>
      <c r="D239"/>
      <c r="E239"/>
      <c r="F239"/>
      <c r="G239"/>
      <c r="H239"/>
      <c r="I239"/>
      <c r="J239"/>
      <c r="K239" s="532"/>
      <c r="L239"/>
      <c r="M239"/>
      <c r="N239"/>
      <c r="O239"/>
    </row>
    <row r="240" spans="1:15">
      <c r="A240"/>
      <c r="B240"/>
      <c r="C240"/>
      <c r="D240"/>
      <c r="E240"/>
      <c r="F240"/>
      <c r="G240"/>
      <c r="H240"/>
      <c r="I240"/>
      <c r="J240"/>
      <c r="K240" s="532"/>
      <c r="L240"/>
      <c r="M240"/>
      <c r="N240"/>
      <c r="O240"/>
    </row>
    <row r="241" spans="1:15">
      <c r="A241"/>
      <c r="B241"/>
      <c r="C241"/>
      <c r="D241"/>
      <c r="E241"/>
      <c r="F241"/>
      <c r="G241"/>
      <c r="H241"/>
      <c r="I241"/>
      <c r="J241"/>
      <c r="K241" s="532"/>
      <c r="L241"/>
      <c r="M241"/>
      <c r="N241"/>
      <c r="O241"/>
    </row>
    <row r="242" spans="1:15">
      <c r="A242"/>
      <c r="B242"/>
      <c r="C242"/>
      <c r="D242"/>
      <c r="E242"/>
      <c r="F242"/>
      <c r="G242"/>
      <c r="H242"/>
      <c r="I242"/>
      <c r="J242"/>
      <c r="K242" s="532"/>
      <c r="L242"/>
      <c r="M242"/>
      <c r="N242"/>
      <c r="O242"/>
    </row>
    <row r="243" spans="1:15">
      <c r="A243"/>
      <c r="B243"/>
      <c r="C243"/>
      <c r="D243"/>
      <c r="E243"/>
      <c r="F243"/>
      <c r="G243"/>
      <c r="H243"/>
      <c r="I243"/>
      <c r="J243"/>
      <c r="K243" s="532"/>
      <c r="L243"/>
      <c r="M243"/>
      <c r="N243"/>
      <c r="O243"/>
    </row>
    <row r="244" spans="1:15">
      <c r="A244"/>
      <c r="B244"/>
      <c r="C244"/>
      <c r="D244"/>
      <c r="E244"/>
      <c r="F244"/>
      <c r="G244"/>
      <c r="H244"/>
      <c r="I244"/>
      <c r="J244"/>
      <c r="K244" s="532"/>
      <c r="L244"/>
      <c r="M244"/>
      <c r="N244"/>
      <c r="O244"/>
    </row>
    <row r="245" spans="1:15">
      <c r="A245"/>
      <c r="B245"/>
      <c r="C245"/>
      <c r="D245"/>
      <c r="E245"/>
      <c r="F245"/>
      <c r="G245"/>
      <c r="H245"/>
      <c r="I245"/>
      <c r="J245"/>
      <c r="K245" s="532"/>
      <c r="L245"/>
      <c r="M245"/>
      <c r="N245"/>
      <c r="O245"/>
    </row>
    <row r="246" spans="1:15">
      <c r="A246"/>
      <c r="B246"/>
      <c r="C246"/>
      <c r="D246"/>
      <c r="E246"/>
      <c r="F246"/>
      <c r="G246"/>
      <c r="H246"/>
      <c r="I246"/>
      <c r="J246"/>
      <c r="K246" s="532"/>
      <c r="L246"/>
      <c r="M246"/>
      <c r="N246"/>
      <c r="O246"/>
    </row>
    <row r="247" spans="1:15">
      <c r="A247"/>
      <c r="B247"/>
      <c r="C247"/>
      <c r="D247"/>
      <c r="E247"/>
      <c r="F247"/>
      <c r="G247"/>
      <c r="H247"/>
      <c r="I247"/>
      <c r="J247"/>
      <c r="K247" s="532"/>
      <c r="L247"/>
      <c r="M247"/>
      <c r="N247"/>
      <c r="O247"/>
    </row>
    <row r="248" spans="1:15">
      <c r="A248"/>
      <c r="B248"/>
      <c r="C248"/>
      <c r="D248"/>
      <c r="E248"/>
      <c r="F248"/>
      <c r="G248"/>
      <c r="H248"/>
      <c r="I248"/>
      <c r="J248"/>
      <c r="K248" s="532"/>
      <c r="L248"/>
      <c r="M248"/>
      <c r="N248"/>
      <c r="O248"/>
    </row>
    <row r="249" spans="1:15">
      <c r="A249"/>
      <c r="B249"/>
      <c r="C249"/>
      <c r="D249"/>
      <c r="E249"/>
      <c r="F249"/>
      <c r="G249"/>
      <c r="H249"/>
      <c r="I249"/>
      <c r="J249"/>
      <c r="K249" s="532"/>
      <c r="L249"/>
      <c r="M249"/>
      <c r="N249"/>
      <c r="O249"/>
    </row>
    <row r="250" spans="1:15">
      <c r="A250"/>
      <c r="B250"/>
      <c r="C250"/>
      <c r="D250"/>
      <c r="E250"/>
      <c r="F250"/>
      <c r="G250"/>
      <c r="H250"/>
      <c r="I250"/>
      <c r="J250"/>
      <c r="K250" s="532"/>
      <c r="L250"/>
      <c r="M250"/>
      <c r="N250"/>
      <c r="O250"/>
    </row>
    <row r="251" spans="1:15">
      <c r="A251"/>
      <c r="B251"/>
      <c r="C251"/>
      <c r="D251"/>
      <c r="E251"/>
      <c r="F251"/>
      <c r="G251"/>
      <c r="H251"/>
      <c r="I251"/>
      <c r="J251"/>
      <c r="K251" s="532"/>
      <c r="L251"/>
      <c r="M251"/>
      <c r="N251"/>
      <c r="O251"/>
    </row>
    <row r="252" spans="1:15">
      <c r="A252"/>
      <c r="B252"/>
      <c r="C252"/>
      <c r="D252"/>
      <c r="E252"/>
      <c r="F252"/>
      <c r="G252"/>
      <c r="H252"/>
      <c r="I252"/>
      <c r="J252"/>
      <c r="K252" s="532"/>
      <c r="L252"/>
      <c r="M252"/>
      <c r="N252"/>
      <c r="O252"/>
    </row>
    <row r="253" spans="1:15">
      <c r="A253"/>
      <c r="B253"/>
      <c r="C253"/>
      <c r="D253"/>
      <c r="E253"/>
      <c r="F253"/>
      <c r="G253"/>
      <c r="H253"/>
      <c r="I253"/>
      <c r="J253"/>
      <c r="K253" s="532"/>
      <c r="L253"/>
      <c r="M253"/>
      <c r="N253"/>
      <c r="O253"/>
    </row>
    <row r="254" spans="1:15">
      <c r="A254"/>
      <c r="B254"/>
      <c r="C254"/>
      <c r="D254"/>
      <c r="E254"/>
      <c r="F254"/>
      <c r="G254"/>
      <c r="H254"/>
      <c r="I254"/>
      <c r="J254"/>
      <c r="K254" s="532"/>
      <c r="L254"/>
      <c r="M254"/>
      <c r="N254"/>
      <c r="O254"/>
    </row>
    <row r="255" spans="1:15">
      <c r="A255"/>
      <c r="B255"/>
      <c r="C255"/>
      <c r="D255"/>
      <c r="E255"/>
      <c r="F255"/>
      <c r="G255"/>
      <c r="H255"/>
      <c r="I255"/>
      <c r="J255"/>
      <c r="K255" s="532"/>
      <c r="L255"/>
      <c r="M255"/>
      <c r="N255"/>
      <c r="O255"/>
    </row>
    <row r="256" spans="1:15">
      <c r="A256"/>
      <c r="B256"/>
      <c r="C256"/>
      <c r="D256"/>
      <c r="E256"/>
      <c r="F256"/>
      <c r="G256"/>
      <c r="H256"/>
      <c r="I256"/>
      <c r="J256"/>
      <c r="K256" s="532"/>
      <c r="L256"/>
      <c r="M256"/>
      <c r="N256"/>
      <c r="O256"/>
    </row>
    <row r="257" spans="1:15">
      <c r="A257"/>
      <c r="B257"/>
      <c r="C257"/>
      <c r="D257"/>
      <c r="E257"/>
      <c r="F257"/>
      <c r="G257"/>
      <c r="H257"/>
      <c r="I257"/>
      <c r="J257"/>
      <c r="K257" s="532"/>
      <c r="L257"/>
      <c r="M257"/>
      <c r="N257"/>
      <c r="O257"/>
    </row>
    <row r="258" spans="1:15">
      <c r="A258"/>
      <c r="B258"/>
      <c r="C258"/>
      <c r="D258"/>
      <c r="E258"/>
      <c r="F258"/>
      <c r="G258"/>
      <c r="H258"/>
      <c r="I258"/>
      <c r="J258"/>
      <c r="K258" s="532"/>
      <c r="L258"/>
      <c r="M258"/>
      <c r="N258"/>
      <c r="O258"/>
    </row>
    <row r="259" spans="1:15">
      <c r="A259"/>
      <c r="B259"/>
      <c r="C259"/>
      <c r="D259"/>
      <c r="E259"/>
      <c r="F259"/>
      <c r="G259"/>
      <c r="H259"/>
      <c r="I259"/>
      <c r="J259"/>
      <c r="K259" s="532"/>
      <c r="L259"/>
      <c r="M259"/>
      <c r="N259"/>
      <c r="O259"/>
    </row>
    <row r="260" spans="1:15">
      <c r="A260"/>
      <c r="B260"/>
      <c r="C260"/>
      <c r="D260"/>
      <c r="E260"/>
      <c r="F260"/>
      <c r="G260"/>
      <c r="H260"/>
      <c r="I260"/>
      <c r="J260"/>
      <c r="K260" s="532"/>
      <c r="L260"/>
      <c r="M260"/>
      <c r="N260"/>
      <c r="O260"/>
    </row>
    <row r="261" spans="1:15">
      <c r="A261"/>
      <c r="B261"/>
      <c r="C261"/>
      <c r="D261"/>
      <c r="E261"/>
      <c r="F261"/>
      <c r="G261"/>
      <c r="H261"/>
      <c r="I261"/>
      <c r="J261"/>
      <c r="K261" s="532"/>
      <c r="L261"/>
      <c r="M261"/>
      <c r="N261"/>
      <c r="O261"/>
    </row>
    <row r="262" spans="1:15">
      <c r="A262"/>
      <c r="B262"/>
      <c r="C262"/>
      <c r="D262"/>
      <c r="E262"/>
      <c r="F262"/>
      <c r="G262"/>
      <c r="H262"/>
      <c r="I262"/>
      <c r="J262"/>
      <c r="K262" s="532"/>
      <c r="L262"/>
      <c r="M262"/>
      <c r="N262"/>
      <c r="O262"/>
    </row>
    <row r="263" spans="1:15">
      <c r="A263"/>
      <c r="B263"/>
      <c r="C263"/>
      <c r="D263"/>
      <c r="E263"/>
      <c r="F263"/>
      <c r="G263"/>
      <c r="H263"/>
      <c r="I263"/>
      <c r="J263"/>
      <c r="K263" s="532"/>
      <c r="L263"/>
      <c r="M263"/>
      <c r="N263"/>
      <c r="O263"/>
    </row>
    <row r="264" spans="1:15">
      <c r="A264"/>
      <c r="B264"/>
      <c r="C264"/>
      <c r="D264"/>
      <c r="E264"/>
      <c r="F264"/>
      <c r="G264"/>
      <c r="H264"/>
      <c r="I264"/>
      <c r="J264"/>
      <c r="K264" s="532"/>
      <c r="L264"/>
      <c r="M264"/>
      <c r="N264"/>
      <c r="O264"/>
    </row>
    <row r="265" spans="1:15">
      <c r="A265"/>
      <c r="B265"/>
      <c r="C265"/>
      <c r="D265"/>
      <c r="E265"/>
      <c r="F265"/>
      <c r="G265"/>
      <c r="H265"/>
      <c r="I265"/>
      <c r="J265"/>
      <c r="K265" s="532"/>
      <c r="L265"/>
      <c r="M265"/>
      <c r="N265"/>
      <c r="O265"/>
    </row>
    <row r="266" spans="1:15">
      <c r="A266"/>
      <c r="B266"/>
      <c r="C266"/>
      <c r="D266"/>
      <c r="E266"/>
      <c r="F266"/>
      <c r="G266"/>
      <c r="H266"/>
      <c r="I266"/>
      <c r="J266"/>
      <c r="K266" s="532"/>
      <c r="L266"/>
      <c r="M266"/>
      <c r="N266"/>
      <c r="O266"/>
    </row>
    <row r="267" spans="1:15">
      <c r="A267"/>
      <c r="B267"/>
      <c r="C267"/>
      <c r="D267"/>
      <c r="E267"/>
      <c r="F267"/>
      <c r="G267"/>
      <c r="H267"/>
      <c r="I267"/>
      <c r="J267"/>
      <c r="K267" s="532"/>
      <c r="L267"/>
      <c r="M267"/>
      <c r="N267"/>
      <c r="O267"/>
    </row>
    <row r="268" spans="1:15">
      <c r="A268"/>
      <c r="B268"/>
      <c r="C268"/>
      <c r="D268"/>
      <c r="E268"/>
      <c r="F268"/>
      <c r="G268"/>
      <c r="H268"/>
      <c r="I268"/>
      <c r="J268"/>
      <c r="K268" s="532"/>
      <c r="L268"/>
      <c r="M268"/>
      <c r="N268"/>
      <c r="O268"/>
    </row>
    <row r="269" spans="1:15">
      <c r="A269"/>
      <c r="B269"/>
      <c r="C269"/>
      <c r="D269"/>
      <c r="E269"/>
      <c r="F269"/>
      <c r="G269"/>
      <c r="H269"/>
      <c r="I269"/>
      <c r="J269"/>
      <c r="K269" s="532"/>
      <c r="L269"/>
      <c r="M269"/>
      <c r="N269"/>
      <c r="O269"/>
    </row>
    <row r="270" spans="1:15">
      <c r="A270"/>
      <c r="B270"/>
      <c r="C270"/>
      <c r="D270"/>
      <c r="E270"/>
      <c r="F270"/>
      <c r="G270"/>
      <c r="H270"/>
      <c r="I270"/>
      <c r="J270"/>
      <c r="K270" s="532"/>
      <c r="L270"/>
      <c r="M270"/>
      <c r="N270"/>
      <c r="O270"/>
    </row>
    <row r="271" spans="1:15">
      <c r="A271"/>
      <c r="B271"/>
      <c r="C271"/>
      <c r="D271"/>
      <c r="E271"/>
      <c r="F271"/>
      <c r="G271"/>
      <c r="H271"/>
      <c r="I271"/>
      <c r="J271"/>
      <c r="K271" s="532"/>
      <c r="L271"/>
      <c r="M271"/>
      <c r="N271"/>
      <c r="O271"/>
    </row>
    <row r="272" spans="1:15">
      <c r="A272"/>
      <c r="B272"/>
      <c r="C272"/>
      <c r="D272"/>
      <c r="E272"/>
      <c r="F272"/>
      <c r="G272"/>
      <c r="H272"/>
      <c r="I272"/>
      <c r="J272"/>
      <c r="K272" s="532"/>
      <c r="L272"/>
      <c r="M272"/>
      <c r="N272"/>
      <c r="O272"/>
    </row>
    <row r="273" spans="1:15">
      <c r="A273"/>
      <c r="B273"/>
      <c r="C273"/>
      <c r="D273"/>
      <c r="E273"/>
      <c r="F273"/>
      <c r="G273"/>
      <c r="H273"/>
      <c r="I273"/>
      <c r="J273"/>
      <c r="K273" s="532"/>
      <c r="L273"/>
      <c r="M273"/>
      <c r="N273"/>
      <c r="O273"/>
    </row>
    <row r="274" spans="1:15">
      <c r="A274"/>
      <c r="B274"/>
      <c r="C274"/>
      <c r="D274"/>
      <c r="E274"/>
      <c r="F274"/>
      <c r="G274"/>
      <c r="H274"/>
      <c r="I274"/>
      <c r="J274"/>
      <c r="K274" s="532"/>
      <c r="L274"/>
      <c r="M274"/>
      <c r="N274"/>
      <c r="O274"/>
    </row>
    <row r="275" spans="1:15">
      <c r="A275"/>
      <c r="B275"/>
      <c r="C275"/>
      <c r="D275"/>
      <c r="E275"/>
      <c r="F275"/>
      <c r="G275"/>
      <c r="H275"/>
      <c r="I275"/>
      <c r="J275"/>
      <c r="K275" s="532"/>
      <c r="L275"/>
      <c r="M275"/>
      <c r="N275"/>
      <c r="O275"/>
    </row>
    <row r="276" spans="1:15">
      <c r="A276"/>
      <c r="B276"/>
      <c r="C276"/>
      <c r="D276"/>
      <c r="E276"/>
      <c r="F276"/>
      <c r="G276"/>
      <c r="H276"/>
      <c r="I276"/>
      <c r="J276"/>
      <c r="K276" s="532"/>
      <c r="L276"/>
      <c r="M276"/>
      <c r="N276"/>
      <c r="O276"/>
    </row>
    <row r="277" spans="1:15">
      <c r="A277"/>
      <c r="B277"/>
      <c r="C277"/>
      <c r="D277"/>
      <c r="E277"/>
      <c r="F277"/>
      <c r="G277"/>
      <c r="H277"/>
      <c r="I277"/>
      <c r="J277"/>
      <c r="K277" s="532"/>
      <c r="L277"/>
      <c r="M277"/>
      <c r="N277"/>
      <c r="O277"/>
    </row>
    <row r="278" spans="1:15">
      <c r="A278"/>
      <c r="B278"/>
      <c r="C278"/>
      <c r="D278"/>
      <c r="E278"/>
      <c r="F278"/>
      <c r="G278"/>
      <c r="H278"/>
      <c r="I278"/>
      <c r="J278"/>
      <c r="K278" s="532"/>
      <c r="L278"/>
      <c r="M278"/>
      <c r="N278"/>
      <c r="O278"/>
    </row>
    <row r="279" spans="1:15">
      <c r="A279"/>
      <c r="B279"/>
      <c r="C279"/>
      <c r="D279"/>
      <c r="E279"/>
      <c r="F279"/>
      <c r="G279"/>
      <c r="H279"/>
      <c r="I279"/>
      <c r="J279"/>
      <c r="K279" s="532"/>
      <c r="L279"/>
      <c r="M279"/>
      <c r="N279"/>
      <c r="O279"/>
    </row>
    <row r="280" spans="1:15">
      <c r="A280"/>
      <c r="B280"/>
      <c r="C280"/>
      <c r="D280"/>
      <c r="E280"/>
      <c r="F280"/>
      <c r="G280"/>
      <c r="H280"/>
      <c r="I280"/>
      <c r="J280"/>
      <c r="K280" s="532"/>
      <c r="L280"/>
      <c r="M280"/>
      <c r="N280"/>
      <c r="O280"/>
    </row>
    <row r="281" spans="1:15">
      <c r="A281"/>
      <c r="B281"/>
      <c r="C281"/>
      <c r="D281"/>
      <c r="E281"/>
      <c r="F281"/>
      <c r="G281"/>
      <c r="H281"/>
      <c r="I281"/>
      <c r="J281"/>
      <c r="K281" s="532"/>
      <c r="L281"/>
      <c r="M281"/>
      <c r="N281"/>
      <c r="O281"/>
    </row>
    <row r="282" spans="1:15">
      <c r="A282"/>
      <c r="B282"/>
      <c r="C282"/>
      <c r="D282"/>
      <c r="E282"/>
      <c r="F282"/>
      <c r="G282"/>
      <c r="H282"/>
      <c r="I282"/>
      <c r="J282"/>
      <c r="K282" s="532"/>
      <c r="L282"/>
      <c r="M282"/>
      <c r="N282"/>
      <c r="O282"/>
    </row>
    <row r="283" spans="1:15">
      <c r="A283"/>
      <c r="B283"/>
      <c r="C283"/>
      <c r="D283"/>
      <c r="E283"/>
      <c r="F283"/>
      <c r="G283"/>
      <c r="H283"/>
      <c r="I283"/>
      <c r="J283"/>
      <c r="K283" s="532"/>
      <c r="L283"/>
      <c r="M283"/>
      <c r="N283"/>
      <c r="O283"/>
    </row>
    <row r="284" spans="1:15">
      <c r="A284"/>
      <c r="B284"/>
      <c r="C284"/>
      <c r="D284"/>
      <c r="E284"/>
      <c r="F284"/>
      <c r="G284"/>
      <c r="H284"/>
      <c r="I284"/>
      <c r="J284"/>
      <c r="K284" s="532"/>
      <c r="L284"/>
      <c r="M284"/>
      <c r="N284"/>
      <c r="O284"/>
    </row>
    <row r="285" spans="1:15">
      <c r="A285"/>
      <c r="B285"/>
      <c r="C285"/>
      <c r="D285"/>
      <c r="E285"/>
      <c r="F285"/>
      <c r="G285"/>
      <c r="H285"/>
      <c r="I285"/>
      <c r="J285"/>
      <c r="K285" s="532"/>
      <c r="L285"/>
      <c r="M285"/>
      <c r="N285"/>
      <c r="O285"/>
    </row>
    <row r="286" spans="1:15">
      <c r="A286"/>
      <c r="B286"/>
      <c r="C286"/>
      <c r="D286"/>
      <c r="E286"/>
      <c r="F286"/>
      <c r="G286"/>
      <c r="H286"/>
      <c r="I286"/>
      <c r="J286"/>
      <c r="K286" s="532"/>
      <c r="L286"/>
      <c r="M286"/>
      <c r="N286"/>
      <c r="O286"/>
    </row>
    <row r="287" spans="1:15">
      <c r="A287"/>
      <c r="B287"/>
      <c r="C287"/>
      <c r="D287"/>
      <c r="E287"/>
      <c r="F287"/>
      <c r="G287"/>
      <c r="H287"/>
      <c r="I287"/>
      <c r="J287"/>
      <c r="K287" s="532"/>
      <c r="L287"/>
      <c r="M287"/>
      <c r="N287"/>
      <c r="O287"/>
    </row>
    <row r="288" spans="1:15">
      <c r="A288"/>
      <c r="B288"/>
      <c r="C288"/>
      <c r="D288"/>
      <c r="E288"/>
      <c r="F288"/>
      <c r="G288"/>
      <c r="H288"/>
      <c r="I288"/>
      <c r="J288"/>
      <c r="K288" s="532"/>
      <c r="L288"/>
      <c r="M288"/>
      <c r="N288"/>
      <c r="O288"/>
    </row>
    <row r="289" spans="1:15">
      <c r="A289"/>
      <c r="B289"/>
      <c r="C289"/>
      <c r="D289"/>
      <c r="E289"/>
      <c r="F289"/>
      <c r="G289"/>
      <c r="H289"/>
      <c r="I289"/>
      <c r="J289"/>
      <c r="K289" s="532"/>
      <c r="L289"/>
      <c r="M289"/>
      <c r="N289"/>
      <c r="O289"/>
    </row>
    <row r="290" spans="1:15">
      <c r="A290"/>
      <c r="B290"/>
      <c r="C290"/>
      <c r="D290"/>
      <c r="E290"/>
      <c r="F290"/>
      <c r="G290"/>
      <c r="H290"/>
      <c r="I290"/>
      <c r="J290"/>
      <c r="K290" s="532"/>
      <c r="L290"/>
      <c r="M290"/>
      <c r="N290"/>
      <c r="O290"/>
    </row>
    <row r="291" spans="1:15">
      <c r="A291"/>
      <c r="B291"/>
      <c r="C291"/>
      <c r="D291"/>
      <c r="E291"/>
      <c r="F291"/>
      <c r="G291"/>
      <c r="H291"/>
      <c r="I291"/>
      <c r="J291"/>
      <c r="K291" s="532"/>
      <c r="L291"/>
      <c r="M291"/>
      <c r="N291"/>
      <c r="O291"/>
    </row>
    <row r="292" spans="1:15">
      <c r="A292"/>
      <c r="B292"/>
      <c r="C292"/>
      <c r="D292"/>
      <c r="E292"/>
      <c r="F292"/>
      <c r="G292"/>
      <c r="H292"/>
      <c r="I292"/>
      <c r="J292"/>
      <c r="K292" s="532"/>
      <c r="L292"/>
      <c r="M292"/>
      <c r="N292"/>
      <c r="O292"/>
    </row>
    <row r="293" spans="1:15">
      <c r="A293"/>
      <c r="B293"/>
      <c r="C293"/>
      <c r="D293"/>
      <c r="E293"/>
      <c r="F293"/>
      <c r="G293"/>
      <c r="H293"/>
      <c r="I293"/>
      <c r="J293"/>
      <c r="K293" s="532"/>
      <c r="L293"/>
      <c r="M293"/>
      <c r="N293"/>
      <c r="O293"/>
    </row>
    <row r="294" spans="1:15">
      <c r="A294"/>
      <c r="B294"/>
      <c r="C294"/>
      <c r="D294"/>
      <c r="E294"/>
      <c r="F294"/>
      <c r="G294"/>
      <c r="H294"/>
      <c r="I294"/>
      <c r="J294"/>
      <c r="K294" s="532"/>
      <c r="L294"/>
      <c r="M294"/>
      <c r="N294"/>
      <c r="O294"/>
    </row>
    <row r="295" spans="1:15">
      <c r="A295"/>
      <c r="B295"/>
      <c r="C295"/>
      <c r="D295"/>
      <c r="E295"/>
      <c r="F295"/>
      <c r="G295"/>
      <c r="H295"/>
      <c r="I295"/>
      <c r="J295"/>
      <c r="K295" s="532"/>
      <c r="L295"/>
      <c r="M295"/>
      <c r="N295"/>
      <c r="O295"/>
    </row>
    <row r="296" spans="1:15">
      <c r="A296"/>
      <c r="B296"/>
      <c r="C296"/>
      <c r="D296"/>
      <c r="E296"/>
      <c r="F296"/>
      <c r="G296"/>
      <c r="H296"/>
      <c r="I296"/>
      <c r="J296"/>
      <c r="K296" s="532"/>
      <c r="L296"/>
      <c r="M296"/>
      <c r="N296"/>
      <c r="O296"/>
    </row>
    <row r="297" spans="1:15">
      <c r="A297"/>
      <c r="B297"/>
      <c r="C297"/>
      <c r="D297"/>
      <c r="E297"/>
      <c r="F297"/>
      <c r="G297"/>
      <c r="H297"/>
      <c r="I297"/>
      <c r="J297"/>
      <c r="K297" s="532"/>
      <c r="L297"/>
      <c r="M297"/>
      <c r="N297"/>
      <c r="O297"/>
    </row>
    <row r="298" spans="1:15">
      <c r="A298"/>
      <c r="B298"/>
      <c r="C298"/>
      <c r="D298"/>
      <c r="E298"/>
      <c r="F298"/>
      <c r="G298"/>
      <c r="H298"/>
      <c r="I298"/>
      <c r="J298"/>
      <c r="K298" s="532"/>
      <c r="L298"/>
      <c r="M298"/>
      <c r="N298"/>
      <c r="O298"/>
    </row>
    <row r="299" spans="1:15">
      <c r="A299"/>
      <c r="B299"/>
      <c r="C299"/>
      <c r="D299"/>
      <c r="E299"/>
      <c r="F299"/>
      <c r="G299"/>
      <c r="H299"/>
      <c r="I299"/>
      <c r="J299"/>
      <c r="K299" s="532"/>
      <c r="L299"/>
      <c r="M299"/>
      <c r="N299"/>
      <c r="O299"/>
    </row>
    <row r="300" spans="1:15">
      <c r="A300"/>
      <c r="B300"/>
      <c r="C300"/>
      <c r="D300"/>
      <c r="E300"/>
      <c r="F300"/>
      <c r="G300"/>
      <c r="H300"/>
      <c r="I300"/>
      <c r="J300"/>
      <c r="K300" s="532"/>
      <c r="L300"/>
      <c r="M300"/>
      <c r="N300"/>
      <c r="O300"/>
    </row>
    <row r="301" spans="1:15">
      <c r="A301"/>
      <c r="B301"/>
      <c r="C301"/>
      <c r="D301"/>
      <c r="E301"/>
      <c r="F301"/>
      <c r="G301"/>
      <c r="H301"/>
      <c r="I301"/>
      <c r="J301"/>
      <c r="K301" s="532"/>
      <c r="L301"/>
      <c r="M301"/>
      <c r="N301"/>
      <c r="O301"/>
    </row>
    <row r="302" spans="1:15">
      <c r="A302"/>
      <c r="B302"/>
      <c r="C302"/>
      <c r="D302"/>
      <c r="E302"/>
      <c r="F302"/>
      <c r="G302"/>
      <c r="H302"/>
      <c r="I302"/>
      <c r="J302"/>
      <c r="K302" s="532"/>
      <c r="L302"/>
      <c r="M302"/>
      <c r="N302"/>
      <c r="O302"/>
    </row>
    <row r="303" spans="1:15">
      <c r="A303"/>
      <c r="B303"/>
      <c r="C303"/>
      <c r="D303"/>
      <c r="E303"/>
      <c r="F303"/>
      <c r="G303"/>
      <c r="H303"/>
      <c r="I303"/>
      <c r="J303"/>
      <c r="K303" s="532"/>
      <c r="L303"/>
      <c r="M303"/>
      <c r="N303"/>
      <c r="O303"/>
    </row>
    <row r="304" spans="1:15">
      <c r="A304"/>
      <c r="B304"/>
      <c r="C304"/>
      <c r="D304"/>
      <c r="E304"/>
      <c r="F304"/>
      <c r="G304"/>
      <c r="H304"/>
      <c r="I304"/>
      <c r="J304"/>
      <c r="K304" s="532"/>
      <c r="L304"/>
      <c r="M304"/>
      <c r="N304"/>
      <c r="O304"/>
    </row>
    <row r="305" spans="1:15">
      <c r="A305"/>
      <c r="B305"/>
      <c r="C305"/>
      <c r="D305"/>
      <c r="E305"/>
      <c r="F305"/>
      <c r="G305"/>
      <c r="H305"/>
      <c r="I305"/>
      <c r="J305"/>
      <c r="K305" s="532"/>
      <c r="L305"/>
      <c r="M305"/>
      <c r="N305"/>
      <c r="O305"/>
    </row>
    <row r="306" spans="1:15">
      <c r="A306"/>
      <c r="B306"/>
      <c r="C306"/>
      <c r="D306"/>
      <c r="E306"/>
      <c r="F306"/>
      <c r="G306"/>
      <c r="H306"/>
      <c r="I306"/>
      <c r="J306"/>
      <c r="K306" s="532"/>
      <c r="L306"/>
      <c r="M306"/>
      <c r="N306"/>
      <c r="O306"/>
    </row>
    <row r="307" spans="1:15">
      <c r="A307"/>
      <c r="B307"/>
      <c r="C307"/>
      <c r="D307"/>
      <c r="E307"/>
      <c r="F307"/>
      <c r="G307"/>
      <c r="H307"/>
      <c r="I307"/>
      <c r="J307"/>
      <c r="K307" s="532"/>
      <c r="L307"/>
      <c r="M307"/>
      <c r="N307"/>
      <c r="O307"/>
    </row>
    <row r="308" spans="1:15">
      <c r="A308"/>
      <c r="B308"/>
      <c r="C308"/>
      <c r="D308"/>
      <c r="E308"/>
      <c r="F308"/>
      <c r="G308"/>
      <c r="H308"/>
      <c r="I308"/>
      <c r="J308"/>
      <c r="K308" s="532"/>
      <c r="L308"/>
      <c r="M308"/>
      <c r="N308"/>
      <c r="O308"/>
    </row>
    <row r="309" spans="1:15">
      <c r="A309"/>
      <c r="B309"/>
      <c r="C309"/>
      <c r="D309"/>
      <c r="E309"/>
      <c r="F309"/>
      <c r="G309"/>
      <c r="H309"/>
      <c r="I309"/>
      <c r="J309"/>
      <c r="K309" s="532"/>
      <c r="L309"/>
      <c r="M309"/>
      <c r="N309"/>
      <c r="O309"/>
    </row>
    <row r="310" spans="1:15">
      <c r="A310"/>
      <c r="B310"/>
      <c r="C310"/>
      <c r="D310"/>
      <c r="E310"/>
      <c r="F310"/>
      <c r="G310"/>
      <c r="H310"/>
      <c r="I310"/>
      <c r="J310"/>
      <c r="K310" s="532"/>
      <c r="L310"/>
      <c r="M310"/>
      <c r="N310"/>
      <c r="O310"/>
    </row>
    <row r="311" spans="1:15">
      <c r="A311"/>
      <c r="B311"/>
      <c r="C311"/>
      <c r="D311"/>
      <c r="E311"/>
      <c r="F311"/>
      <c r="G311"/>
      <c r="H311"/>
      <c r="I311"/>
      <c r="J311"/>
      <c r="K311" s="532"/>
      <c r="L311"/>
      <c r="M311"/>
      <c r="N311"/>
      <c r="O311"/>
    </row>
    <row r="312" spans="1:15">
      <c r="A312"/>
      <c r="B312"/>
      <c r="C312"/>
      <c r="D312"/>
      <c r="E312"/>
      <c r="F312"/>
      <c r="G312"/>
      <c r="H312"/>
      <c r="I312"/>
      <c r="J312"/>
      <c r="K312" s="532"/>
      <c r="L312"/>
      <c r="M312"/>
      <c r="N312"/>
      <c r="O312"/>
    </row>
    <row r="313" spans="1:15">
      <c r="A313"/>
      <c r="B313"/>
      <c r="C313"/>
      <c r="D313"/>
      <c r="E313"/>
      <c r="F313"/>
      <c r="G313"/>
      <c r="H313"/>
      <c r="I313"/>
      <c r="J313"/>
      <c r="K313" s="532"/>
      <c r="L313"/>
      <c r="M313"/>
      <c r="N313"/>
      <c r="O313"/>
    </row>
    <row r="314" spans="1:15">
      <c r="A314"/>
      <c r="B314"/>
      <c r="C314"/>
      <c r="D314"/>
      <c r="E314"/>
      <c r="F314"/>
      <c r="G314"/>
      <c r="H314"/>
      <c r="I314"/>
      <c r="J314"/>
      <c r="K314" s="532"/>
      <c r="L314"/>
      <c r="M314"/>
      <c r="N314"/>
      <c r="O314"/>
    </row>
    <row r="315" spans="1:15">
      <c r="A315"/>
      <c r="B315"/>
      <c r="C315"/>
      <c r="D315"/>
      <c r="E315"/>
      <c r="F315"/>
      <c r="G315"/>
      <c r="H315"/>
      <c r="I315"/>
      <c r="J315"/>
      <c r="K315" s="532"/>
      <c r="L315"/>
      <c r="M315"/>
      <c r="N315"/>
      <c r="O315"/>
    </row>
    <row r="316" spans="1:15">
      <c r="A316"/>
      <c r="B316"/>
      <c r="C316"/>
      <c r="D316"/>
      <c r="E316"/>
      <c r="F316"/>
      <c r="G316"/>
      <c r="H316"/>
      <c r="I316"/>
      <c r="J316"/>
      <c r="K316" s="532"/>
      <c r="L316"/>
      <c r="M316"/>
      <c r="N316"/>
      <c r="O316"/>
    </row>
    <row r="317" spans="1:15">
      <c r="A317"/>
      <c r="B317"/>
      <c r="C317"/>
      <c r="D317"/>
      <c r="E317"/>
      <c r="F317"/>
      <c r="G317"/>
      <c r="H317"/>
      <c r="I317"/>
      <c r="J317"/>
      <c r="K317" s="532"/>
      <c r="L317"/>
      <c r="M317"/>
      <c r="N317"/>
      <c r="O317"/>
    </row>
    <row r="318" spans="1:15">
      <c r="A318"/>
      <c r="B318"/>
      <c r="C318"/>
      <c r="D318"/>
      <c r="E318"/>
      <c r="F318"/>
      <c r="G318"/>
      <c r="H318"/>
      <c r="I318"/>
      <c r="J318"/>
      <c r="K318" s="532"/>
      <c r="L318"/>
      <c r="M318"/>
      <c r="N318"/>
      <c r="O318"/>
    </row>
    <row r="319" spans="1:15">
      <c r="A319"/>
      <c r="B319"/>
      <c r="C319"/>
      <c r="D319"/>
      <c r="E319"/>
      <c r="F319"/>
      <c r="G319"/>
      <c r="H319"/>
      <c r="I319"/>
      <c r="J319"/>
      <c r="K319" s="532"/>
      <c r="L319"/>
      <c r="M319"/>
      <c r="N319"/>
      <c r="O319"/>
    </row>
    <row r="320" spans="1:15">
      <c r="A320"/>
      <c r="B320"/>
      <c r="C320"/>
      <c r="D320"/>
      <c r="E320"/>
      <c r="F320"/>
      <c r="G320"/>
      <c r="H320"/>
      <c r="I320"/>
      <c r="J320"/>
      <c r="K320" s="532"/>
      <c r="L320"/>
      <c r="M320"/>
      <c r="N320"/>
      <c r="O320"/>
    </row>
    <row r="321" spans="1:15">
      <c r="A321"/>
      <c r="B321"/>
      <c r="C321"/>
      <c r="D321"/>
      <c r="E321"/>
      <c r="F321"/>
      <c r="G321"/>
      <c r="H321"/>
      <c r="I321"/>
      <c r="J321"/>
      <c r="K321" s="532"/>
      <c r="L321"/>
      <c r="M321"/>
      <c r="N321"/>
      <c r="O321"/>
    </row>
    <row r="322" spans="1:15">
      <c r="A322"/>
      <c r="B322"/>
      <c r="C322"/>
      <c r="D322"/>
      <c r="E322"/>
      <c r="F322"/>
      <c r="G322"/>
      <c r="H322"/>
      <c r="I322"/>
      <c r="J322"/>
      <c r="K322" s="532"/>
      <c r="L322"/>
      <c r="M322"/>
      <c r="N322"/>
      <c r="O322"/>
    </row>
    <row r="323" spans="1:15">
      <c r="A323"/>
      <c r="B323"/>
      <c r="C323"/>
      <c r="D323"/>
      <c r="E323"/>
      <c r="F323"/>
      <c r="G323"/>
      <c r="H323"/>
      <c r="I323"/>
      <c r="J323"/>
      <c r="K323" s="532"/>
      <c r="L323"/>
      <c r="M323"/>
      <c r="N323"/>
      <c r="O323"/>
    </row>
    <row r="324" spans="1:15">
      <c r="A324"/>
      <c r="B324"/>
      <c r="C324"/>
      <c r="D324"/>
      <c r="E324"/>
      <c r="F324"/>
      <c r="G324"/>
      <c r="H324"/>
      <c r="I324"/>
      <c r="J324"/>
      <c r="K324" s="532"/>
      <c r="L324"/>
      <c r="M324"/>
      <c r="N324"/>
      <c r="O324"/>
    </row>
    <row r="325" spans="1:15">
      <c r="A325"/>
      <c r="B325"/>
      <c r="C325"/>
      <c r="D325"/>
      <c r="E325"/>
      <c r="F325"/>
      <c r="G325"/>
      <c r="H325"/>
      <c r="I325"/>
      <c r="J325"/>
      <c r="K325" s="532"/>
      <c r="L325"/>
      <c r="M325"/>
      <c r="N325"/>
      <c r="O325"/>
    </row>
    <row r="326" spans="1:15">
      <c r="A326"/>
      <c r="B326"/>
      <c r="C326"/>
      <c r="D326"/>
      <c r="E326"/>
      <c r="F326"/>
      <c r="G326"/>
      <c r="H326"/>
      <c r="I326"/>
      <c r="J326"/>
      <c r="K326" s="532"/>
      <c r="L326"/>
      <c r="M326"/>
      <c r="N326"/>
      <c r="O326"/>
    </row>
    <row r="327" spans="1:15">
      <c r="A327"/>
      <c r="B327"/>
      <c r="C327"/>
      <c r="D327"/>
      <c r="E327"/>
      <c r="F327"/>
      <c r="G327"/>
      <c r="H327"/>
      <c r="I327"/>
      <c r="J327"/>
      <c r="K327" s="532"/>
      <c r="L327"/>
      <c r="M327"/>
      <c r="N327"/>
      <c r="O327"/>
    </row>
    <row r="328" spans="1:15">
      <c r="A328"/>
      <c r="B328"/>
      <c r="C328"/>
      <c r="D328"/>
      <c r="E328"/>
      <c r="F328"/>
      <c r="G328"/>
      <c r="H328"/>
      <c r="I328"/>
      <c r="J328"/>
      <c r="K328" s="532"/>
      <c r="L328"/>
      <c r="M328"/>
      <c r="N328"/>
      <c r="O328"/>
    </row>
    <row r="329" spans="1:15">
      <c r="A329"/>
      <c r="B329"/>
      <c r="C329"/>
      <c r="D329"/>
      <c r="E329"/>
      <c r="F329"/>
      <c r="G329"/>
      <c r="H329"/>
      <c r="I329"/>
      <c r="J329"/>
      <c r="K329" s="532"/>
      <c r="L329"/>
      <c r="M329"/>
      <c r="N329"/>
      <c r="O329"/>
    </row>
    <row r="330" spans="1:15">
      <c r="A330"/>
      <c r="B330"/>
      <c r="C330"/>
      <c r="D330"/>
      <c r="E330"/>
      <c r="F330"/>
      <c r="G330"/>
      <c r="H330"/>
      <c r="I330"/>
      <c r="J330"/>
      <c r="K330" s="532"/>
      <c r="L330"/>
      <c r="M330"/>
      <c r="N330"/>
      <c r="O330"/>
    </row>
    <row r="331" spans="1:15">
      <c r="A331"/>
      <c r="B331"/>
      <c r="C331"/>
      <c r="D331"/>
      <c r="E331"/>
      <c r="F331"/>
      <c r="G331"/>
      <c r="H331"/>
      <c r="I331"/>
      <c r="J331"/>
      <c r="K331" s="532"/>
      <c r="L331"/>
      <c r="M331"/>
      <c r="N331"/>
      <c r="O331"/>
    </row>
    <row r="332" spans="1:15">
      <c r="A332"/>
      <c r="B332"/>
      <c r="C332"/>
      <c r="D332"/>
      <c r="E332"/>
      <c r="F332"/>
      <c r="G332"/>
      <c r="H332"/>
      <c r="I332"/>
      <c r="J332"/>
      <c r="K332" s="532"/>
      <c r="L332"/>
      <c r="M332"/>
      <c r="N332"/>
      <c r="O332"/>
    </row>
    <row r="333" spans="1:15">
      <c r="A333"/>
      <c r="B333"/>
      <c r="C333"/>
      <c r="D333"/>
      <c r="E333"/>
      <c r="F333"/>
      <c r="G333"/>
      <c r="H333"/>
      <c r="I333"/>
      <c r="J333"/>
      <c r="K333" s="532"/>
      <c r="L333"/>
      <c r="M333"/>
      <c r="N333"/>
      <c r="O333"/>
    </row>
    <row r="334" spans="1:15">
      <c r="A334"/>
      <c r="B334"/>
      <c r="C334"/>
      <c r="D334"/>
      <c r="E334"/>
      <c r="F334"/>
      <c r="G334"/>
      <c r="H334"/>
      <c r="I334"/>
      <c r="J334"/>
      <c r="K334" s="532"/>
      <c r="L334"/>
      <c r="M334"/>
      <c r="N334"/>
      <c r="O334"/>
    </row>
    <row r="335" spans="1:15">
      <c r="A335"/>
      <c r="B335"/>
      <c r="C335"/>
      <c r="D335"/>
      <c r="E335"/>
      <c r="F335"/>
      <c r="G335"/>
      <c r="H335"/>
      <c r="I335"/>
      <c r="J335"/>
      <c r="K335" s="532"/>
      <c r="L335"/>
      <c r="M335"/>
      <c r="N335"/>
      <c r="O335"/>
    </row>
    <row r="336" spans="1:15">
      <c r="A336"/>
      <c r="B336"/>
      <c r="C336"/>
      <c r="D336"/>
      <c r="E336"/>
      <c r="F336"/>
      <c r="G336"/>
      <c r="H336"/>
      <c r="I336"/>
      <c r="J336"/>
      <c r="K336" s="532"/>
      <c r="L336"/>
      <c r="M336"/>
      <c r="N336"/>
      <c r="O336"/>
    </row>
    <row r="337" spans="1:15">
      <c r="A337"/>
      <c r="B337"/>
      <c r="C337"/>
      <c r="D337"/>
      <c r="E337"/>
      <c r="F337"/>
      <c r="G337"/>
      <c r="H337"/>
      <c r="I337"/>
      <c r="J337"/>
      <c r="K337" s="532"/>
      <c r="L337"/>
      <c r="M337"/>
      <c r="N337"/>
      <c r="O337"/>
    </row>
    <row r="338" spans="1:15">
      <c r="A338"/>
      <c r="B338"/>
      <c r="C338"/>
      <c r="D338"/>
      <c r="E338"/>
      <c r="F338"/>
      <c r="G338"/>
      <c r="H338"/>
      <c r="I338"/>
      <c r="J338"/>
      <c r="K338" s="532"/>
      <c r="L338"/>
      <c r="M338"/>
      <c r="N338"/>
      <c r="O338"/>
    </row>
    <row r="339" spans="1:15">
      <c r="A339"/>
      <c r="B339"/>
      <c r="C339"/>
      <c r="D339"/>
      <c r="E339"/>
      <c r="F339"/>
      <c r="G339"/>
      <c r="H339"/>
      <c r="I339"/>
      <c r="J339"/>
      <c r="K339" s="532"/>
      <c r="L339"/>
      <c r="M339"/>
      <c r="N339"/>
      <c r="O339"/>
    </row>
    <row r="340" spans="1:15">
      <c r="A340"/>
      <c r="B340"/>
      <c r="C340"/>
      <c r="D340"/>
      <c r="E340"/>
      <c r="F340"/>
      <c r="G340"/>
      <c r="H340"/>
      <c r="I340"/>
      <c r="J340"/>
      <c r="K340" s="532"/>
      <c r="L340"/>
      <c r="M340"/>
      <c r="N340"/>
      <c r="O340"/>
    </row>
    <row r="341" spans="1:15">
      <c r="A341"/>
      <c r="B341"/>
      <c r="C341"/>
      <c r="D341"/>
      <c r="E341"/>
      <c r="F341"/>
      <c r="G341"/>
      <c r="H341"/>
      <c r="I341"/>
      <c r="J341"/>
      <c r="K341" s="532"/>
      <c r="L341"/>
      <c r="M341"/>
      <c r="N341"/>
      <c r="O341"/>
    </row>
    <row r="342" spans="1:15">
      <c r="A342"/>
      <c r="B342"/>
      <c r="C342"/>
      <c r="D342"/>
      <c r="E342"/>
      <c r="F342"/>
      <c r="G342"/>
      <c r="H342"/>
      <c r="I342"/>
      <c r="J342"/>
      <c r="K342" s="532"/>
      <c r="L342"/>
      <c r="M342"/>
      <c r="N342"/>
      <c r="O342"/>
    </row>
    <row r="343" spans="1:15">
      <c r="A343"/>
      <c r="B343"/>
      <c r="C343"/>
      <c r="D343"/>
      <c r="E343"/>
      <c r="F343"/>
      <c r="G343"/>
      <c r="H343"/>
      <c r="I343"/>
      <c r="J343"/>
      <c r="K343" s="532"/>
      <c r="L343"/>
      <c r="M343"/>
      <c r="N343"/>
      <c r="O343"/>
    </row>
    <row r="344" spans="1:15">
      <c r="A344"/>
      <c r="B344"/>
      <c r="C344"/>
      <c r="D344"/>
      <c r="E344"/>
      <c r="F344"/>
      <c r="G344"/>
      <c r="H344"/>
      <c r="I344"/>
      <c r="J344"/>
      <c r="K344" s="532"/>
      <c r="L344"/>
      <c r="M344"/>
      <c r="N344"/>
      <c r="O344"/>
    </row>
    <row r="345" spans="1:15">
      <c r="A345"/>
      <c r="B345"/>
      <c r="C345"/>
      <c r="D345"/>
      <c r="E345"/>
      <c r="F345"/>
      <c r="G345"/>
      <c r="H345"/>
      <c r="I345"/>
      <c r="J345"/>
      <c r="K345" s="532"/>
      <c r="L345"/>
      <c r="M345"/>
      <c r="N345"/>
      <c r="O345"/>
    </row>
    <row r="346" spans="1:15">
      <c r="A346"/>
      <c r="B346"/>
      <c r="C346"/>
      <c r="D346"/>
      <c r="E346"/>
      <c r="F346"/>
      <c r="G346"/>
      <c r="H346"/>
      <c r="I346"/>
      <c r="J346"/>
      <c r="K346" s="532"/>
      <c r="L346"/>
      <c r="M346"/>
      <c r="N346"/>
      <c r="O346"/>
    </row>
    <row r="347" spans="1:15">
      <c r="A347"/>
      <c r="B347"/>
      <c r="C347"/>
      <c r="D347"/>
      <c r="E347"/>
      <c r="F347"/>
      <c r="G347"/>
      <c r="H347"/>
      <c r="I347"/>
      <c r="J347"/>
      <c r="K347" s="532"/>
      <c r="L347"/>
      <c r="M347"/>
      <c r="N347"/>
      <c r="O347"/>
    </row>
    <row r="348" spans="1:15">
      <c r="A348"/>
      <c r="B348"/>
      <c r="C348"/>
      <c r="D348"/>
      <c r="E348"/>
      <c r="F348"/>
      <c r="G348"/>
      <c r="H348"/>
      <c r="I348"/>
      <c r="J348"/>
      <c r="K348" s="532"/>
      <c r="L348"/>
      <c r="M348"/>
      <c r="N348"/>
      <c r="O348"/>
    </row>
    <row r="349" spans="1:15">
      <c r="A349"/>
      <c r="B349"/>
      <c r="C349"/>
      <c r="D349"/>
      <c r="E349"/>
      <c r="F349"/>
      <c r="G349"/>
      <c r="H349"/>
      <c r="I349"/>
      <c r="J349"/>
      <c r="K349" s="532"/>
      <c r="L349"/>
      <c r="M349"/>
      <c r="N349"/>
      <c r="O349"/>
    </row>
    <row r="350" spans="1:15">
      <c r="A350"/>
      <c r="B350"/>
      <c r="C350"/>
      <c r="D350"/>
      <c r="E350"/>
      <c r="F350"/>
      <c r="G350"/>
      <c r="H350"/>
      <c r="I350"/>
      <c r="J350"/>
      <c r="K350" s="532"/>
      <c r="L350"/>
      <c r="M350"/>
      <c r="N350"/>
      <c r="O350"/>
    </row>
    <row r="351" spans="1:15">
      <c r="A351"/>
      <c r="B351"/>
      <c r="C351"/>
      <c r="D351"/>
      <c r="E351"/>
      <c r="F351"/>
      <c r="G351"/>
      <c r="H351"/>
      <c r="I351"/>
      <c r="J351"/>
      <c r="K351" s="532"/>
      <c r="L351"/>
      <c r="M351"/>
      <c r="N351"/>
      <c r="O351"/>
    </row>
    <row r="352" spans="1:15">
      <c r="A352"/>
      <c r="B352"/>
      <c r="C352"/>
      <c r="D352"/>
      <c r="E352"/>
      <c r="F352"/>
      <c r="G352"/>
      <c r="H352"/>
      <c r="I352"/>
      <c r="J352"/>
      <c r="K352" s="532"/>
      <c r="L352"/>
      <c r="M352"/>
      <c r="N352"/>
      <c r="O352"/>
    </row>
    <row r="353" spans="1:15">
      <c r="A353"/>
      <c r="B353"/>
      <c r="C353"/>
      <c r="D353"/>
      <c r="E353"/>
      <c r="F353"/>
      <c r="G353"/>
      <c r="H353"/>
      <c r="I353"/>
      <c r="J353"/>
      <c r="K353" s="532"/>
      <c r="L353"/>
      <c r="M353"/>
      <c r="N353"/>
      <c r="O353"/>
    </row>
    <row r="354" spans="1:15">
      <c r="A354"/>
      <c r="B354"/>
      <c r="C354"/>
      <c r="D354"/>
      <c r="E354"/>
      <c r="F354"/>
      <c r="G354"/>
      <c r="H354"/>
      <c r="I354"/>
      <c r="J354"/>
      <c r="K354" s="532"/>
      <c r="L354"/>
      <c r="M354"/>
      <c r="N354"/>
      <c r="O354"/>
    </row>
    <row r="355" spans="1:15">
      <c r="A355"/>
      <c r="B355"/>
      <c r="C355"/>
      <c r="D355"/>
      <c r="E355"/>
      <c r="F355"/>
      <c r="G355"/>
      <c r="H355"/>
      <c r="I355"/>
      <c r="J355"/>
      <c r="K355" s="532"/>
      <c r="L355"/>
      <c r="M355"/>
      <c r="N355"/>
      <c r="O355"/>
    </row>
    <row r="356" spans="1:15">
      <c r="A356"/>
      <c r="B356"/>
      <c r="C356"/>
      <c r="D356"/>
      <c r="E356"/>
      <c r="F356"/>
      <c r="G356"/>
      <c r="H356"/>
      <c r="I356"/>
      <c r="J356"/>
      <c r="K356" s="532"/>
      <c r="L356"/>
      <c r="M356"/>
      <c r="N356"/>
      <c r="O356"/>
    </row>
    <row r="357" spans="1:15">
      <c r="A357"/>
      <c r="B357"/>
      <c r="C357"/>
      <c r="D357"/>
      <c r="E357"/>
      <c r="F357"/>
      <c r="G357"/>
      <c r="H357"/>
      <c r="I357"/>
      <c r="J357"/>
      <c r="K357" s="532"/>
      <c r="L357"/>
      <c r="M357"/>
      <c r="N357"/>
      <c r="O357"/>
    </row>
    <row r="358" spans="1:15">
      <c r="A358"/>
      <c r="B358"/>
      <c r="C358"/>
      <c r="D358"/>
      <c r="E358"/>
      <c r="F358"/>
      <c r="G358"/>
      <c r="H358"/>
      <c r="I358"/>
      <c r="J358"/>
      <c r="K358" s="532"/>
      <c r="L358"/>
      <c r="M358"/>
      <c r="N358"/>
      <c r="O358"/>
    </row>
    <row r="359" spans="1:15">
      <c r="A359"/>
      <c r="B359"/>
      <c r="C359"/>
      <c r="D359"/>
      <c r="E359"/>
      <c r="F359"/>
      <c r="G359"/>
      <c r="H359"/>
      <c r="I359"/>
      <c r="J359"/>
      <c r="K359" s="532"/>
      <c r="L359"/>
      <c r="M359"/>
      <c r="N359"/>
      <c r="O359"/>
    </row>
    <row r="360" spans="1:15">
      <c r="A360"/>
      <c r="B360"/>
      <c r="C360"/>
      <c r="D360"/>
      <c r="E360"/>
      <c r="F360"/>
      <c r="G360"/>
      <c r="H360"/>
      <c r="I360"/>
      <c r="J360"/>
      <c r="K360" s="532"/>
      <c r="L360"/>
      <c r="M360"/>
      <c r="N360"/>
      <c r="O360"/>
    </row>
    <row r="361" spans="1:15">
      <c r="A361"/>
      <c r="B361"/>
      <c r="C361"/>
      <c r="D361"/>
      <c r="E361"/>
      <c r="F361"/>
      <c r="G361"/>
      <c r="H361"/>
      <c r="I361"/>
      <c r="J361"/>
      <c r="K361" s="532"/>
      <c r="L361"/>
      <c r="M361"/>
      <c r="N361"/>
      <c r="O361"/>
    </row>
    <row r="362" spans="1:15">
      <c r="A362"/>
      <c r="B362"/>
      <c r="C362"/>
      <c r="D362"/>
      <c r="E362"/>
      <c r="F362"/>
      <c r="G362"/>
      <c r="H362"/>
      <c r="I362"/>
      <c r="J362"/>
      <c r="K362" s="532"/>
      <c r="L362"/>
      <c r="M362"/>
      <c r="N362"/>
      <c r="O362"/>
    </row>
    <row r="363" spans="1:15">
      <c r="A363"/>
      <c r="B363"/>
      <c r="C363"/>
      <c r="D363"/>
      <c r="E363"/>
      <c r="F363"/>
      <c r="G363"/>
      <c r="H363"/>
      <c r="I363"/>
      <c r="J363"/>
      <c r="K363" s="532"/>
      <c r="L363"/>
      <c r="M363"/>
      <c r="N363"/>
      <c r="O363"/>
    </row>
    <row r="364" spans="1:15">
      <c r="A364"/>
      <c r="B364"/>
      <c r="C364"/>
      <c r="D364"/>
      <c r="E364"/>
      <c r="F364"/>
      <c r="G364"/>
      <c r="H364"/>
      <c r="I364"/>
      <c r="J364"/>
      <c r="K364" s="532"/>
      <c r="L364"/>
      <c r="M364"/>
      <c r="N364"/>
      <c r="O364"/>
    </row>
    <row r="365" spans="1:15">
      <c r="A365"/>
      <c r="B365"/>
      <c r="C365"/>
      <c r="D365"/>
      <c r="E365"/>
      <c r="F365"/>
      <c r="G365"/>
      <c r="H365"/>
      <c r="I365"/>
      <c r="J365"/>
      <c r="K365" s="532"/>
      <c r="L365"/>
      <c r="M365"/>
      <c r="N365"/>
      <c r="O365"/>
    </row>
    <row r="366" spans="1:15">
      <c r="A366"/>
      <c r="B366"/>
      <c r="C366"/>
      <c r="D366"/>
      <c r="E366"/>
      <c r="F366"/>
      <c r="G366"/>
      <c r="H366"/>
      <c r="I366"/>
      <c r="J366"/>
      <c r="K366" s="532"/>
      <c r="L366"/>
      <c r="M366"/>
      <c r="N366"/>
      <c r="O366"/>
    </row>
    <row r="367" spans="1:15">
      <c r="A367"/>
      <c r="B367"/>
      <c r="C367"/>
      <c r="D367"/>
      <c r="E367"/>
      <c r="F367"/>
      <c r="G367"/>
      <c r="H367"/>
      <c r="I367"/>
      <c r="J367"/>
      <c r="K367" s="532"/>
      <c r="L367"/>
      <c r="M367"/>
      <c r="N367"/>
      <c r="O367"/>
    </row>
    <row r="368" spans="1:15">
      <c r="A368"/>
      <c r="B368"/>
      <c r="C368"/>
      <c r="D368"/>
      <c r="E368"/>
      <c r="F368"/>
      <c r="G368"/>
      <c r="H368"/>
      <c r="I368"/>
      <c r="J368"/>
      <c r="K368" s="532"/>
      <c r="L368"/>
      <c r="M368"/>
      <c r="N368"/>
      <c r="O368"/>
    </row>
    <row r="369" spans="1:15">
      <c r="A369"/>
      <c r="B369"/>
      <c r="C369"/>
      <c r="D369"/>
      <c r="E369"/>
      <c r="F369"/>
      <c r="G369"/>
      <c r="H369"/>
      <c r="I369"/>
      <c r="J369"/>
      <c r="K369" s="532"/>
      <c r="L369"/>
      <c r="M369"/>
      <c r="N369"/>
      <c r="O369"/>
    </row>
    <row r="370" spans="1:15">
      <c r="A370"/>
      <c r="B370"/>
      <c r="C370"/>
      <c r="D370"/>
      <c r="E370"/>
      <c r="F370"/>
      <c r="G370"/>
      <c r="H370"/>
      <c r="I370"/>
      <c r="J370"/>
      <c r="K370" s="532"/>
      <c r="L370"/>
      <c r="M370"/>
      <c r="N370"/>
      <c r="O370"/>
    </row>
    <row r="371" spans="1:15">
      <c r="A371"/>
      <c r="B371"/>
      <c r="C371"/>
      <c r="D371"/>
      <c r="E371"/>
      <c r="F371"/>
      <c r="G371"/>
      <c r="H371"/>
      <c r="I371"/>
      <c r="J371"/>
      <c r="K371" s="532"/>
      <c r="L371"/>
      <c r="M371"/>
      <c r="N371"/>
      <c r="O371"/>
    </row>
    <row r="372" spans="1:15">
      <c r="A372"/>
      <c r="B372"/>
      <c r="C372"/>
      <c r="D372"/>
      <c r="E372"/>
      <c r="F372"/>
      <c r="G372"/>
      <c r="H372"/>
      <c r="I372"/>
      <c r="J372"/>
      <c r="K372" s="532"/>
      <c r="L372"/>
      <c r="M372"/>
      <c r="N372"/>
      <c r="O372"/>
    </row>
    <row r="373" spans="1:15">
      <c r="A373"/>
      <c r="B373"/>
      <c r="C373"/>
      <c r="D373"/>
      <c r="E373"/>
      <c r="F373"/>
      <c r="G373"/>
      <c r="H373"/>
      <c r="I373"/>
      <c r="J373"/>
      <c r="K373" s="532"/>
      <c r="L373"/>
      <c r="M373"/>
      <c r="N373"/>
      <c r="O373"/>
    </row>
    <row r="374" spans="1:15">
      <c r="A374"/>
      <c r="B374"/>
      <c r="C374"/>
      <c r="D374"/>
      <c r="E374"/>
      <c r="F374"/>
      <c r="G374"/>
      <c r="H374"/>
      <c r="I374"/>
      <c r="J374"/>
      <c r="K374" s="532"/>
      <c r="L374"/>
      <c r="M374"/>
      <c r="N374"/>
      <c r="O374"/>
    </row>
    <row r="375" spans="1:15">
      <c r="A375"/>
      <c r="B375"/>
      <c r="C375"/>
      <c r="D375"/>
      <c r="E375"/>
      <c r="F375"/>
      <c r="G375"/>
      <c r="H375"/>
      <c r="I375"/>
      <c r="J375"/>
      <c r="K375" s="532"/>
      <c r="L375"/>
      <c r="M375"/>
      <c r="N375"/>
      <c r="O375"/>
    </row>
    <row r="376" spans="1:15">
      <c r="A376"/>
      <c r="B376"/>
      <c r="C376"/>
      <c r="D376"/>
      <c r="E376"/>
      <c r="F376"/>
      <c r="G376"/>
      <c r="H376"/>
      <c r="I376"/>
      <c r="J376"/>
      <c r="K376" s="532"/>
      <c r="L376"/>
      <c r="M376"/>
      <c r="N376"/>
      <c r="O376"/>
    </row>
    <row r="377" spans="1:15">
      <c r="A377"/>
      <c r="B377"/>
      <c r="C377"/>
      <c r="D377"/>
      <c r="E377"/>
      <c r="F377"/>
      <c r="G377"/>
      <c r="H377"/>
      <c r="I377"/>
      <c r="J377"/>
      <c r="K377" s="532"/>
      <c r="L377"/>
      <c r="M377"/>
      <c r="N377"/>
      <c r="O377"/>
    </row>
    <row r="378" spans="1:15">
      <c r="A378"/>
      <c r="B378"/>
      <c r="C378"/>
      <c r="D378"/>
      <c r="E378"/>
      <c r="F378"/>
      <c r="G378"/>
      <c r="H378"/>
      <c r="I378"/>
      <c r="J378"/>
      <c r="K378" s="532"/>
      <c r="L378"/>
      <c r="M378"/>
      <c r="N378"/>
      <c r="O378"/>
    </row>
    <row r="379" spans="1:15">
      <c r="A379"/>
      <c r="B379"/>
      <c r="C379"/>
      <c r="D379"/>
      <c r="E379"/>
      <c r="F379"/>
      <c r="G379"/>
      <c r="H379"/>
      <c r="I379"/>
      <c r="J379"/>
      <c r="K379" s="532"/>
      <c r="L379"/>
      <c r="M379"/>
      <c r="N379"/>
      <c r="O379"/>
    </row>
    <row r="380" spans="1:15">
      <c r="A380"/>
      <c r="B380"/>
      <c r="C380"/>
      <c r="D380"/>
      <c r="E380"/>
      <c r="F380"/>
      <c r="G380"/>
      <c r="H380"/>
      <c r="I380"/>
      <c r="J380"/>
      <c r="K380" s="532"/>
      <c r="L380"/>
      <c r="M380"/>
      <c r="N380"/>
      <c r="O380"/>
    </row>
    <row r="381" spans="1:15">
      <c r="A381"/>
      <c r="B381"/>
      <c r="C381"/>
      <c r="D381"/>
      <c r="E381"/>
      <c r="F381"/>
      <c r="G381"/>
      <c r="H381"/>
      <c r="I381"/>
      <c r="J381"/>
      <c r="K381" s="532"/>
      <c r="L381"/>
      <c r="M381"/>
      <c r="N381"/>
      <c r="O381"/>
    </row>
    <row r="382" spans="1:15">
      <c r="A382"/>
      <c r="B382"/>
      <c r="C382"/>
      <c r="D382"/>
      <c r="E382"/>
      <c r="F382"/>
      <c r="G382"/>
      <c r="H382"/>
      <c r="I382"/>
      <c r="J382"/>
      <c r="K382" s="532"/>
      <c r="L382"/>
      <c r="M382"/>
      <c r="N382"/>
      <c r="O382"/>
    </row>
    <row r="383" spans="1:15">
      <c r="A383"/>
      <c r="B383"/>
      <c r="C383"/>
      <c r="D383"/>
      <c r="E383"/>
      <c r="F383"/>
      <c r="G383"/>
      <c r="H383"/>
      <c r="I383"/>
      <c r="J383"/>
      <c r="K383" s="532"/>
      <c r="L383"/>
      <c r="M383"/>
      <c r="N383"/>
      <c r="O383"/>
    </row>
    <row r="384" spans="1:15">
      <c r="A384"/>
      <c r="B384"/>
      <c r="C384"/>
      <c r="D384"/>
      <c r="E384"/>
      <c r="F384"/>
      <c r="G384"/>
      <c r="H384"/>
      <c r="I384"/>
      <c r="J384"/>
      <c r="K384" s="532"/>
      <c r="L384"/>
      <c r="M384"/>
      <c r="N384"/>
      <c r="O384"/>
    </row>
    <row r="385" spans="1:15">
      <c r="A385"/>
      <c r="B385"/>
      <c r="C385"/>
      <c r="D385"/>
      <c r="E385"/>
      <c r="F385"/>
      <c r="G385"/>
      <c r="H385"/>
      <c r="I385"/>
      <c r="J385"/>
      <c r="K385" s="532"/>
      <c r="L385"/>
      <c r="M385"/>
      <c r="N385"/>
      <c r="O385"/>
    </row>
    <row r="386" spans="1:15">
      <c r="A386"/>
      <c r="B386"/>
      <c r="C386"/>
      <c r="D386"/>
      <c r="E386"/>
      <c r="F386"/>
      <c r="G386"/>
      <c r="H386"/>
      <c r="I386"/>
      <c r="J386"/>
      <c r="K386" s="532"/>
      <c r="L386"/>
      <c r="M386"/>
      <c r="N386"/>
      <c r="O386"/>
    </row>
    <row r="387" spans="1:15">
      <c r="A387"/>
      <c r="B387"/>
      <c r="C387"/>
      <c r="D387"/>
      <c r="E387"/>
      <c r="F387"/>
      <c r="G387"/>
      <c r="H387"/>
      <c r="I387"/>
      <c r="J387"/>
      <c r="K387" s="532"/>
      <c r="L387"/>
      <c r="M387"/>
      <c r="N387"/>
      <c r="O387"/>
    </row>
    <row r="388" spans="1:15">
      <c r="A388"/>
      <c r="B388"/>
      <c r="C388"/>
      <c r="D388"/>
      <c r="E388"/>
      <c r="F388"/>
      <c r="G388"/>
      <c r="H388"/>
      <c r="I388"/>
      <c r="J388"/>
      <c r="K388" s="532"/>
      <c r="L388"/>
      <c r="M388"/>
      <c r="N388"/>
      <c r="O388"/>
    </row>
    <row r="389" spans="1:15">
      <c r="A389"/>
      <c r="B389"/>
      <c r="C389"/>
      <c r="D389"/>
      <c r="E389"/>
      <c r="F389"/>
      <c r="G389"/>
      <c r="H389"/>
      <c r="I389"/>
      <c r="J389"/>
      <c r="K389" s="532"/>
      <c r="L389"/>
      <c r="M389"/>
      <c r="N389"/>
      <c r="O389"/>
    </row>
    <row r="390" spans="1:15">
      <c r="A390"/>
      <c r="B390"/>
      <c r="C390"/>
      <c r="D390"/>
      <c r="E390"/>
      <c r="F390"/>
      <c r="G390"/>
      <c r="H390"/>
      <c r="I390"/>
      <c r="J390"/>
      <c r="K390" s="532"/>
      <c r="L390"/>
      <c r="M390"/>
      <c r="N390"/>
      <c r="O390"/>
    </row>
    <row r="391" spans="1:15">
      <c r="A391"/>
      <c r="B391"/>
      <c r="C391"/>
      <c r="D391"/>
      <c r="E391"/>
      <c r="F391"/>
      <c r="G391"/>
      <c r="H391"/>
      <c r="I391"/>
      <c r="J391"/>
      <c r="K391" s="532"/>
      <c r="L391"/>
      <c r="M391"/>
      <c r="N391"/>
      <c r="O391"/>
    </row>
    <row r="392" spans="1:15">
      <c r="A392"/>
      <c r="B392"/>
      <c r="C392"/>
      <c r="D392"/>
      <c r="E392"/>
      <c r="F392"/>
      <c r="G392"/>
      <c r="H392"/>
      <c r="I392"/>
      <c r="J392"/>
      <c r="K392" s="532"/>
      <c r="L392"/>
      <c r="M392"/>
      <c r="N392"/>
      <c r="O392"/>
    </row>
    <row r="393" spans="1:15">
      <c r="A393"/>
      <c r="B393"/>
      <c r="C393"/>
      <c r="D393"/>
      <c r="E393"/>
      <c r="F393"/>
      <c r="G393"/>
      <c r="H393"/>
      <c r="I393"/>
      <c r="J393"/>
      <c r="K393" s="532"/>
      <c r="L393"/>
      <c r="M393"/>
      <c r="N393"/>
      <c r="O393"/>
    </row>
    <row r="394" spans="1:15">
      <c r="A394"/>
      <c r="B394"/>
      <c r="C394"/>
      <c r="D394"/>
      <c r="E394"/>
      <c r="F394"/>
      <c r="G394"/>
      <c r="H394"/>
      <c r="I394"/>
      <c r="J394"/>
      <c r="K394" s="532"/>
      <c r="L394"/>
      <c r="M394"/>
      <c r="N394"/>
      <c r="O394"/>
    </row>
    <row r="395" spans="1:15">
      <c r="A395"/>
      <c r="B395"/>
      <c r="C395"/>
      <c r="D395"/>
      <c r="E395"/>
      <c r="F395"/>
      <c r="G395"/>
      <c r="H395"/>
      <c r="I395"/>
      <c r="J395"/>
      <c r="K395" s="532"/>
      <c r="L395"/>
      <c r="M395"/>
      <c r="N395"/>
      <c r="O395"/>
    </row>
    <row r="396" spans="1:15">
      <c r="A396"/>
      <c r="B396"/>
      <c r="C396"/>
      <c r="D396"/>
      <c r="E396"/>
      <c r="F396"/>
      <c r="G396"/>
      <c r="H396"/>
      <c r="I396"/>
      <c r="J396"/>
      <c r="K396" s="532"/>
      <c r="L396"/>
      <c r="M396"/>
      <c r="N396"/>
      <c r="O396"/>
    </row>
    <row r="397" spans="1:15">
      <c r="A397"/>
      <c r="B397"/>
      <c r="C397"/>
      <c r="D397"/>
      <c r="E397"/>
      <c r="F397"/>
      <c r="G397"/>
      <c r="H397"/>
      <c r="I397"/>
      <c r="J397"/>
      <c r="K397" s="532"/>
      <c r="L397"/>
      <c r="M397"/>
      <c r="N397"/>
      <c r="O397"/>
    </row>
    <row r="398" spans="1:15">
      <c r="A398"/>
      <c r="B398"/>
      <c r="C398"/>
      <c r="D398"/>
      <c r="E398"/>
      <c r="F398"/>
      <c r="G398"/>
      <c r="H398"/>
      <c r="I398"/>
      <c r="J398"/>
      <c r="K398" s="532"/>
      <c r="L398"/>
      <c r="M398"/>
      <c r="N398"/>
      <c r="O398"/>
    </row>
    <row r="399" spans="1:15">
      <c r="A399"/>
      <c r="B399"/>
      <c r="C399"/>
      <c r="D399"/>
      <c r="E399"/>
      <c r="F399"/>
      <c r="G399"/>
      <c r="H399"/>
      <c r="I399"/>
      <c r="J399"/>
      <c r="K399" s="532"/>
      <c r="L399"/>
      <c r="M399"/>
      <c r="N399"/>
      <c r="O399"/>
    </row>
    <row r="400" spans="1:15">
      <c r="A400"/>
      <c r="B400"/>
      <c r="C400"/>
      <c r="D400"/>
      <c r="E400"/>
      <c r="F400"/>
      <c r="G400"/>
      <c r="H400"/>
      <c r="I400"/>
      <c r="J400"/>
      <c r="K400" s="532"/>
      <c r="L400"/>
      <c r="M400"/>
      <c r="N400"/>
      <c r="O400"/>
    </row>
    <row r="401" spans="1:15">
      <c r="A401"/>
      <c r="B401"/>
      <c r="C401"/>
      <c r="D401"/>
      <c r="E401"/>
      <c r="F401"/>
      <c r="G401"/>
      <c r="H401"/>
      <c r="I401"/>
      <c r="J401"/>
      <c r="K401" s="532"/>
      <c r="L401"/>
      <c r="M401"/>
      <c r="N401"/>
      <c r="O401"/>
    </row>
    <row r="402" spans="1:15">
      <c r="A402"/>
      <c r="B402"/>
      <c r="C402"/>
      <c r="D402"/>
      <c r="E402"/>
      <c r="F402"/>
      <c r="G402"/>
      <c r="H402"/>
      <c r="I402"/>
      <c r="J402"/>
      <c r="K402" s="532"/>
      <c r="L402"/>
      <c r="M402"/>
      <c r="N402"/>
      <c r="O402"/>
    </row>
    <row r="403" spans="1:15">
      <c r="A403"/>
      <c r="B403"/>
      <c r="C403"/>
      <c r="D403"/>
      <c r="E403"/>
      <c r="F403"/>
      <c r="G403"/>
      <c r="H403"/>
      <c r="I403"/>
      <c r="J403"/>
      <c r="K403" s="532"/>
      <c r="L403"/>
      <c r="M403"/>
      <c r="N403"/>
      <c r="O403"/>
    </row>
    <row r="404" spans="1:15">
      <c r="A404"/>
      <c r="B404"/>
      <c r="C404"/>
      <c r="D404"/>
      <c r="E404"/>
      <c r="F404"/>
      <c r="G404"/>
      <c r="H404"/>
      <c r="I404"/>
      <c r="J404"/>
      <c r="K404" s="532"/>
      <c r="L404"/>
      <c r="M404"/>
      <c r="N404"/>
      <c r="O404"/>
    </row>
    <row r="405" spans="1:15">
      <c r="A405"/>
      <c r="B405"/>
      <c r="C405"/>
      <c r="D405"/>
      <c r="E405"/>
      <c r="F405"/>
      <c r="G405"/>
      <c r="H405"/>
      <c r="I405"/>
      <c r="J405"/>
      <c r="K405" s="532"/>
      <c r="L405"/>
      <c r="M405"/>
      <c r="N405"/>
      <c r="O405"/>
    </row>
    <row r="406" spans="1:15">
      <c r="A406"/>
      <c r="B406"/>
      <c r="C406"/>
      <c r="D406"/>
      <c r="E406"/>
      <c r="F406"/>
      <c r="G406"/>
      <c r="H406"/>
      <c r="I406"/>
      <c r="J406"/>
      <c r="K406" s="532"/>
      <c r="L406"/>
      <c r="M406"/>
      <c r="N406"/>
      <c r="O406"/>
    </row>
    <row r="407" spans="1:15">
      <c r="A407"/>
      <c r="B407"/>
      <c r="C407"/>
      <c r="D407"/>
      <c r="E407"/>
      <c r="F407"/>
      <c r="G407"/>
      <c r="H407"/>
      <c r="I407"/>
      <c r="J407"/>
      <c r="K407" s="532"/>
      <c r="L407"/>
      <c r="M407"/>
      <c r="N407"/>
      <c r="O407"/>
    </row>
    <row r="408" spans="1:15">
      <c r="A408"/>
      <c r="B408"/>
      <c r="C408"/>
      <c r="D408"/>
      <c r="E408"/>
      <c r="F408"/>
      <c r="G408"/>
      <c r="H408"/>
      <c r="I408"/>
      <c r="J408"/>
      <c r="K408" s="532"/>
      <c r="L408"/>
      <c r="M408"/>
      <c r="N408"/>
      <c r="O408"/>
    </row>
    <row r="409" spans="1:15">
      <c r="A409"/>
      <c r="B409"/>
      <c r="C409"/>
      <c r="D409"/>
      <c r="E409"/>
      <c r="F409"/>
      <c r="G409"/>
      <c r="H409"/>
      <c r="I409"/>
      <c r="J409"/>
      <c r="K409" s="532"/>
      <c r="L409"/>
      <c r="M409"/>
      <c r="N409"/>
      <c r="O409"/>
    </row>
    <row r="410" spans="1:15">
      <c r="A410"/>
      <c r="B410"/>
      <c r="C410"/>
      <c r="D410"/>
      <c r="E410"/>
      <c r="F410"/>
      <c r="G410"/>
      <c r="H410"/>
      <c r="I410"/>
      <c r="J410"/>
      <c r="K410" s="532"/>
      <c r="L410"/>
      <c r="M410"/>
      <c r="N410"/>
      <c r="O410"/>
    </row>
    <row r="411" spans="1:15">
      <c r="A411"/>
      <c r="B411"/>
      <c r="C411"/>
      <c r="D411"/>
      <c r="E411"/>
      <c r="F411"/>
      <c r="G411"/>
      <c r="H411"/>
      <c r="I411"/>
      <c r="J411"/>
      <c r="K411" s="532"/>
      <c r="L411"/>
      <c r="M411"/>
      <c r="N411"/>
      <c r="O411"/>
    </row>
    <row r="412" spans="1:15">
      <c r="A412"/>
      <c r="B412"/>
      <c r="C412"/>
      <c r="D412"/>
      <c r="E412"/>
      <c r="F412"/>
      <c r="G412"/>
      <c r="H412"/>
      <c r="I412"/>
      <c r="J412"/>
      <c r="K412" s="532"/>
      <c r="L412"/>
      <c r="M412"/>
      <c r="N412"/>
      <c r="O412"/>
    </row>
    <row r="413" spans="1:15">
      <c r="A413"/>
      <c r="B413"/>
      <c r="C413"/>
      <c r="D413"/>
      <c r="E413"/>
      <c r="F413"/>
      <c r="G413"/>
      <c r="H413"/>
      <c r="I413"/>
      <c r="J413"/>
      <c r="K413" s="532"/>
      <c r="L413"/>
      <c r="M413"/>
      <c r="N413"/>
      <c r="O413"/>
    </row>
    <row r="414" spans="1:15">
      <c r="A414"/>
      <c r="B414"/>
      <c r="C414"/>
      <c r="D414"/>
      <c r="E414"/>
      <c r="F414"/>
      <c r="G414"/>
      <c r="H414"/>
      <c r="I414"/>
      <c r="J414"/>
      <c r="K414" s="532"/>
      <c r="L414"/>
      <c r="M414"/>
      <c r="N414"/>
      <c r="O414"/>
    </row>
    <row r="415" spans="1:15">
      <c r="A415"/>
      <c r="B415"/>
      <c r="C415"/>
      <c r="D415"/>
      <c r="E415"/>
      <c r="F415"/>
      <c r="G415"/>
      <c r="H415"/>
      <c r="I415"/>
      <c r="J415"/>
      <c r="K415" s="532"/>
      <c r="L415"/>
      <c r="M415"/>
      <c r="N415"/>
      <c r="O415"/>
    </row>
    <row r="416" spans="1:15">
      <c r="A416"/>
      <c r="B416"/>
      <c r="C416"/>
      <c r="D416"/>
      <c r="E416"/>
      <c r="F416"/>
      <c r="G416"/>
      <c r="H416"/>
      <c r="I416"/>
      <c r="J416"/>
      <c r="K416" s="532"/>
      <c r="L416"/>
      <c r="M416"/>
      <c r="N416"/>
      <c r="O416"/>
    </row>
    <row r="417" spans="1:15">
      <c r="A417"/>
      <c r="B417"/>
      <c r="C417"/>
      <c r="D417"/>
      <c r="E417"/>
      <c r="F417"/>
      <c r="G417"/>
      <c r="H417"/>
      <c r="I417"/>
      <c r="J417"/>
      <c r="K417" s="532"/>
      <c r="L417"/>
      <c r="M417"/>
      <c r="N417"/>
      <c r="O417"/>
    </row>
    <row r="418" spans="1:15">
      <c r="A418"/>
      <c r="B418"/>
      <c r="C418"/>
      <c r="D418"/>
      <c r="E418"/>
      <c r="F418"/>
      <c r="G418"/>
      <c r="H418"/>
      <c r="I418"/>
      <c r="J418"/>
      <c r="K418" s="532"/>
      <c r="L418"/>
      <c r="M418"/>
      <c r="N418"/>
      <c r="O418"/>
    </row>
    <row r="419" spans="1:15">
      <c r="A419"/>
      <c r="B419"/>
      <c r="C419"/>
      <c r="D419"/>
      <c r="E419"/>
      <c r="F419"/>
      <c r="G419"/>
      <c r="H419"/>
      <c r="I419"/>
      <c r="J419"/>
      <c r="K419" s="532"/>
      <c r="L419"/>
      <c r="M419"/>
      <c r="N419"/>
      <c r="O419"/>
    </row>
    <row r="420" spans="1:15">
      <c r="A420"/>
      <c r="B420"/>
      <c r="C420"/>
      <c r="D420"/>
      <c r="E420"/>
      <c r="F420"/>
      <c r="G420"/>
      <c r="H420"/>
      <c r="I420"/>
      <c r="J420"/>
      <c r="K420" s="532"/>
      <c r="L420"/>
      <c r="M420"/>
      <c r="N420"/>
      <c r="O420"/>
    </row>
    <row r="421" spans="1:15">
      <c r="A421"/>
      <c r="B421"/>
      <c r="C421"/>
      <c r="D421"/>
      <c r="E421"/>
      <c r="F421"/>
      <c r="G421"/>
      <c r="H421"/>
      <c r="I421"/>
      <c r="J421"/>
      <c r="K421" s="532"/>
      <c r="L421"/>
      <c r="M421"/>
      <c r="N421"/>
      <c r="O421"/>
    </row>
    <row r="422" spans="1:15">
      <c r="A422"/>
      <c r="B422"/>
      <c r="C422"/>
      <c r="D422"/>
      <c r="E422"/>
      <c r="F422"/>
      <c r="G422"/>
      <c r="H422"/>
      <c r="I422"/>
      <c r="J422"/>
      <c r="K422" s="532"/>
      <c r="L422"/>
      <c r="M422"/>
      <c r="N422"/>
      <c r="O422"/>
    </row>
    <row r="423" spans="1:15">
      <c r="A423"/>
      <c r="B423"/>
      <c r="C423"/>
      <c r="D423"/>
      <c r="E423"/>
      <c r="F423"/>
      <c r="G423"/>
      <c r="H423"/>
      <c r="I423"/>
      <c r="J423"/>
      <c r="K423" s="532"/>
      <c r="L423"/>
      <c r="M423"/>
      <c r="N423"/>
      <c r="O423"/>
    </row>
    <row r="424" spans="1:15">
      <c r="A424"/>
      <c r="B424"/>
      <c r="C424"/>
      <c r="D424"/>
      <c r="E424"/>
      <c r="F424"/>
      <c r="G424"/>
      <c r="H424"/>
      <c r="I424"/>
      <c r="J424"/>
      <c r="K424" s="532"/>
      <c r="L424"/>
      <c r="M424"/>
      <c r="N424"/>
      <c r="O424"/>
    </row>
    <row r="425" spans="1:15">
      <c r="A425"/>
      <c r="B425"/>
      <c r="C425"/>
      <c r="D425"/>
      <c r="E425"/>
      <c r="F425"/>
      <c r="G425"/>
      <c r="H425"/>
      <c r="I425"/>
      <c r="J425"/>
      <c r="K425" s="532"/>
      <c r="L425"/>
      <c r="M425"/>
      <c r="N425"/>
      <c r="O425"/>
    </row>
    <row r="426" spans="1:15">
      <c r="A426"/>
      <c r="B426"/>
      <c r="C426"/>
      <c r="D426"/>
      <c r="E426"/>
      <c r="F426"/>
      <c r="G426"/>
      <c r="H426"/>
      <c r="I426"/>
      <c r="J426"/>
      <c r="K426" s="532"/>
      <c r="L426"/>
      <c r="M426"/>
      <c r="N426"/>
      <c r="O426"/>
    </row>
    <row r="427" spans="1:15">
      <c r="A427"/>
      <c r="B427"/>
      <c r="C427"/>
      <c r="D427"/>
      <c r="E427"/>
      <c r="F427"/>
      <c r="G427"/>
      <c r="H427"/>
      <c r="I427"/>
      <c r="J427"/>
      <c r="K427" s="532"/>
      <c r="L427"/>
      <c r="M427"/>
      <c r="N427"/>
      <c r="O427"/>
    </row>
    <row r="428" spans="1:15">
      <c r="A428"/>
      <c r="B428"/>
      <c r="C428"/>
      <c r="D428"/>
      <c r="E428"/>
      <c r="F428"/>
      <c r="G428"/>
      <c r="H428"/>
      <c r="I428"/>
      <c r="J428"/>
      <c r="K428" s="532"/>
      <c r="L428"/>
      <c r="M428"/>
      <c r="N428"/>
      <c r="O428"/>
    </row>
    <row r="429" spans="1:15">
      <c r="A429"/>
      <c r="B429"/>
      <c r="C429"/>
      <c r="D429"/>
      <c r="E429"/>
      <c r="F429"/>
      <c r="G429"/>
      <c r="H429"/>
      <c r="I429"/>
      <c r="J429"/>
      <c r="K429" s="532"/>
      <c r="L429"/>
      <c r="M429"/>
      <c r="N429"/>
      <c r="O429"/>
    </row>
    <row r="430" spans="1:15">
      <c r="A430"/>
      <c r="B430"/>
      <c r="C430"/>
      <c r="D430"/>
      <c r="E430"/>
      <c r="F430"/>
      <c r="G430"/>
      <c r="H430"/>
      <c r="I430"/>
      <c r="J430"/>
      <c r="K430" s="532"/>
      <c r="L430"/>
      <c r="M430"/>
      <c r="N430"/>
      <c r="O430"/>
    </row>
    <row r="431" spans="1:15">
      <c r="A431"/>
      <c r="B431"/>
      <c r="C431"/>
      <c r="D431"/>
      <c r="E431"/>
      <c r="F431"/>
      <c r="G431"/>
      <c r="H431"/>
      <c r="I431"/>
      <c r="J431"/>
      <c r="K431" s="532"/>
      <c r="L431"/>
      <c r="M431"/>
      <c r="N431"/>
      <c r="O431"/>
    </row>
    <row r="432" spans="1:15">
      <c r="A432"/>
      <c r="B432"/>
      <c r="C432"/>
      <c r="D432"/>
      <c r="E432"/>
      <c r="F432"/>
      <c r="G432"/>
      <c r="H432"/>
      <c r="I432"/>
      <c r="J432"/>
      <c r="K432" s="532"/>
      <c r="L432"/>
      <c r="M432"/>
      <c r="N432"/>
      <c r="O432"/>
    </row>
    <row r="433" spans="1:15">
      <c r="A433"/>
      <c r="B433"/>
      <c r="C433"/>
      <c r="D433"/>
      <c r="E433"/>
      <c r="F433"/>
      <c r="G433"/>
      <c r="H433"/>
      <c r="I433"/>
      <c r="J433"/>
      <c r="K433" s="532"/>
      <c r="L433"/>
      <c r="M433"/>
      <c r="N433"/>
      <c r="O433"/>
    </row>
    <row r="434" spans="1:15">
      <c r="A434"/>
      <c r="B434"/>
      <c r="C434"/>
      <c r="D434"/>
      <c r="E434"/>
      <c r="F434"/>
      <c r="G434"/>
      <c r="H434"/>
      <c r="I434"/>
      <c r="J434"/>
      <c r="K434" s="532"/>
      <c r="L434"/>
      <c r="M434"/>
      <c r="N434"/>
      <c r="O434"/>
    </row>
    <row r="435" spans="1:15">
      <c r="A435"/>
      <c r="B435"/>
      <c r="C435"/>
      <c r="D435"/>
      <c r="E435"/>
      <c r="F435"/>
      <c r="G435"/>
      <c r="H435"/>
      <c r="I435"/>
      <c r="J435"/>
      <c r="K435" s="532"/>
      <c r="L435"/>
      <c r="M435"/>
      <c r="N435"/>
      <c r="O435"/>
    </row>
    <row r="436" spans="1:15">
      <c r="A436"/>
      <c r="B436"/>
      <c r="C436"/>
      <c r="D436"/>
      <c r="E436"/>
      <c r="F436"/>
      <c r="G436"/>
      <c r="H436"/>
      <c r="I436"/>
      <c r="J436"/>
      <c r="K436" s="532"/>
      <c r="L436"/>
      <c r="M436"/>
      <c r="N436"/>
      <c r="O436"/>
    </row>
    <row r="437" spans="1:15">
      <c r="A437"/>
      <c r="B437"/>
      <c r="C437"/>
      <c r="D437"/>
      <c r="E437"/>
      <c r="F437"/>
      <c r="G437"/>
      <c r="H437"/>
      <c r="I437"/>
      <c r="J437"/>
      <c r="K437" s="532"/>
      <c r="L437"/>
      <c r="M437"/>
      <c r="N437"/>
      <c r="O437"/>
    </row>
    <row r="438" spans="1:15">
      <c r="A438"/>
      <c r="B438"/>
      <c r="C438"/>
      <c r="D438"/>
      <c r="E438"/>
      <c r="F438"/>
      <c r="G438"/>
      <c r="H438"/>
      <c r="I438"/>
      <c r="J438"/>
      <c r="K438" s="532"/>
      <c r="L438"/>
      <c r="M438"/>
      <c r="N438"/>
      <c r="O438"/>
    </row>
    <row r="439" spans="1:15">
      <c r="A439"/>
      <c r="B439"/>
      <c r="C439"/>
      <c r="D439"/>
      <c r="E439"/>
      <c r="F439"/>
      <c r="G439"/>
      <c r="H439"/>
      <c r="I439"/>
      <c r="J439"/>
      <c r="K439" s="532"/>
      <c r="L439"/>
      <c r="M439"/>
      <c r="N439"/>
      <c r="O439"/>
    </row>
    <row r="440" spans="1:15">
      <c r="A440"/>
      <c r="B440"/>
      <c r="C440"/>
      <c r="D440"/>
      <c r="E440"/>
      <c r="F440"/>
      <c r="G440"/>
      <c r="H440"/>
      <c r="I440"/>
      <c r="J440"/>
      <c r="K440" s="532"/>
      <c r="L440"/>
      <c r="M440"/>
      <c r="N440"/>
      <c r="O440"/>
    </row>
    <row r="441" spans="1:15">
      <c r="A441"/>
      <c r="B441"/>
      <c r="C441"/>
      <c r="D441"/>
      <c r="E441"/>
      <c r="F441"/>
      <c r="G441"/>
      <c r="H441"/>
      <c r="I441"/>
      <c r="J441"/>
      <c r="K441" s="532"/>
      <c r="L441"/>
      <c r="M441"/>
      <c r="N441"/>
      <c r="O441"/>
    </row>
    <row r="442" spans="1:15">
      <c r="A442"/>
      <c r="B442"/>
      <c r="C442"/>
      <c r="D442"/>
      <c r="E442"/>
      <c r="F442"/>
      <c r="G442"/>
      <c r="H442"/>
      <c r="I442"/>
      <c r="J442"/>
      <c r="K442" s="532"/>
      <c r="L442"/>
      <c r="M442"/>
      <c r="N442"/>
      <c r="O442"/>
    </row>
    <row r="443" spans="1:15">
      <c r="A443"/>
      <c r="B443"/>
      <c r="C443"/>
      <c r="D443"/>
      <c r="E443"/>
      <c r="F443"/>
      <c r="G443"/>
      <c r="H443"/>
      <c r="I443"/>
      <c r="J443"/>
      <c r="K443" s="532"/>
      <c r="L443"/>
      <c r="M443"/>
      <c r="N443"/>
      <c r="O443"/>
    </row>
    <row r="444" spans="1:15">
      <c r="A444"/>
      <c r="B444"/>
      <c r="C444"/>
      <c r="D444"/>
      <c r="E444"/>
      <c r="F444"/>
      <c r="G444"/>
      <c r="H444"/>
      <c r="I444"/>
      <c r="J444"/>
      <c r="K444" s="532"/>
      <c r="L444"/>
      <c r="M444"/>
      <c r="N444"/>
      <c r="O444"/>
    </row>
    <row r="445" spans="1:15">
      <c r="A445"/>
      <c r="B445"/>
      <c r="C445"/>
      <c r="D445"/>
      <c r="E445"/>
      <c r="F445"/>
      <c r="G445"/>
      <c r="H445"/>
      <c r="I445"/>
      <c r="J445"/>
      <c r="K445" s="532"/>
      <c r="L445"/>
      <c r="M445"/>
      <c r="N445"/>
      <c r="O445"/>
    </row>
    <row r="446" spans="1:15">
      <c r="A446"/>
      <c r="B446"/>
      <c r="C446"/>
      <c r="D446"/>
      <c r="E446"/>
      <c r="F446"/>
      <c r="G446"/>
      <c r="H446"/>
      <c r="I446"/>
      <c r="J446"/>
      <c r="K446" s="532"/>
      <c r="L446"/>
      <c r="M446"/>
      <c r="N446"/>
      <c r="O446"/>
    </row>
    <row r="447" spans="1:15">
      <c r="A447"/>
      <c r="B447"/>
      <c r="C447"/>
      <c r="D447"/>
      <c r="E447"/>
      <c r="F447"/>
      <c r="G447"/>
      <c r="H447"/>
      <c r="I447"/>
      <c r="J447"/>
      <c r="K447" s="532"/>
      <c r="L447"/>
      <c r="M447"/>
      <c r="N447"/>
      <c r="O447"/>
    </row>
    <row r="448" spans="1:15">
      <c r="A448"/>
      <c r="B448"/>
      <c r="C448"/>
      <c r="D448"/>
      <c r="E448"/>
      <c r="F448"/>
      <c r="G448"/>
      <c r="H448"/>
      <c r="I448"/>
      <c r="J448"/>
      <c r="K448" s="532"/>
      <c r="L448"/>
      <c r="M448"/>
      <c r="N448"/>
      <c r="O448"/>
    </row>
    <row r="449" spans="1:15">
      <c r="A449"/>
      <c r="B449"/>
      <c r="C449"/>
      <c r="D449"/>
      <c r="E449"/>
      <c r="F449"/>
      <c r="G449"/>
      <c r="H449"/>
      <c r="I449"/>
      <c r="J449"/>
      <c r="K449" s="532"/>
      <c r="L449"/>
      <c r="M449"/>
      <c r="N449"/>
      <c r="O449"/>
    </row>
    <row r="450" spans="1:15">
      <c r="A450"/>
      <c r="B450"/>
      <c r="C450"/>
      <c r="D450"/>
      <c r="E450"/>
      <c r="F450"/>
      <c r="G450"/>
      <c r="H450"/>
      <c r="I450"/>
      <c r="J450"/>
      <c r="K450" s="532"/>
      <c r="L450"/>
      <c r="M450"/>
      <c r="N450"/>
      <c r="O450"/>
    </row>
    <row r="451" spans="1:15">
      <c r="A451"/>
      <c r="B451"/>
      <c r="C451"/>
      <c r="D451"/>
      <c r="E451"/>
      <c r="F451"/>
      <c r="G451"/>
      <c r="H451"/>
      <c r="I451"/>
      <c r="J451"/>
      <c r="K451" s="532"/>
      <c r="L451"/>
      <c r="M451"/>
      <c r="N451"/>
      <c r="O451"/>
    </row>
    <row r="452" spans="1:15">
      <c r="A452"/>
      <c r="B452"/>
      <c r="C452"/>
      <c r="D452"/>
      <c r="E452"/>
      <c r="F452"/>
      <c r="G452"/>
      <c r="H452"/>
      <c r="I452"/>
      <c r="J452"/>
      <c r="K452" s="532"/>
      <c r="L452"/>
      <c r="M452"/>
      <c r="N452"/>
      <c r="O452"/>
    </row>
    <row r="453" spans="1:15">
      <c r="A453"/>
      <c r="B453"/>
      <c r="C453"/>
      <c r="D453"/>
      <c r="E453"/>
      <c r="F453"/>
      <c r="G453"/>
      <c r="H453"/>
      <c r="I453"/>
      <c r="J453"/>
      <c r="K453" s="532"/>
      <c r="L453"/>
      <c r="M453"/>
      <c r="N453"/>
      <c r="O453"/>
    </row>
    <row r="454" spans="1:15">
      <c r="A454"/>
      <c r="B454"/>
      <c r="C454"/>
      <c r="D454"/>
      <c r="E454"/>
      <c r="F454"/>
      <c r="G454"/>
      <c r="H454"/>
      <c r="I454"/>
      <c r="J454"/>
      <c r="K454" s="532"/>
      <c r="L454"/>
      <c r="M454"/>
      <c r="N454"/>
      <c r="O454"/>
    </row>
    <row r="455" spans="1:15">
      <c r="A455"/>
      <c r="B455"/>
      <c r="C455"/>
      <c r="D455"/>
      <c r="E455"/>
      <c r="F455"/>
      <c r="G455"/>
      <c r="H455"/>
      <c r="I455"/>
      <c r="J455"/>
      <c r="K455" s="532"/>
      <c r="L455"/>
      <c r="M455"/>
      <c r="N455"/>
      <c r="O455"/>
    </row>
    <row r="456" spans="1:15">
      <c r="A456"/>
      <c r="B456"/>
      <c r="C456"/>
      <c r="D456"/>
      <c r="E456"/>
      <c r="F456"/>
      <c r="G456"/>
      <c r="H456"/>
      <c r="I456"/>
      <c r="J456"/>
      <c r="K456" s="532"/>
      <c r="L456"/>
      <c r="M456"/>
      <c r="N456"/>
      <c r="O456"/>
    </row>
    <row r="457" spans="1:15">
      <c r="A457"/>
      <c r="B457"/>
      <c r="C457"/>
      <c r="D457"/>
      <c r="E457"/>
      <c r="F457"/>
      <c r="G457"/>
      <c r="H457"/>
      <c r="I457"/>
      <c r="J457"/>
      <c r="K457" s="532"/>
      <c r="L457"/>
      <c r="M457"/>
      <c r="N457"/>
      <c r="O457"/>
    </row>
    <row r="458" spans="1:15">
      <c r="A458"/>
      <c r="B458"/>
      <c r="C458"/>
      <c r="D458"/>
      <c r="E458"/>
      <c r="F458"/>
      <c r="G458"/>
      <c r="H458"/>
      <c r="I458"/>
      <c r="J458"/>
      <c r="K458" s="532"/>
      <c r="L458"/>
      <c r="M458"/>
      <c r="N458"/>
      <c r="O458"/>
    </row>
    <row r="459" spans="1:15">
      <c r="A459"/>
      <c r="B459"/>
      <c r="C459"/>
      <c r="D459"/>
      <c r="E459"/>
      <c r="F459"/>
      <c r="G459"/>
      <c r="H459"/>
      <c r="I459"/>
      <c r="J459"/>
      <c r="K459" s="532"/>
      <c r="L459"/>
      <c r="M459"/>
      <c r="N459"/>
      <c r="O459"/>
    </row>
    <row r="460" spans="1:15">
      <c r="A460"/>
      <c r="B460"/>
      <c r="C460"/>
      <c r="D460"/>
      <c r="E460"/>
      <c r="F460"/>
      <c r="G460"/>
      <c r="H460"/>
      <c r="I460"/>
      <c r="J460"/>
      <c r="K460" s="532"/>
      <c r="L460"/>
      <c r="M460"/>
      <c r="N460"/>
      <c r="O460"/>
    </row>
    <row r="461" spans="1:15">
      <c r="A461"/>
      <c r="B461"/>
      <c r="C461"/>
      <c r="D461"/>
      <c r="E461"/>
      <c r="F461"/>
      <c r="G461"/>
      <c r="H461"/>
      <c r="I461"/>
      <c r="J461"/>
      <c r="K461" s="532"/>
      <c r="L461"/>
      <c r="M461"/>
      <c r="N461"/>
      <c r="O461"/>
    </row>
    <row r="462" spans="1:15">
      <c r="A462"/>
      <c r="B462"/>
      <c r="C462"/>
      <c r="D462"/>
      <c r="E462"/>
      <c r="F462"/>
      <c r="G462"/>
      <c r="H462"/>
      <c r="I462"/>
      <c r="J462"/>
      <c r="K462" s="532"/>
      <c r="L462"/>
      <c r="M462"/>
      <c r="N462"/>
      <c r="O462"/>
    </row>
    <row r="463" spans="1:15">
      <c r="A463"/>
      <c r="B463"/>
      <c r="C463"/>
      <c r="D463"/>
      <c r="E463"/>
      <c r="F463"/>
      <c r="G463"/>
      <c r="H463"/>
      <c r="I463"/>
      <c r="J463"/>
      <c r="K463" s="532"/>
      <c r="L463"/>
      <c r="M463"/>
      <c r="N463"/>
      <c r="O463"/>
    </row>
    <row r="464" spans="1:15">
      <c r="A464"/>
      <c r="B464"/>
      <c r="C464"/>
      <c r="D464"/>
      <c r="E464"/>
      <c r="F464"/>
      <c r="G464"/>
      <c r="H464"/>
      <c r="I464"/>
      <c r="J464"/>
      <c r="K464" s="532"/>
      <c r="L464"/>
      <c r="M464"/>
      <c r="N464"/>
      <c r="O464"/>
    </row>
    <row r="465" spans="1:15">
      <c r="A465"/>
      <c r="B465"/>
      <c r="C465"/>
      <c r="D465"/>
      <c r="E465"/>
      <c r="F465"/>
      <c r="G465"/>
      <c r="H465"/>
      <c r="I465"/>
      <c r="J465"/>
      <c r="K465" s="532"/>
      <c r="L465"/>
      <c r="M465"/>
      <c r="N465"/>
      <c r="O465"/>
    </row>
    <row r="466" spans="1:15">
      <c r="A466"/>
      <c r="B466"/>
      <c r="C466"/>
      <c r="D466"/>
      <c r="E466"/>
      <c r="F466"/>
      <c r="G466"/>
      <c r="H466"/>
      <c r="I466"/>
      <c r="J466"/>
      <c r="K466" s="532"/>
      <c r="L466"/>
      <c r="M466"/>
      <c r="N466"/>
      <c r="O466"/>
    </row>
    <row r="467" spans="1:15">
      <c r="A467"/>
      <c r="B467"/>
      <c r="C467"/>
      <c r="D467"/>
      <c r="E467"/>
      <c r="F467"/>
      <c r="G467"/>
      <c r="H467"/>
      <c r="I467"/>
      <c r="J467"/>
      <c r="K467" s="532"/>
      <c r="L467"/>
      <c r="M467"/>
      <c r="N467"/>
      <c r="O467"/>
    </row>
    <row r="468" spans="1:15">
      <c r="A468"/>
      <c r="B468"/>
      <c r="C468"/>
      <c r="D468"/>
      <c r="E468"/>
      <c r="F468"/>
      <c r="G468"/>
      <c r="H468"/>
      <c r="I468"/>
      <c r="J468"/>
      <c r="K468" s="532"/>
      <c r="L468"/>
      <c r="M468"/>
      <c r="N468"/>
      <c r="O468"/>
    </row>
    <row r="469" spans="1:15">
      <c r="A469"/>
      <c r="B469"/>
      <c r="C469"/>
      <c r="D469"/>
      <c r="E469"/>
      <c r="F469"/>
      <c r="G469"/>
      <c r="H469"/>
      <c r="I469"/>
      <c r="J469"/>
      <c r="K469" s="532"/>
      <c r="L469"/>
      <c r="M469"/>
      <c r="N469"/>
      <c r="O469"/>
    </row>
    <row r="470" spans="1:15">
      <c r="A470"/>
      <c r="B470"/>
      <c r="C470"/>
      <c r="D470"/>
      <c r="E470"/>
      <c r="F470"/>
      <c r="G470"/>
      <c r="H470"/>
      <c r="I470"/>
      <c r="J470"/>
      <c r="K470" s="532"/>
      <c r="L470"/>
      <c r="M470"/>
      <c r="N470"/>
      <c r="O470"/>
    </row>
    <row r="471" spans="1:15">
      <c r="A471"/>
      <c r="B471"/>
      <c r="C471"/>
      <c r="D471"/>
      <c r="E471"/>
      <c r="F471"/>
      <c r="G471"/>
      <c r="H471"/>
      <c r="I471"/>
      <c r="J471"/>
      <c r="K471" s="532"/>
      <c r="L471"/>
      <c r="M471"/>
      <c r="N471"/>
      <c r="O471"/>
    </row>
    <row r="472" spans="1:15">
      <c r="A472"/>
      <c r="B472"/>
      <c r="C472"/>
      <c r="D472"/>
      <c r="E472"/>
      <c r="F472"/>
      <c r="G472"/>
      <c r="H472"/>
      <c r="I472"/>
      <c r="J472"/>
      <c r="K472" s="532"/>
      <c r="L472"/>
      <c r="M472"/>
      <c r="N472"/>
      <c r="O472"/>
    </row>
    <row r="473" spans="1:15">
      <c r="A473"/>
      <c r="B473"/>
      <c r="C473"/>
      <c r="D473"/>
      <c r="E473"/>
      <c r="F473"/>
      <c r="G473"/>
      <c r="H473"/>
      <c r="I473"/>
      <c r="J473"/>
      <c r="K473" s="532"/>
      <c r="L473"/>
      <c r="M473"/>
      <c r="N473"/>
      <c r="O473"/>
    </row>
    <row r="474" spans="1:15">
      <c r="A474"/>
      <c r="B474"/>
      <c r="C474"/>
      <c r="D474"/>
      <c r="E474"/>
      <c r="F474"/>
      <c r="G474"/>
      <c r="H474"/>
      <c r="I474"/>
      <c r="J474"/>
      <c r="K474" s="532"/>
      <c r="L474"/>
      <c r="M474"/>
      <c r="N474"/>
      <c r="O474"/>
    </row>
    <row r="475" spans="1:15">
      <c r="A475"/>
      <c r="B475"/>
      <c r="C475"/>
      <c r="D475"/>
      <c r="E475"/>
      <c r="F475"/>
      <c r="G475"/>
      <c r="H475"/>
      <c r="I475"/>
      <c r="J475"/>
      <c r="K475" s="532"/>
      <c r="L475"/>
      <c r="M475"/>
      <c r="N475"/>
      <c r="O475"/>
    </row>
    <row r="476" spans="1:15">
      <c r="A476"/>
      <c r="B476"/>
      <c r="C476"/>
      <c r="D476"/>
      <c r="E476"/>
      <c r="F476"/>
      <c r="G476"/>
      <c r="H476"/>
      <c r="I476"/>
      <c r="J476"/>
      <c r="K476" s="532"/>
      <c r="L476"/>
      <c r="M476"/>
      <c r="N476"/>
      <c r="O476"/>
    </row>
    <row r="477" spans="1:15">
      <c r="A477"/>
      <c r="B477"/>
      <c r="C477"/>
      <c r="D477"/>
      <c r="E477"/>
      <c r="F477"/>
      <c r="G477"/>
      <c r="H477"/>
      <c r="I477"/>
      <c r="J477"/>
      <c r="K477" s="532"/>
      <c r="L477"/>
      <c r="M477"/>
      <c r="N477"/>
      <c r="O477"/>
    </row>
    <row r="478" spans="1:15">
      <c r="A478"/>
      <c r="B478"/>
      <c r="C478"/>
      <c r="D478"/>
      <c r="E478"/>
      <c r="F478"/>
      <c r="G478"/>
      <c r="H478"/>
      <c r="I478"/>
      <c r="J478"/>
      <c r="K478" s="532"/>
      <c r="L478"/>
      <c r="M478"/>
      <c r="N478"/>
      <c r="O478"/>
    </row>
    <row r="479" spans="1:15">
      <c r="A479"/>
      <c r="B479"/>
      <c r="C479"/>
      <c r="D479"/>
      <c r="E479"/>
      <c r="F479"/>
      <c r="G479"/>
      <c r="H479"/>
      <c r="I479"/>
      <c r="J479"/>
      <c r="K479" s="532"/>
      <c r="L479"/>
      <c r="M479"/>
      <c r="N479"/>
      <c r="O479"/>
    </row>
    <row r="480" spans="1:15">
      <c r="A480"/>
      <c r="B480"/>
      <c r="C480"/>
      <c r="D480"/>
      <c r="E480"/>
      <c r="F480"/>
      <c r="G480"/>
      <c r="H480"/>
      <c r="I480"/>
      <c r="J480"/>
      <c r="K480" s="532"/>
      <c r="L480"/>
      <c r="M480"/>
      <c r="N480"/>
      <c r="O480"/>
    </row>
    <row r="481" spans="1:15">
      <c r="A481"/>
      <c r="B481"/>
      <c r="C481"/>
      <c r="D481"/>
      <c r="E481"/>
      <c r="F481"/>
      <c r="G481"/>
      <c r="H481"/>
      <c r="I481"/>
      <c r="J481"/>
      <c r="K481" s="532"/>
      <c r="L481"/>
      <c r="M481"/>
      <c r="N481"/>
      <c r="O481"/>
    </row>
    <row r="482" spans="1:15">
      <c r="A482"/>
      <c r="B482"/>
      <c r="C482"/>
      <c r="D482"/>
      <c r="E482"/>
      <c r="F482"/>
      <c r="G482"/>
      <c r="H482"/>
      <c r="I482"/>
      <c r="J482"/>
      <c r="K482" s="532"/>
      <c r="L482"/>
      <c r="M482"/>
      <c r="N482"/>
      <c r="O482"/>
    </row>
    <row r="483" spans="1:15">
      <c r="A483"/>
      <c r="B483"/>
      <c r="C483"/>
      <c r="D483"/>
      <c r="E483"/>
      <c r="F483"/>
      <c r="G483"/>
      <c r="H483"/>
      <c r="I483"/>
      <c r="J483"/>
      <c r="K483" s="532"/>
      <c r="L483"/>
      <c r="M483"/>
      <c r="N483"/>
      <c r="O483"/>
    </row>
    <row r="484" spans="1:15">
      <c r="A484"/>
      <c r="B484"/>
      <c r="C484"/>
      <c r="D484"/>
      <c r="E484"/>
      <c r="F484"/>
      <c r="G484"/>
      <c r="H484"/>
      <c r="I484"/>
      <c r="J484"/>
      <c r="K484" s="532"/>
      <c r="L484"/>
      <c r="M484"/>
      <c r="N484"/>
      <c r="O484"/>
    </row>
    <row r="485" spans="1:15">
      <c r="A485"/>
      <c r="B485"/>
      <c r="C485"/>
      <c r="D485"/>
      <c r="E485"/>
      <c r="F485"/>
      <c r="G485"/>
      <c r="H485"/>
      <c r="I485"/>
      <c r="J485"/>
      <c r="K485" s="532"/>
      <c r="L485"/>
      <c r="M485"/>
      <c r="N485"/>
      <c r="O485"/>
    </row>
    <row r="486" spans="1:15">
      <c r="A486"/>
      <c r="B486"/>
      <c r="C486"/>
      <c r="D486"/>
      <c r="E486"/>
      <c r="F486"/>
      <c r="G486"/>
      <c r="H486"/>
      <c r="I486"/>
      <c r="J486"/>
      <c r="K486" s="532"/>
      <c r="L486"/>
      <c r="M486"/>
      <c r="N486"/>
      <c r="O486"/>
    </row>
    <row r="487" spans="1:15">
      <c r="A487"/>
      <c r="B487"/>
      <c r="C487"/>
      <c r="D487"/>
      <c r="E487"/>
      <c r="F487"/>
      <c r="G487"/>
      <c r="H487"/>
      <c r="I487"/>
      <c r="J487"/>
      <c r="K487" s="532"/>
      <c r="L487"/>
      <c r="M487"/>
      <c r="N487"/>
      <c r="O487"/>
    </row>
    <row r="488" spans="1:15">
      <c r="A488"/>
      <c r="B488"/>
      <c r="C488"/>
      <c r="D488"/>
      <c r="E488"/>
      <c r="F488"/>
      <c r="G488"/>
      <c r="H488"/>
      <c r="I488"/>
      <c r="J488"/>
      <c r="K488" s="532"/>
      <c r="L488"/>
      <c r="M488"/>
      <c r="N488"/>
      <c r="O488"/>
    </row>
    <row r="489" spans="1:15">
      <c r="A489"/>
      <c r="B489"/>
      <c r="C489"/>
      <c r="D489"/>
      <c r="E489"/>
      <c r="F489"/>
      <c r="G489"/>
      <c r="H489"/>
      <c r="I489"/>
      <c r="J489"/>
      <c r="K489" s="532"/>
      <c r="L489"/>
      <c r="M489"/>
      <c r="N489"/>
      <c r="O489"/>
    </row>
    <row r="490" spans="1:15">
      <c r="A490"/>
      <c r="B490"/>
      <c r="C490"/>
      <c r="D490"/>
      <c r="E490"/>
      <c r="F490"/>
      <c r="G490"/>
      <c r="H490"/>
      <c r="I490"/>
      <c r="J490"/>
      <c r="K490" s="532"/>
      <c r="L490"/>
      <c r="M490"/>
      <c r="N490"/>
      <c r="O490"/>
    </row>
    <row r="491" spans="1:15">
      <c r="A491"/>
      <c r="B491"/>
      <c r="C491"/>
      <c r="D491"/>
      <c r="E491"/>
      <c r="F491"/>
      <c r="G491"/>
      <c r="H491"/>
      <c r="I491"/>
      <c r="J491"/>
      <c r="K491" s="532"/>
      <c r="L491"/>
      <c r="M491"/>
      <c r="N491"/>
      <c r="O491"/>
    </row>
    <row r="492" spans="1:15">
      <c r="A492"/>
      <c r="B492"/>
      <c r="C492"/>
      <c r="D492"/>
      <c r="E492"/>
      <c r="F492"/>
      <c r="G492"/>
      <c r="H492"/>
      <c r="I492"/>
      <c r="J492"/>
      <c r="K492" s="532"/>
      <c r="L492"/>
      <c r="M492"/>
      <c r="N492"/>
      <c r="O492"/>
    </row>
    <row r="493" spans="1:15">
      <c r="A493"/>
      <c r="B493"/>
      <c r="C493"/>
      <c r="D493"/>
      <c r="E493"/>
      <c r="F493"/>
      <c r="G493"/>
      <c r="H493"/>
      <c r="I493"/>
      <c r="J493"/>
      <c r="K493" s="532"/>
      <c r="L493"/>
      <c r="M493"/>
      <c r="N493"/>
      <c r="O493"/>
    </row>
    <row r="494" spans="1:15">
      <c r="A494"/>
      <c r="B494"/>
      <c r="C494"/>
      <c r="D494"/>
      <c r="E494"/>
      <c r="F494"/>
      <c r="G494"/>
      <c r="H494"/>
      <c r="I494"/>
      <c r="J494"/>
      <c r="K494" s="532"/>
      <c r="L494"/>
      <c r="M494"/>
      <c r="N494"/>
      <c r="O494"/>
    </row>
    <row r="495" spans="1:15">
      <c r="A495"/>
      <c r="B495"/>
      <c r="C495"/>
      <c r="D495"/>
      <c r="E495"/>
      <c r="F495"/>
      <c r="G495"/>
      <c r="H495"/>
      <c r="I495"/>
      <c r="J495"/>
      <c r="K495" s="532"/>
      <c r="L495"/>
      <c r="M495"/>
      <c r="N495"/>
      <c r="O495"/>
    </row>
    <row r="496" spans="1:15">
      <c r="A496"/>
      <c r="B496"/>
      <c r="C496"/>
      <c r="D496"/>
      <c r="E496"/>
      <c r="F496"/>
      <c r="G496"/>
      <c r="H496"/>
      <c r="I496"/>
      <c r="J496"/>
      <c r="K496" s="532"/>
      <c r="L496"/>
      <c r="M496"/>
      <c r="N496"/>
      <c r="O496"/>
    </row>
    <row r="497" spans="1:15">
      <c r="A497"/>
      <c r="B497"/>
      <c r="C497"/>
      <c r="D497"/>
      <c r="E497"/>
      <c r="F497"/>
      <c r="G497"/>
      <c r="H497"/>
      <c r="I497"/>
      <c r="J497"/>
      <c r="K497" s="532"/>
      <c r="L497"/>
      <c r="M497"/>
      <c r="N497"/>
      <c r="O497"/>
    </row>
    <row r="498" spans="1:15">
      <c r="A498"/>
      <c r="B498"/>
      <c r="C498"/>
      <c r="D498"/>
      <c r="E498"/>
      <c r="F498"/>
      <c r="G498"/>
      <c r="H498"/>
      <c r="I498"/>
      <c r="J498"/>
      <c r="K498" s="532"/>
      <c r="L498"/>
      <c r="M498"/>
      <c r="N498"/>
      <c r="O498"/>
    </row>
    <row r="499" spans="1:15">
      <c r="A499"/>
      <c r="B499"/>
      <c r="C499"/>
      <c r="D499"/>
      <c r="E499"/>
      <c r="F499"/>
      <c r="G499"/>
      <c r="H499"/>
      <c r="I499"/>
      <c r="J499"/>
      <c r="K499" s="532"/>
      <c r="L499"/>
      <c r="M499"/>
      <c r="N499"/>
      <c r="O499"/>
    </row>
    <row r="500" spans="1:15">
      <c r="A500"/>
      <c r="B500"/>
      <c r="C500"/>
      <c r="D500"/>
      <c r="E500"/>
      <c r="F500"/>
      <c r="G500"/>
      <c r="H500"/>
      <c r="I500"/>
      <c r="J500"/>
      <c r="K500" s="532"/>
      <c r="L500"/>
      <c r="M500"/>
      <c r="N500"/>
      <c r="O500"/>
    </row>
    <row r="501" spans="1:15">
      <c r="A501"/>
      <c r="B501"/>
      <c r="C501"/>
      <c r="D501"/>
      <c r="E501"/>
      <c r="F501"/>
      <c r="G501"/>
      <c r="H501"/>
      <c r="I501"/>
      <c r="J501"/>
      <c r="K501" s="532"/>
      <c r="L501"/>
      <c r="M501"/>
      <c r="N501"/>
      <c r="O501"/>
    </row>
    <row r="502" spans="1:15">
      <c r="A502"/>
      <c r="B502"/>
      <c r="C502"/>
      <c r="D502"/>
      <c r="E502"/>
      <c r="F502"/>
      <c r="G502"/>
      <c r="H502"/>
      <c r="I502"/>
      <c r="J502"/>
      <c r="K502" s="532"/>
      <c r="L502"/>
      <c r="M502"/>
      <c r="N502"/>
      <c r="O502"/>
    </row>
    <row r="503" spans="1:15">
      <c r="A503"/>
      <c r="B503"/>
      <c r="C503"/>
      <c r="D503"/>
      <c r="E503"/>
      <c r="F503"/>
      <c r="G503"/>
      <c r="H503"/>
      <c r="I503"/>
      <c r="J503"/>
      <c r="K503" s="532"/>
      <c r="L503"/>
      <c r="M503"/>
      <c r="N503"/>
      <c r="O503"/>
    </row>
    <row r="504" spans="1:15">
      <c r="A504"/>
      <c r="B504"/>
      <c r="C504"/>
      <c r="D504"/>
      <c r="E504"/>
      <c r="F504"/>
      <c r="G504"/>
      <c r="H504"/>
      <c r="I504"/>
      <c r="J504"/>
      <c r="K504" s="532"/>
      <c r="L504"/>
      <c r="M504"/>
      <c r="N504"/>
      <c r="O504"/>
    </row>
    <row r="505" spans="1:15">
      <c r="A505"/>
      <c r="B505"/>
      <c r="C505"/>
      <c r="D505"/>
      <c r="E505"/>
      <c r="F505"/>
      <c r="G505"/>
      <c r="H505"/>
      <c r="I505"/>
      <c r="J505"/>
      <c r="K505" s="532"/>
      <c r="L505"/>
      <c r="M505"/>
      <c r="N505"/>
      <c r="O505"/>
    </row>
    <row r="506" spans="1:15">
      <c r="A506"/>
      <c r="B506"/>
      <c r="C506"/>
      <c r="D506"/>
      <c r="E506"/>
      <c r="F506"/>
      <c r="G506"/>
      <c r="H506"/>
      <c r="I506"/>
      <c r="J506"/>
      <c r="K506" s="532"/>
      <c r="L506"/>
      <c r="M506"/>
      <c r="N506"/>
      <c r="O506"/>
    </row>
    <row r="507" spans="1:15">
      <c r="A507"/>
      <c r="B507"/>
      <c r="C507"/>
      <c r="D507"/>
      <c r="E507"/>
      <c r="F507"/>
      <c r="G507"/>
      <c r="H507"/>
      <c r="I507"/>
      <c r="J507"/>
      <c r="K507" s="532"/>
      <c r="L507"/>
      <c r="M507"/>
      <c r="N507"/>
      <c r="O507"/>
    </row>
    <row r="508" spans="1:15">
      <c r="A508"/>
      <c r="B508"/>
      <c r="C508"/>
      <c r="D508"/>
      <c r="E508"/>
      <c r="F508"/>
      <c r="G508"/>
      <c r="H508"/>
      <c r="I508"/>
      <c r="J508"/>
      <c r="K508" s="532"/>
      <c r="L508"/>
      <c r="M508"/>
      <c r="N508"/>
      <c r="O508"/>
    </row>
    <row r="509" spans="1:15">
      <c r="A509"/>
      <c r="B509"/>
      <c r="C509"/>
      <c r="D509"/>
      <c r="E509"/>
      <c r="F509"/>
      <c r="G509"/>
      <c r="H509"/>
      <c r="I509"/>
      <c r="J509"/>
      <c r="K509" s="532"/>
      <c r="L509"/>
      <c r="M509"/>
      <c r="N509"/>
      <c r="O509"/>
    </row>
    <row r="510" spans="1:15">
      <c r="A510"/>
      <c r="B510"/>
      <c r="C510"/>
      <c r="D510"/>
      <c r="E510"/>
      <c r="F510"/>
      <c r="G510"/>
      <c r="H510"/>
      <c r="I510"/>
      <c r="J510"/>
      <c r="K510" s="532"/>
      <c r="L510"/>
      <c r="M510"/>
      <c r="N510"/>
      <c r="O510"/>
    </row>
    <row r="511" spans="1:15">
      <c r="A511"/>
      <c r="B511"/>
      <c r="C511"/>
      <c r="D511"/>
      <c r="E511"/>
      <c r="F511"/>
      <c r="G511"/>
      <c r="H511"/>
      <c r="I511"/>
      <c r="J511"/>
      <c r="K511" s="532"/>
      <c r="L511"/>
      <c r="M511"/>
      <c r="N511"/>
      <c r="O511"/>
    </row>
    <row r="512" spans="1:15">
      <c r="A512"/>
      <c r="B512"/>
      <c r="C512"/>
      <c r="D512"/>
      <c r="E512"/>
      <c r="F512"/>
      <c r="G512"/>
      <c r="H512"/>
      <c r="I512"/>
      <c r="J512"/>
      <c r="K512" s="532"/>
      <c r="L512"/>
      <c r="M512"/>
      <c r="N512"/>
      <c r="O512"/>
    </row>
    <row r="513" spans="1:15">
      <c r="A513"/>
      <c r="B513"/>
      <c r="C513"/>
      <c r="D513"/>
      <c r="E513"/>
      <c r="F513"/>
      <c r="G513"/>
      <c r="H513"/>
      <c r="I513"/>
      <c r="J513"/>
      <c r="K513" s="532"/>
      <c r="L513"/>
      <c r="M513"/>
      <c r="N513"/>
      <c r="O513"/>
    </row>
    <row r="514" spans="1:15">
      <c r="A514"/>
      <c r="B514"/>
      <c r="C514"/>
      <c r="D514"/>
      <c r="E514"/>
      <c r="F514"/>
      <c r="G514"/>
      <c r="H514"/>
      <c r="I514"/>
      <c r="J514"/>
      <c r="K514" s="532"/>
      <c r="L514"/>
      <c r="M514"/>
      <c r="N514"/>
      <c r="O514"/>
    </row>
    <row r="515" spans="1:15">
      <c r="A515"/>
      <c r="B515"/>
      <c r="C515"/>
      <c r="D515"/>
      <c r="E515"/>
      <c r="F515"/>
      <c r="G515"/>
      <c r="H515"/>
      <c r="I515"/>
      <c r="J515"/>
      <c r="K515" s="532"/>
      <c r="L515"/>
      <c r="M515"/>
      <c r="N515"/>
      <c r="O515"/>
    </row>
    <row r="516" spans="1:15">
      <c r="A516"/>
      <c r="B516"/>
      <c r="C516"/>
      <c r="D516"/>
      <c r="E516"/>
      <c r="F516"/>
      <c r="G516"/>
      <c r="H516"/>
      <c r="I516"/>
      <c r="J516"/>
      <c r="K516" s="532"/>
      <c r="L516"/>
      <c r="M516"/>
      <c r="N516"/>
      <c r="O516"/>
    </row>
    <row r="517" spans="1:15">
      <c r="A517"/>
      <c r="B517"/>
      <c r="C517"/>
      <c r="D517"/>
      <c r="E517"/>
      <c r="F517"/>
      <c r="G517"/>
      <c r="H517"/>
      <c r="I517"/>
      <c r="J517"/>
      <c r="K517" s="532"/>
      <c r="L517"/>
      <c r="M517"/>
      <c r="N517"/>
      <c r="O517"/>
    </row>
    <row r="518" spans="1:15">
      <c r="A518"/>
      <c r="B518"/>
      <c r="C518"/>
      <c r="D518"/>
      <c r="E518"/>
      <c r="F518"/>
      <c r="G518"/>
      <c r="H518"/>
      <c r="I518"/>
      <c r="J518"/>
      <c r="K518" s="532"/>
      <c r="L518"/>
      <c r="M518"/>
      <c r="N518"/>
      <c r="O518"/>
    </row>
    <row r="519" spans="1:15">
      <c r="A519"/>
      <c r="B519"/>
      <c r="C519"/>
      <c r="D519"/>
      <c r="E519"/>
      <c r="F519"/>
      <c r="G519"/>
      <c r="H519"/>
      <c r="I519"/>
      <c r="J519"/>
      <c r="K519" s="532"/>
      <c r="L519"/>
      <c r="M519"/>
      <c r="N519"/>
      <c r="O519"/>
    </row>
    <row r="520" spans="1:15">
      <c r="A520"/>
      <c r="B520"/>
      <c r="C520"/>
      <c r="D520"/>
      <c r="E520"/>
      <c r="F520"/>
      <c r="G520"/>
      <c r="H520"/>
      <c r="I520"/>
      <c r="J520"/>
      <c r="K520" s="532"/>
      <c r="L520"/>
      <c r="M520"/>
      <c r="N520"/>
      <c r="O520"/>
    </row>
    <row r="521" spans="1:15">
      <c r="A521"/>
      <c r="B521"/>
      <c r="C521"/>
      <c r="D521"/>
      <c r="E521"/>
      <c r="F521"/>
      <c r="G521"/>
      <c r="H521"/>
      <c r="I521"/>
      <c r="J521"/>
      <c r="K521" s="532"/>
      <c r="L521"/>
      <c r="M521"/>
      <c r="N521"/>
      <c r="O521"/>
    </row>
    <row r="522" spans="1:15">
      <c r="A522"/>
      <c r="B522"/>
      <c r="C522"/>
      <c r="D522"/>
      <c r="E522"/>
      <c r="F522"/>
      <c r="G522"/>
      <c r="H522"/>
      <c r="I522"/>
      <c r="J522"/>
      <c r="K522" s="532"/>
      <c r="L522"/>
      <c r="M522"/>
      <c r="N522"/>
      <c r="O522"/>
    </row>
    <row r="523" spans="1:15">
      <c r="A523"/>
      <c r="B523"/>
      <c r="C523"/>
      <c r="D523"/>
      <c r="E523"/>
      <c r="F523"/>
      <c r="G523"/>
      <c r="H523"/>
      <c r="I523"/>
      <c r="J523"/>
      <c r="K523" s="532"/>
      <c r="L523"/>
      <c r="M523"/>
      <c r="N523"/>
      <c r="O523"/>
    </row>
    <row r="524" spans="1:15">
      <c r="A524"/>
      <c r="B524"/>
      <c r="C524"/>
      <c r="D524"/>
      <c r="E524"/>
      <c r="F524"/>
      <c r="G524"/>
      <c r="H524"/>
      <c r="I524"/>
      <c r="J524"/>
      <c r="K524" s="532"/>
      <c r="L524"/>
      <c r="M524"/>
      <c r="N524"/>
      <c r="O524"/>
    </row>
    <row r="525" spans="1:15">
      <c r="A525"/>
      <c r="B525"/>
      <c r="C525"/>
      <c r="D525"/>
      <c r="E525"/>
      <c r="F525"/>
      <c r="G525"/>
      <c r="H525"/>
      <c r="I525"/>
      <c r="J525"/>
      <c r="K525" s="532"/>
      <c r="L525"/>
      <c r="M525"/>
      <c r="N525"/>
      <c r="O525"/>
    </row>
    <row r="526" spans="1:15">
      <c r="A526"/>
      <c r="B526"/>
      <c r="C526"/>
      <c r="D526"/>
      <c r="E526"/>
      <c r="F526"/>
      <c r="G526"/>
      <c r="H526"/>
      <c r="I526"/>
      <c r="J526"/>
      <c r="K526" s="532"/>
      <c r="L526"/>
      <c r="M526"/>
      <c r="N526"/>
      <c r="O526"/>
    </row>
    <row r="527" spans="1:15">
      <c r="A527"/>
      <c r="B527"/>
      <c r="C527"/>
      <c r="D527"/>
      <c r="E527"/>
      <c r="F527"/>
      <c r="G527"/>
      <c r="H527"/>
      <c r="I527"/>
      <c r="J527"/>
      <c r="K527" s="532"/>
      <c r="L527"/>
      <c r="M527"/>
      <c r="N527"/>
      <c r="O527"/>
    </row>
    <row r="528" spans="1:15">
      <c r="A528"/>
      <c r="B528"/>
      <c r="C528"/>
      <c r="D528"/>
      <c r="E528"/>
      <c r="F528"/>
      <c r="G528"/>
      <c r="H528"/>
      <c r="I528"/>
      <c r="J528"/>
      <c r="K528" s="532"/>
      <c r="L528"/>
      <c r="M528"/>
      <c r="N528"/>
      <c r="O528"/>
    </row>
    <row r="529" spans="1:15">
      <c r="A529"/>
      <c r="B529"/>
      <c r="C529"/>
      <c r="D529"/>
      <c r="E529"/>
      <c r="F529"/>
      <c r="G529"/>
      <c r="H529"/>
      <c r="I529"/>
      <c r="J529"/>
      <c r="K529" s="532"/>
      <c r="L529"/>
      <c r="M529"/>
      <c r="N529"/>
      <c r="O529"/>
    </row>
    <row r="530" spans="1:15">
      <c r="A530"/>
      <c r="B530"/>
      <c r="C530"/>
      <c r="D530"/>
      <c r="E530"/>
      <c r="F530"/>
      <c r="G530"/>
      <c r="H530"/>
      <c r="I530"/>
      <c r="J530"/>
      <c r="K530" s="532"/>
      <c r="L530"/>
      <c r="M530"/>
      <c r="N530"/>
      <c r="O530"/>
    </row>
    <row r="531" spans="1:15">
      <c r="A531"/>
      <c r="B531"/>
      <c r="C531"/>
      <c r="D531"/>
      <c r="E531"/>
      <c r="F531"/>
      <c r="G531"/>
      <c r="H531"/>
      <c r="I531"/>
      <c r="J531"/>
      <c r="K531" s="532"/>
      <c r="L531"/>
      <c r="M531"/>
      <c r="N531"/>
      <c r="O531"/>
    </row>
    <row r="532" spans="1:15">
      <c r="A532"/>
      <c r="B532"/>
      <c r="C532"/>
      <c r="D532"/>
      <c r="E532"/>
      <c r="F532"/>
      <c r="G532"/>
      <c r="H532"/>
      <c r="I532"/>
      <c r="J532"/>
      <c r="K532" s="532"/>
      <c r="L532"/>
      <c r="M532"/>
      <c r="N532"/>
      <c r="O532"/>
    </row>
    <row r="533" spans="1:15">
      <c r="A533"/>
      <c r="B533"/>
      <c r="C533"/>
      <c r="D533"/>
      <c r="E533"/>
      <c r="F533"/>
      <c r="G533"/>
      <c r="H533"/>
      <c r="I533"/>
      <c r="J533"/>
      <c r="K533" s="532"/>
      <c r="L533"/>
      <c r="M533"/>
      <c r="N533"/>
      <c r="O533"/>
    </row>
    <row r="534" spans="1:15">
      <c r="A534"/>
      <c r="B534"/>
      <c r="C534"/>
      <c r="D534"/>
      <c r="E534"/>
      <c r="F534"/>
      <c r="G534"/>
      <c r="H534"/>
      <c r="I534"/>
      <c r="J534"/>
      <c r="K534" s="532"/>
      <c r="L534"/>
      <c r="M534"/>
      <c r="N534"/>
      <c r="O534"/>
    </row>
    <row r="535" spans="1:15">
      <c r="A535"/>
      <c r="B535"/>
      <c r="C535"/>
      <c r="D535"/>
      <c r="E535"/>
      <c r="F535"/>
      <c r="G535"/>
      <c r="H535"/>
      <c r="I535"/>
      <c r="J535"/>
      <c r="K535" s="532"/>
      <c r="L535"/>
      <c r="M535"/>
      <c r="N535"/>
      <c r="O535"/>
    </row>
    <row r="536" spans="1:15">
      <c r="A536"/>
      <c r="B536"/>
      <c r="C536"/>
      <c r="D536"/>
      <c r="E536"/>
      <c r="F536"/>
      <c r="G536"/>
      <c r="H536"/>
      <c r="I536"/>
      <c r="J536"/>
      <c r="K536" s="532"/>
      <c r="L536"/>
      <c r="M536"/>
      <c r="N536"/>
      <c r="O536"/>
    </row>
    <row r="537" spans="1:15">
      <c r="A537"/>
      <c r="B537"/>
      <c r="C537"/>
      <c r="D537"/>
      <c r="E537"/>
      <c r="F537"/>
      <c r="G537"/>
      <c r="H537"/>
      <c r="I537"/>
      <c r="J537"/>
      <c r="K537" s="532"/>
      <c r="L537"/>
      <c r="M537"/>
      <c r="N537"/>
      <c r="O537"/>
    </row>
    <row r="538" spans="1:15">
      <c r="A538"/>
      <c r="B538"/>
      <c r="C538"/>
      <c r="D538"/>
      <c r="E538"/>
      <c r="F538"/>
      <c r="G538"/>
      <c r="H538"/>
      <c r="I538"/>
      <c r="J538"/>
      <c r="K538" s="532"/>
      <c r="L538"/>
      <c r="M538"/>
      <c r="N538"/>
      <c r="O538"/>
    </row>
    <row r="539" spans="1:15">
      <c r="A539"/>
      <c r="B539"/>
      <c r="C539"/>
      <c r="D539"/>
      <c r="E539"/>
      <c r="F539"/>
      <c r="G539"/>
      <c r="H539"/>
      <c r="I539"/>
      <c r="J539"/>
      <c r="K539" s="532"/>
      <c r="L539"/>
      <c r="M539"/>
      <c r="N539"/>
      <c r="O539"/>
    </row>
    <row r="540" spans="1:15">
      <c r="A540"/>
      <c r="B540"/>
      <c r="C540"/>
      <c r="D540"/>
      <c r="E540"/>
      <c r="F540"/>
      <c r="G540"/>
      <c r="H540"/>
      <c r="I540"/>
      <c r="J540"/>
      <c r="K540" s="532"/>
      <c r="L540"/>
      <c r="M540"/>
      <c r="N540"/>
      <c r="O540"/>
    </row>
    <row r="541" spans="1:15">
      <c r="A541"/>
      <c r="B541"/>
      <c r="C541"/>
      <c r="D541"/>
      <c r="E541"/>
      <c r="F541"/>
      <c r="G541"/>
      <c r="H541"/>
      <c r="I541"/>
      <c r="J541"/>
      <c r="K541" s="532"/>
      <c r="L541"/>
      <c r="M541"/>
      <c r="N541"/>
      <c r="O541"/>
    </row>
    <row r="542" spans="1:15">
      <c r="A542"/>
      <c r="B542"/>
      <c r="C542"/>
      <c r="D542"/>
      <c r="E542"/>
      <c r="F542"/>
      <c r="G542"/>
      <c r="H542"/>
      <c r="I542"/>
      <c r="J542"/>
      <c r="K542" s="532"/>
      <c r="L542"/>
      <c r="M542"/>
      <c r="N542"/>
      <c r="O542"/>
    </row>
    <row r="543" spans="1:15">
      <c r="A543"/>
      <c r="B543"/>
      <c r="C543"/>
      <c r="D543"/>
      <c r="E543"/>
      <c r="F543"/>
      <c r="G543"/>
      <c r="H543"/>
      <c r="I543"/>
      <c r="J543"/>
      <c r="K543" s="532"/>
      <c r="L543"/>
      <c r="M543"/>
      <c r="N543"/>
      <c r="O543"/>
    </row>
    <row r="544" spans="1:15">
      <c r="A544"/>
      <c r="B544"/>
      <c r="C544"/>
      <c r="D544"/>
      <c r="E544"/>
      <c r="F544"/>
      <c r="G544"/>
      <c r="H544"/>
      <c r="I544"/>
      <c r="J544"/>
      <c r="K544" s="532"/>
      <c r="L544"/>
      <c r="M544"/>
      <c r="N544"/>
      <c r="O544"/>
    </row>
    <row r="545" spans="1:15">
      <c r="A545"/>
      <c r="B545"/>
      <c r="C545"/>
      <c r="D545"/>
      <c r="E545"/>
      <c r="F545"/>
      <c r="G545"/>
      <c r="H545"/>
      <c r="I545"/>
      <c r="J545"/>
      <c r="K545" s="532"/>
      <c r="L545"/>
      <c r="M545"/>
      <c r="N545"/>
      <c r="O545"/>
    </row>
    <row r="546" spans="1:15">
      <c r="A546"/>
      <c r="B546"/>
      <c r="C546"/>
      <c r="D546"/>
      <c r="E546"/>
      <c r="F546"/>
      <c r="G546"/>
      <c r="H546"/>
      <c r="I546"/>
      <c r="J546"/>
      <c r="K546" s="532"/>
      <c r="L546"/>
      <c r="M546"/>
      <c r="N546"/>
      <c r="O546"/>
    </row>
    <row r="547" spans="1:15">
      <c r="A547"/>
      <c r="B547"/>
      <c r="C547"/>
      <c r="D547"/>
      <c r="E547"/>
      <c r="F547"/>
      <c r="G547"/>
      <c r="H547"/>
      <c r="I547"/>
      <c r="J547"/>
      <c r="K547" s="532"/>
      <c r="L547"/>
      <c r="M547"/>
      <c r="N547"/>
      <c r="O547"/>
    </row>
    <row r="548" spans="1:15">
      <c r="A548"/>
      <c r="B548"/>
      <c r="C548"/>
      <c r="D548"/>
      <c r="E548"/>
      <c r="F548"/>
      <c r="G548"/>
      <c r="H548"/>
      <c r="I548"/>
      <c r="J548"/>
      <c r="K548" s="532"/>
      <c r="L548"/>
      <c r="M548"/>
      <c r="N548"/>
      <c r="O548"/>
    </row>
    <row r="549" spans="1:15">
      <c r="A549"/>
      <c r="B549"/>
      <c r="C549"/>
      <c r="D549"/>
      <c r="E549"/>
      <c r="F549"/>
      <c r="G549"/>
      <c r="H549"/>
      <c r="I549"/>
      <c r="J549"/>
      <c r="K549" s="532"/>
      <c r="L549"/>
      <c r="M549"/>
      <c r="N549"/>
      <c r="O549"/>
    </row>
    <row r="550" spans="1:15">
      <c r="A550"/>
      <c r="B550"/>
      <c r="C550"/>
      <c r="D550"/>
      <c r="E550"/>
      <c r="F550"/>
      <c r="G550"/>
      <c r="H550"/>
      <c r="I550"/>
      <c r="J550"/>
      <c r="K550" s="532"/>
      <c r="L550"/>
      <c r="M550"/>
      <c r="N550"/>
      <c r="O550"/>
    </row>
    <row r="551" spans="1:15">
      <c r="A551"/>
      <c r="B551"/>
      <c r="C551"/>
      <c r="D551"/>
      <c r="E551"/>
      <c r="F551"/>
      <c r="G551"/>
      <c r="H551"/>
      <c r="I551"/>
      <c r="J551"/>
      <c r="K551" s="532"/>
      <c r="L551"/>
      <c r="M551"/>
      <c r="N551"/>
      <c r="O551"/>
    </row>
    <row r="552" spans="1:15">
      <c r="A552"/>
      <c r="B552"/>
      <c r="C552"/>
      <c r="D552"/>
      <c r="E552"/>
      <c r="F552"/>
      <c r="G552"/>
      <c r="H552"/>
      <c r="I552"/>
      <c r="J552"/>
      <c r="K552" s="532"/>
      <c r="L552"/>
      <c r="M552"/>
      <c r="N552"/>
      <c r="O552"/>
    </row>
    <row r="553" spans="1:15">
      <c r="A553"/>
      <c r="B553"/>
      <c r="C553"/>
      <c r="D553"/>
      <c r="E553"/>
      <c r="F553"/>
      <c r="G553"/>
      <c r="H553"/>
      <c r="I553"/>
      <c r="J553"/>
      <c r="K553" s="532"/>
      <c r="L553"/>
      <c r="M553"/>
      <c r="N553"/>
      <c r="O553"/>
    </row>
    <row r="554" spans="1:15">
      <c r="A554"/>
      <c r="B554"/>
      <c r="C554"/>
      <c r="D554"/>
      <c r="E554"/>
      <c r="F554"/>
      <c r="G554"/>
      <c r="H554"/>
      <c r="I554"/>
      <c r="J554"/>
      <c r="K554" s="532"/>
      <c r="L554"/>
      <c r="M554"/>
      <c r="N554"/>
      <c r="O554"/>
    </row>
    <row r="555" spans="1:15">
      <c r="A555"/>
      <c r="B555"/>
      <c r="C555"/>
      <c r="D555"/>
      <c r="E555"/>
      <c r="F555"/>
      <c r="G555"/>
      <c r="H555"/>
      <c r="I555"/>
      <c r="J555"/>
      <c r="K555" s="532"/>
      <c r="L555"/>
      <c r="M555"/>
      <c r="N555"/>
      <c r="O555"/>
    </row>
    <row r="556" spans="1:15">
      <c r="A556"/>
      <c r="B556"/>
      <c r="C556"/>
      <c r="D556"/>
      <c r="E556"/>
      <c r="F556"/>
      <c r="G556"/>
      <c r="H556"/>
      <c r="I556"/>
      <c r="J556"/>
      <c r="K556" s="532"/>
      <c r="L556"/>
      <c r="M556"/>
      <c r="N556"/>
      <c r="O556"/>
    </row>
    <row r="557" spans="1:15">
      <c r="A557"/>
      <c r="B557"/>
      <c r="C557"/>
      <c r="D557"/>
      <c r="E557"/>
      <c r="F557"/>
      <c r="G557"/>
      <c r="H557"/>
      <c r="I557"/>
      <c r="J557"/>
      <c r="K557" s="532"/>
      <c r="L557"/>
      <c r="M557"/>
      <c r="N557"/>
      <c r="O557"/>
    </row>
    <row r="558" spans="1:15">
      <c r="A558"/>
      <c r="B558"/>
      <c r="C558"/>
      <c r="D558"/>
      <c r="E558"/>
      <c r="F558"/>
      <c r="G558"/>
      <c r="H558"/>
      <c r="I558"/>
      <c r="J558"/>
      <c r="K558" s="532"/>
      <c r="L558"/>
      <c r="M558"/>
      <c r="N558"/>
      <c r="O558"/>
    </row>
    <row r="559" spans="1:15">
      <c r="A559"/>
      <c r="B559"/>
      <c r="C559"/>
      <c r="D559"/>
      <c r="E559"/>
      <c r="F559"/>
      <c r="G559"/>
      <c r="H559"/>
      <c r="I559"/>
      <c r="J559"/>
      <c r="K559" s="532"/>
      <c r="L559"/>
      <c r="M559"/>
      <c r="N559"/>
      <c r="O559"/>
    </row>
    <row r="560" spans="1:15">
      <c r="A560"/>
      <c r="B560"/>
      <c r="C560"/>
      <c r="D560"/>
      <c r="E560"/>
      <c r="F560"/>
      <c r="G560"/>
      <c r="H560"/>
      <c r="I560"/>
      <c r="J560"/>
      <c r="K560" s="532"/>
      <c r="L560"/>
      <c r="M560"/>
      <c r="N560"/>
      <c r="O560"/>
    </row>
    <row r="561" spans="1:15">
      <c r="A561"/>
      <c r="B561"/>
      <c r="C561"/>
      <c r="D561"/>
      <c r="E561"/>
      <c r="F561"/>
      <c r="G561"/>
      <c r="H561"/>
      <c r="I561"/>
      <c r="J561"/>
      <c r="K561" s="532"/>
      <c r="L561"/>
      <c r="M561"/>
      <c r="N561"/>
      <c r="O561"/>
    </row>
    <row r="562" spans="1:15">
      <c r="A562"/>
      <c r="B562"/>
      <c r="C562"/>
      <c r="D562"/>
      <c r="E562"/>
      <c r="F562"/>
      <c r="G562"/>
      <c r="H562"/>
      <c r="I562"/>
      <c r="J562"/>
      <c r="K562" s="532"/>
      <c r="L562"/>
      <c r="M562"/>
      <c r="N562"/>
      <c r="O562"/>
    </row>
    <row r="563" spans="1:15">
      <c r="A563"/>
      <c r="B563"/>
      <c r="C563"/>
      <c r="D563"/>
      <c r="E563"/>
      <c r="F563"/>
      <c r="G563"/>
      <c r="H563"/>
      <c r="I563"/>
      <c r="J563"/>
      <c r="K563" s="532"/>
      <c r="L563"/>
      <c r="M563"/>
      <c r="N563"/>
      <c r="O563"/>
    </row>
    <row r="564" spans="1:15">
      <c r="A564"/>
      <c r="B564"/>
      <c r="C564"/>
      <c r="D564"/>
      <c r="E564"/>
      <c r="F564"/>
      <c r="G564"/>
      <c r="H564"/>
      <c r="I564"/>
      <c r="J564"/>
      <c r="K564" s="532"/>
      <c r="L564"/>
      <c r="M564"/>
      <c r="N564"/>
      <c r="O564"/>
    </row>
    <row r="565" spans="1:15">
      <c r="A565"/>
      <c r="B565"/>
      <c r="C565"/>
      <c r="D565"/>
      <c r="E565"/>
      <c r="F565"/>
      <c r="G565"/>
      <c r="H565"/>
      <c r="I565"/>
      <c r="J565"/>
      <c r="K565" s="532"/>
      <c r="L565"/>
      <c r="M565"/>
      <c r="N565"/>
      <c r="O565"/>
    </row>
    <row r="566" spans="1:15">
      <c r="A566"/>
      <c r="B566"/>
      <c r="C566"/>
      <c r="D566"/>
      <c r="E566"/>
      <c r="F566"/>
      <c r="G566"/>
      <c r="H566"/>
      <c r="I566"/>
      <c r="J566"/>
      <c r="K566" s="532"/>
      <c r="L566"/>
      <c r="M566"/>
      <c r="N566"/>
      <c r="O566"/>
    </row>
    <row r="567" spans="1:15">
      <c r="A567"/>
      <c r="B567"/>
      <c r="C567"/>
      <c r="D567"/>
      <c r="E567"/>
      <c r="F567"/>
      <c r="G567"/>
      <c r="H567"/>
      <c r="I567"/>
      <c r="J567"/>
      <c r="K567" s="532"/>
      <c r="L567"/>
      <c r="M567"/>
      <c r="N567"/>
      <c r="O567"/>
    </row>
    <row r="568" spans="1:15">
      <c r="A568"/>
      <c r="B568"/>
      <c r="C568"/>
      <c r="D568"/>
      <c r="E568"/>
      <c r="F568"/>
      <c r="G568"/>
      <c r="H568"/>
      <c r="I568"/>
      <c r="J568"/>
      <c r="K568" s="532"/>
      <c r="L568"/>
      <c r="M568"/>
      <c r="N568"/>
      <c r="O568"/>
    </row>
    <row r="569" spans="1:15">
      <c r="A569"/>
      <c r="B569"/>
      <c r="C569"/>
      <c r="D569"/>
      <c r="E569"/>
      <c r="F569"/>
      <c r="G569"/>
      <c r="H569"/>
      <c r="I569"/>
      <c r="J569"/>
      <c r="K569" s="532"/>
      <c r="L569"/>
      <c r="M569"/>
      <c r="N569"/>
      <c r="O569"/>
    </row>
    <row r="570" spans="1:15">
      <c r="A570"/>
      <c r="B570"/>
      <c r="C570"/>
      <c r="D570"/>
      <c r="E570"/>
      <c r="F570"/>
      <c r="G570"/>
      <c r="H570"/>
      <c r="I570"/>
      <c r="J570"/>
      <c r="K570" s="532"/>
      <c r="L570"/>
      <c r="M570"/>
      <c r="N570"/>
      <c r="O570"/>
    </row>
    <row r="571" spans="1:15">
      <c r="A571"/>
      <c r="B571"/>
      <c r="C571"/>
      <c r="D571"/>
      <c r="E571"/>
      <c r="F571"/>
      <c r="G571"/>
      <c r="H571"/>
      <c r="I571"/>
      <c r="J571"/>
      <c r="K571" s="532"/>
      <c r="L571"/>
      <c r="M571"/>
      <c r="N571"/>
      <c r="O571"/>
    </row>
    <row r="572" spans="1:15">
      <c r="A572"/>
      <c r="B572"/>
      <c r="C572"/>
      <c r="D572"/>
      <c r="E572"/>
      <c r="F572"/>
      <c r="G572"/>
      <c r="H572"/>
      <c r="I572"/>
      <c r="J572"/>
      <c r="K572" s="532"/>
      <c r="L572"/>
      <c r="M572"/>
      <c r="N572"/>
      <c r="O572"/>
    </row>
    <row r="573" spans="1:15">
      <c r="A573"/>
      <c r="B573"/>
      <c r="C573"/>
      <c r="D573"/>
      <c r="E573"/>
      <c r="F573"/>
      <c r="G573"/>
      <c r="H573"/>
      <c r="I573"/>
      <c r="J573"/>
      <c r="K573" s="532"/>
      <c r="L573"/>
      <c r="M573"/>
      <c r="N573"/>
      <c r="O573"/>
    </row>
    <row r="574" spans="1:15">
      <c r="A574"/>
      <c r="B574"/>
      <c r="C574"/>
      <c r="D574"/>
      <c r="E574"/>
      <c r="F574"/>
      <c r="G574"/>
      <c r="H574"/>
      <c r="I574"/>
      <c r="J574"/>
      <c r="K574" s="532"/>
      <c r="L574"/>
      <c r="M574"/>
      <c r="N574"/>
      <c r="O574"/>
    </row>
    <row r="575" spans="1:15">
      <c r="A575"/>
      <c r="B575"/>
      <c r="C575"/>
      <c r="D575"/>
      <c r="E575"/>
      <c r="F575"/>
      <c r="G575"/>
      <c r="H575"/>
      <c r="I575"/>
      <c r="J575"/>
      <c r="K575" s="532"/>
      <c r="L575"/>
      <c r="M575"/>
      <c r="N575"/>
      <c r="O575"/>
    </row>
    <row r="576" spans="1:15">
      <c r="A576"/>
      <c r="B576"/>
      <c r="C576"/>
      <c r="D576"/>
      <c r="E576"/>
      <c r="F576"/>
      <c r="G576"/>
      <c r="H576"/>
      <c r="I576"/>
      <c r="J576"/>
      <c r="K576" s="532"/>
      <c r="L576"/>
      <c r="M576"/>
      <c r="N576"/>
      <c r="O576"/>
    </row>
    <row r="577" spans="1:15">
      <c r="A577"/>
      <c r="B577"/>
      <c r="C577"/>
      <c r="D577"/>
      <c r="E577"/>
      <c r="F577"/>
      <c r="G577"/>
      <c r="H577"/>
      <c r="I577"/>
      <c r="J577"/>
      <c r="K577" s="532"/>
      <c r="L577"/>
      <c r="M577"/>
      <c r="N577"/>
      <c r="O577"/>
    </row>
    <row r="578" spans="1:15">
      <c r="A578"/>
      <c r="B578"/>
      <c r="C578"/>
      <c r="D578"/>
      <c r="E578"/>
      <c r="F578"/>
      <c r="G578"/>
      <c r="H578"/>
      <c r="I578"/>
      <c r="J578"/>
      <c r="K578" s="532"/>
      <c r="L578"/>
      <c r="M578"/>
      <c r="N578"/>
      <c r="O578"/>
    </row>
    <row r="579" spans="1:15">
      <c r="A579"/>
      <c r="B579"/>
      <c r="C579"/>
      <c r="D579"/>
      <c r="E579"/>
      <c r="F579"/>
      <c r="G579"/>
      <c r="H579"/>
      <c r="I579"/>
      <c r="J579"/>
      <c r="K579" s="532"/>
      <c r="L579"/>
      <c r="M579"/>
      <c r="N579"/>
      <c r="O579"/>
    </row>
    <row r="580" spans="1:15">
      <c r="A580"/>
      <c r="B580"/>
      <c r="C580"/>
      <c r="D580"/>
      <c r="E580"/>
      <c r="F580"/>
      <c r="G580"/>
      <c r="H580"/>
      <c r="I580"/>
      <c r="J580"/>
      <c r="K580" s="532"/>
      <c r="L580"/>
      <c r="M580"/>
      <c r="N580"/>
      <c r="O580"/>
    </row>
    <row r="581" spans="1:15">
      <c r="A581"/>
      <c r="B581"/>
      <c r="C581"/>
      <c r="D581"/>
      <c r="E581"/>
      <c r="F581"/>
      <c r="G581"/>
      <c r="H581"/>
      <c r="I581"/>
      <c r="J581"/>
      <c r="K581" s="532"/>
      <c r="L581"/>
      <c r="M581"/>
      <c r="N581"/>
      <c r="O581"/>
    </row>
    <row r="582" spans="1:15">
      <c r="A582"/>
      <c r="B582"/>
      <c r="C582"/>
      <c r="D582"/>
      <c r="E582"/>
      <c r="F582"/>
      <c r="G582"/>
      <c r="H582"/>
      <c r="I582"/>
      <c r="J582"/>
      <c r="K582" s="532"/>
      <c r="L582"/>
      <c r="M582"/>
      <c r="N582"/>
      <c r="O582"/>
    </row>
    <row r="583" spans="1:15">
      <c r="A583"/>
      <c r="B583"/>
      <c r="C583"/>
      <c r="D583"/>
      <c r="E583"/>
      <c r="F583"/>
      <c r="G583"/>
      <c r="H583"/>
      <c r="I583"/>
      <c r="J583"/>
      <c r="K583" s="532"/>
      <c r="L583"/>
      <c r="M583"/>
      <c r="N583"/>
      <c r="O583"/>
    </row>
    <row r="584" spans="1:15">
      <c r="A584"/>
      <c r="B584"/>
      <c r="C584"/>
      <c r="D584"/>
      <c r="E584"/>
      <c r="F584"/>
      <c r="G584"/>
      <c r="H584"/>
      <c r="I584"/>
      <c r="J584"/>
      <c r="K584" s="532"/>
      <c r="L584"/>
      <c r="M584"/>
      <c r="N584"/>
      <c r="O584"/>
    </row>
    <row r="585" spans="1:15">
      <c r="A585"/>
      <c r="B585"/>
      <c r="C585"/>
      <c r="D585"/>
      <c r="E585"/>
      <c r="F585"/>
      <c r="G585"/>
      <c r="H585"/>
      <c r="I585"/>
      <c r="J585"/>
      <c r="K585" s="532"/>
      <c r="L585"/>
      <c r="M585"/>
      <c r="N585"/>
      <c r="O585"/>
    </row>
    <row r="586" spans="1:15">
      <c r="A586"/>
      <c r="B586"/>
      <c r="C586"/>
      <c r="D586"/>
      <c r="E586"/>
      <c r="F586"/>
      <c r="G586"/>
      <c r="H586"/>
      <c r="I586"/>
      <c r="J586"/>
      <c r="K586" s="532"/>
      <c r="L586"/>
      <c r="M586"/>
      <c r="N586"/>
      <c r="O586"/>
    </row>
    <row r="587" spans="1:15">
      <c r="A587"/>
      <c r="B587"/>
      <c r="C587"/>
      <c r="D587"/>
      <c r="E587"/>
      <c r="F587"/>
      <c r="G587"/>
      <c r="H587"/>
      <c r="I587"/>
      <c r="J587"/>
      <c r="K587" s="532"/>
      <c r="L587"/>
      <c r="M587"/>
      <c r="N587"/>
      <c r="O587"/>
    </row>
    <row r="588" spans="1:15">
      <c r="A588"/>
      <c r="B588"/>
      <c r="C588"/>
      <c r="D588"/>
      <c r="E588"/>
      <c r="F588"/>
      <c r="G588"/>
      <c r="H588"/>
      <c r="I588"/>
      <c r="J588"/>
      <c r="K588" s="532"/>
      <c r="L588"/>
      <c r="M588"/>
      <c r="N588"/>
      <c r="O588"/>
    </row>
    <row r="589" spans="1:15">
      <c r="A589"/>
      <c r="B589"/>
      <c r="C589"/>
      <c r="D589"/>
      <c r="E589"/>
      <c r="F589"/>
      <c r="G589"/>
      <c r="H589"/>
      <c r="I589"/>
      <c r="J589"/>
      <c r="K589" s="532"/>
      <c r="L589"/>
      <c r="M589"/>
      <c r="N589"/>
      <c r="O589"/>
    </row>
    <row r="590" spans="1:15">
      <c r="A590"/>
      <c r="B590"/>
      <c r="C590"/>
      <c r="D590"/>
      <c r="E590"/>
      <c r="F590"/>
      <c r="G590"/>
      <c r="H590"/>
      <c r="I590"/>
      <c r="J590"/>
      <c r="K590" s="532"/>
      <c r="L590"/>
      <c r="M590"/>
      <c r="N590"/>
      <c r="O590"/>
    </row>
    <row r="591" spans="1:15">
      <c r="A591"/>
      <c r="B591"/>
      <c r="C591"/>
      <c r="D591"/>
      <c r="E591"/>
      <c r="F591"/>
      <c r="G591"/>
      <c r="H591"/>
      <c r="I591"/>
      <c r="J591"/>
      <c r="K591" s="532"/>
      <c r="L591"/>
      <c r="M591"/>
      <c r="N591"/>
      <c r="O591"/>
    </row>
    <row r="592" spans="1:15">
      <c r="A592"/>
      <c r="B592"/>
      <c r="C592"/>
      <c r="D592"/>
      <c r="E592"/>
      <c r="F592"/>
      <c r="G592"/>
      <c r="H592"/>
      <c r="I592"/>
      <c r="J592"/>
      <c r="K592" s="532"/>
      <c r="L592"/>
      <c r="M592"/>
      <c r="N592"/>
      <c r="O592"/>
    </row>
    <row r="593" spans="1:15">
      <c r="A593"/>
      <c r="B593"/>
      <c r="C593"/>
      <c r="D593"/>
      <c r="E593"/>
      <c r="F593"/>
      <c r="G593"/>
      <c r="H593"/>
      <c r="I593"/>
      <c r="J593"/>
      <c r="K593" s="532"/>
      <c r="L593"/>
      <c r="M593"/>
      <c r="N593"/>
      <c r="O593"/>
    </row>
    <row r="594" spans="1:15">
      <c r="A594"/>
      <c r="B594"/>
      <c r="C594"/>
      <c r="D594"/>
      <c r="E594"/>
      <c r="F594"/>
      <c r="G594"/>
      <c r="H594"/>
      <c r="I594"/>
      <c r="J594"/>
      <c r="K594" s="532"/>
      <c r="L594"/>
      <c r="M594"/>
      <c r="N594"/>
      <c r="O594"/>
    </row>
    <row r="595" spans="1:15">
      <c r="A595"/>
      <c r="B595"/>
      <c r="C595"/>
      <c r="D595"/>
      <c r="E595"/>
      <c r="F595"/>
      <c r="G595"/>
      <c r="H595"/>
      <c r="I595"/>
      <c r="J595"/>
      <c r="K595" s="532"/>
      <c r="L595"/>
      <c r="M595"/>
      <c r="N595"/>
      <c r="O595"/>
    </row>
    <row r="596" spans="1:15">
      <c r="A596"/>
      <c r="B596"/>
      <c r="C596"/>
      <c r="D596"/>
      <c r="E596"/>
      <c r="F596"/>
      <c r="G596"/>
      <c r="H596"/>
      <c r="I596"/>
      <c r="J596"/>
      <c r="K596" s="532"/>
      <c r="L596"/>
      <c r="M596"/>
      <c r="N596"/>
      <c r="O596"/>
    </row>
    <row r="597" spans="1:15">
      <c r="H597"/>
      <c r="I597"/>
      <c r="J597"/>
      <c r="K597" s="532"/>
      <c r="L597"/>
      <c r="M597"/>
      <c r="N597"/>
      <c r="O597"/>
    </row>
    <row r="598" spans="1:15">
      <c r="H598"/>
      <c r="I598"/>
      <c r="J598"/>
      <c r="K598" s="532"/>
      <c r="L598"/>
      <c r="M598"/>
      <c r="N598"/>
      <c r="O598"/>
    </row>
    <row r="599" spans="1:15">
      <c r="H599"/>
      <c r="I599"/>
      <c r="J599"/>
      <c r="K599" s="532"/>
      <c r="L599"/>
      <c r="M599"/>
      <c r="N599"/>
      <c r="O599"/>
    </row>
    <row r="600" spans="1:15">
      <c r="H600"/>
      <c r="I600"/>
      <c r="J600"/>
      <c r="K600" s="532"/>
      <c r="L600"/>
      <c r="M600"/>
      <c r="N600"/>
      <c r="O600"/>
    </row>
    <row r="601" spans="1:15">
      <c r="H601"/>
      <c r="I601"/>
      <c r="J601"/>
      <c r="K601" s="532"/>
      <c r="L601"/>
      <c r="M601"/>
      <c r="N601"/>
      <c r="O601"/>
    </row>
    <row r="602" spans="1:15">
      <c r="H602"/>
      <c r="I602"/>
      <c r="J602"/>
      <c r="K602" s="532"/>
      <c r="L602"/>
      <c r="M602"/>
      <c r="N602"/>
      <c r="O602"/>
    </row>
    <row r="603" spans="1:15">
      <c r="H603"/>
      <c r="I603"/>
      <c r="J603"/>
      <c r="K603" s="532"/>
      <c r="L603"/>
      <c r="M603"/>
      <c r="N603"/>
      <c r="O603"/>
    </row>
    <row r="604" spans="1:15">
      <c r="H604"/>
      <c r="I604"/>
      <c r="J604"/>
      <c r="K604" s="532"/>
      <c r="L604"/>
      <c r="M604"/>
      <c r="N604"/>
      <c r="O604"/>
    </row>
    <row r="605" spans="1:15">
      <c r="H605"/>
      <c r="I605"/>
      <c r="J605"/>
      <c r="K605" s="532"/>
      <c r="L605"/>
      <c r="M605"/>
      <c r="N605"/>
      <c r="O605"/>
    </row>
    <row r="606" spans="1:15">
      <c r="H606"/>
      <c r="I606"/>
      <c r="J606"/>
      <c r="K606" s="532"/>
      <c r="L606"/>
      <c r="M606"/>
      <c r="N606"/>
      <c r="O606"/>
    </row>
    <row r="607" spans="1:15">
      <c r="H607"/>
      <c r="I607"/>
      <c r="J607"/>
      <c r="K607" s="532"/>
      <c r="L607"/>
      <c r="M607"/>
      <c r="N607"/>
      <c r="O607"/>
    </row>
    <row r="608" spans="1:15">
      <c r="H608"/>
      <c r="I608"/>
      <c r="J608"/>
      <c r="K608" s="532"/>
      <c r="L608"/>
      <c r="M608"/>
      <c r="N608"/>
      <c r="O608"/>
    </row>
    <row r="609" spans="8:15">
      <c r="H609"/>
      <c r="I609"/>
      <c r="J609"/>
      <c r="K609" s="532"/>
      <c r="L609"/>
      <c r="M609"/>
      <c r="N609"/>
      <c r="O609"/>
    </row>
    <row r="610" spans="8:15">
      <c r="H610"/>
      <c r="I610"/>
      <c r="J610"/>
      <c r="K610" s="532"/>
      <c r="L610"/>
      <c r="M610"/>
      <c r="N610"/>
      <c r="O610"/>
    </row>
    <row r="611" spans="8:15">
      <c r="H611"/>
      <c r="I611"/>
      <c r="J611"/>
      <c r="K611" s="532"/>
      <c r="L611"/>
      <c r="M611"/>
      <c r="N611"/>
      <c r="O611"/>
    </row>
    <row r="612" spans="8:15">
      <c r="H612"/>
      <c r="I612"/>
      <c r="J612"/>
      <c r="K612" s="532"/>
      <c r="L612"/>
      <c r="M612"/>
      <c r="N612"/>
      <c r="O612"/>
    </row>
    <row r="613" spans="8:15">
      <c r="H613"/>
      <c r="I613"/>
      <c r="J613"/>
      <c r="K613" s="532"/>
      <c r="L613"/>
      <c r="M613"/>
      <c r="N613"/>
      <c r="O613"/>
    </row>
    <row r="614" spans="8:15">
      <c r="H614"/>
      <c r="I614"/>
      <c r="J614"/>
      <c r="K614" s="532"/>
      <c r="L614"/>
      <c r="M614"/>
      <c r="N614"/>
      <c r="O614"/>
    </row>
    <row r="615" spans="8:15">
      <c r="H615"/>
      <c r="I615"/>
      <c r="J615"/>
      <c r="K615" s="532"/>
      <c r="L615"/>
      <c r="M615"/>
      <c r="N615"/>
      <c r="O615"/>
    </row>
    <row r="616" spans="8:15">
      <c r="H616"/>
      <c r="I616"/>
      <c r="J616"/>
      <c r="K616" s="532"/>
      <c r="L616"/>
      <c r="M616"/>
      <c r="N616"/>
      <c r="O616"/>
    </row>
    <row r="617" spans="8:15">
      <c r="H617"/>
      <c r="I617"/>
      <c r="J617"/>
      <c r="K617" s="532"/>
      <c r="L617"/>
      <c r="M617"/>
      <c r="N617"/>
      <c r="O617"/>
    </row>
    <row r="618" spans="8:15">
      <c r="H618"/>
      <c r="I618"/>
      <c r="J618"/>
      <c r="K618" s="532"/>
      <c r="L618"/>
      <c r="M618"/>
      <c r="N618"/>
      <c r="O618"/>
    </row>
    <row r="619" spans="8:15">
      <c r="H619"/>
      <c r="I619"/>
      <c r="J619"/>
      <c r="K619" s="532"/>
      <c r="L619"/>
      <c r="M619"/>
      <c r="N619"/>
      <c r="O619"/>
    </row>
    <row r="620" spans="8:15">
      <c r="H620"/>
      <c r="I620"/>
      <c r="J620"/>
      <c r="K620" s="532"/>
      <c r="L620"/>
      <c r="M620"/>
      <c r="N620"/>
      <c r="O620"/>
    </row>
    <row r="621" spans="8:15">
      <c r="H621"/>
      <c r="I621"/>
      <c r="J621"/>
      <c r="K621" s="532"/>
      <c r="L621"/>
      <c r="M621"/>
      <c r="N621"/>
      <c r="O621"/>
    </row>
    <row r="622" spans="8:15">
      <c r="H622"/>
      <c r="I622"/>
      <c r="J622"/>
      <c r="K622" s="532"/>
      <c r="L622"/>
      <c r="M622"/>
      <c r="N622"/>
      <c r="O622"/>
    </row>
    <row r="623" spans="8:15">
      <c r="H623"/>
      <c r="I623"/>
      <c r="J623"/>
      <c r="K623" s="532"/>
      <c r="L623"/>
      <c r="M623"/>
      <c r="N623"/>
      <c r="O623"/>
    </row>
    <row r="624" spans="8:15">
      <c r="H624"/>
      <c r="I624"/>
      <c r="J624"/>
      <c r="K624" s="532"/>
      <c r="L624"/>
      <c r="M624"/>
      <c r="N624"/>
      <c r="O624"/>
    </row>
    <row r="625" spans="8:15">
      <c r="H625"/>
      <c r="I625"/>
      <c r="J625"/>
      <c r="K625" s="532"/>
      <c r="L625"/>
      <c r="M625"/>
      <c r="N625"/>
      <c r="O625"/>
    </row>
    <row r="626" spans="8:15">
      <c r="H626"/>
      <c r="I626"/>
      <c r="J626"/>
      <c r="K626" s="532"/>
      <c r="L626"/>
      <c r="M626"/>
      <c r="N626"/>
      <c r="O626"/>
    </row>
    <row r="627" spans="8:15">
      <c r="H627"/>
      <c r="I627"/>
      <c r="J627"/>
      <c r="K627" s="532"/>
      <c r="L627"/>
      <c r="M627"/>
      <c r="N627"/>
      <c r="O627"/>
    </row>
    <row r="628" spans="8:15">
      <c r="H628"/>
      <c r="I628"/>
      <c r="J628"/>
      <c r="K628" s="532"/>
      <c r="L628"/>
      <c r="M628"/>
      <c r="N628"/>
      <c r="O628"/>
    </row>
    <row r="629" spans="8:15">
      <c r="H629"/>
      <c r="I629"/>
      <c r="J629"/>
      <c r="K629" s="532"/>
      <c r="L629"/>
      <c r="M629"/>
      <c r="N629"/>
      <c r="O629"/>
    </row>
    <row r="630" spans="8:15">
      <c r="H630"/>
      <c r="I630"/>
      <c r="J630"/>
      <c r="K630" s="532"/>
      <c r="L630"/>
      <c r="M630"/>
      <c r="N630"/>
      <c r="O630"/>
    </row>
    <row r="631" spans="8:15">
      <c r="H631"/>
      <c r="I631"/>
      <c r="J631"/>
      <c r="K631" s="532"/>
      <c r="L631"/>
      <c r="M631"/>
      <c r="N631"/>
      <c r="O631"/>
    </row>
    <row r="632" spans="8:15">
      <c r="H632"/>
      <c r="I632"/>
      <c r="J632"/>
      <c r="K632" s="532"/>
      <c r="L632"/>
      <c r="M632"/>
      <c r="N632"/>
      <c r="O632"/>
    </row>
    <row r="633" spans="8:15">
      <c r="H633"/>
      <c r="I633"/>
      <c r="J633"/>
      <c r="K633" s="532"/>
      <c r="L633"/>
      <c r="M633"/>
      <c r="N633"/>
      <c r="O633"/>
    </row>
    <row r="634" spans="8:15">
      <c r="H634"/>
      <c r="I634"/>
      <c r="J634"/>
      <c r="K634" s="532"/>
      <c r="L634"/>
      <c r="M634"/>
      <c r="N634"/>
      <c r="O634"/>
    </row>
    <row r="635" spans="8:15">
      <c r="H635"/>
      <c r="I635"/>
      <c r="J635"/>
      <c r="K635" s="532"/>
      <c r="L635"/>
      <c r="M635"/>
      <c r="N635"/>
      <c r="O635"/>
    </row>
    <row r="636" spans="8:15">
      <c r="H636"/>
      <c r="I636"/>
      <c r="J636"/>
      <c r="K636" s="532"/>
      <c r="L636"/>
      <c r="M636"/>
      <c r="N636"/>
      <c r="O636"/>
    </row>
    <row r="637" spans="8:15">
      <c r="H637"/>
      <c r="I637"/>
      <c r="J637"/>
      <c r="K637" s="532"/>
      <c r="L637"/>
      <c r="M637"/>
      <c r="N637"/>
      <c r="O637"/>
    </row>
    <row r="638" spans="8:15">
      <c r="H638"/>
      <c r="I638"/>
      <c r="J638"/>
      <c r="K638" s="532"/>
      <c r="L638"/>
      <c r="M638"/>
      <c r="N638"/>
      <c r="O638"/>
    </row>
    <row r="639" spans="8:15">
      <c r="H639"/>
      <c r="I639"/>
      <c r="J639"/>
      <c r="K639" s="532"/>
      <c r="L639"/>
      <c r="M639"/>
      <c r="N639"/>
      <c r="O639"/>
    </row>
    <row r="640" spans="8:15">
      <c r="H640"/>
      <c r="I640"/>
      <c r="J640"/>
      <c r="K640" s="532"/>
      <c r="L640"/>
      <c r="M640"/>
      <c r="N640"/>
      <c r="O640"/>
    </row>
    <row r="641" spans="8:15">
      <c r="H641"/>
      <c r="I641"/>
      <c r="J641"/>
      <c r="K641" s="532"/>
      <c r="L641"/>
      <c r="M641"/>
      <c r="N641"/>
      <c r="O641"/>
    </row>
    <row r="642" spans="8:15">
      <c r="H642"/>
      <c r="I642"/>
      <c r="J642"/>
      <c r="K642" s="532"/>
      <c r="L642"/>
      <c r="M642"/>
      <c r="N642"/>
      <c r="O642"/>
    </row>
    <row r="643" spans="8:15">
      <c r="H643"/>
      <c r="I643"/>
      <c r="J643"/>
      <c r="K643" s="532"/>
      <c r="L643"/>
      <c r="M643"/>
      <c r="N643"/>
      <c r="O643"/>
    </row>
    <row r="644" spans="8:15">
      <c r="H644"/>
      <c r="I644"/>
      <c r="J644"/>
      <c r="K644" s="532"/>
      <c r="L644"/>
      <c r="M644"/>
      <c r="N644"/>
      <c r="O644"/>
    </row>
    <row r="645" spans="8:15">
      <c r="H645"/>
      <c r="I645"/>
      <c r="J645"/>
      <c r="K645" s="532"/>
      <c r="L645"/>
      <c r="M645"/>
      <c r="N645"/>
      <c r="O645"/>
    </row>
    <row r="646" spans="8:15">
      <c r="H646"/>
      <c r="I646"/>
      <c r="J646"/>
      <c r="K646" s="532"/>
      <c r="L646"/>
      <c r="M646"/>
      <c r="N646"/>
      <c r="O646"/>
    </row>
    <row r="647" spans="8:15">
      <c r="H647"/>
      <c r="I647"/>
      <c r="J647"/>
      <c r="K647" s="532"/>
      <c r="L647"/>
      <c r="M647"/>
      <c r="N647"/>
      <c r="O647"/>
    </row>
    <row r="648" spans="8:15">
      <c r="H648"/>
      <c r="I648"/>
      <c r="J648"/>
      <c r="K648" s="532"/>
      <c r="L648"/>
      <c r="M648"/>
      <c r="N648"/>
      <c r="O648"/>
    </row>
    <row r="649" spans="8:15">
      <c r="H649"/>
      <c r="I649"/>
      <c r="J649"/>
      <c r="K649" s="532"/>
      <c r="L649"/>
      <c r="M649"/>
      <c r="N649"/>
      <c r="O649"/>
    </row>
    <row r="650" spans="8:15">
      <c r="H650"/>
      <c r="I650"/>
      <c r="J650"/>
      <c r="K650" s="532"/>
      <c r="L650"/>
      <c r="M650"/>
      <c r="N650"/>
      <c r="O650"/>
    </row>
    <row r="651" spans="8:15">
      <c r="H651"/>
      <c r="I651"/>
      <c r="J651"/>
      <c r="K651" s="532"/>
      <c r="L651"/>
      <c r="M651"/>
      <c r="N651"/>
      <c r="O651"/>
    </row>
    <row r="652" spans="8:15">
      <c r="H652"/>
      <c r="I652"/>
      <c r="J652"/>
      <c r="K652" s="532"/>
      <c r="L652"/>
      <c r="M652"/>
      <c r="N652"/>
      <c r="O652"/>
    </row>
    <row r="653" spans="8:15">
      <c r="H653"/>
      <c r="I653"/>
      <c r="J653"/>
      <c r="K653" s="532"/>
      <c r="L653"/>
      <c r="M653"/>
      <c r="N653"/>
      <c r="O653"/>
    </row>
    <row r="654" spans="8:15">
      <c r="H654"/>
      <c r="I654"/>
      <c r="J654"/>
      <c r="K654" s="532"/>
      <c r="L654"/>
      <c r="M654"/>
      <c r="N654"/>
      <c r="O654"/>
    </row>
    <row r="655" spans="8:15">
      <c r="H655"/>
      <c r="I655"/>
      <c r="J655"/>
      <c r="K655" s="532"/>
      <c r="L655"/>
      <c r="M655"/>
      <c r="N655"/>
      <c r="O655"/>
    </row>
    <row r="656" spans="8:15">
      <c r="H656"/>
      <c r="I656"/>
      <c r="J656"/>
      <c r="K656" s="532"/>
      <c r="L656"/>
      <c r="M656"/>
      <c r="N656"/>
      <c r="O656"/>
    </row>
    <row r="657" spans="8:15">
      <c r="H657"/>
      <c r="I657"/>
      <c r="J657"/>
      <c r="K657" s="532"/>
      <c r="L657"/>
      <c r="M657"/>
      <c r="N657"/>
      <c r="O657"/>
    </row>
    <row r="658" spans="8:15">
      <c r="H658"/>
      <c r="I658"/>
      <c r="J658"/>
      <c r="K658" s="532"/>
      <c r="L658"/>
      <c r="M658"/>
      <c r="N658"/>
      <c r="O658"/>
    </row>
    <row r="659" spans="8:15">
      <c r="H659"/>
      <c r="I659"/>
      <c r="J659"/>
      <c r="K659" s="532"/>
      <c r="L659"/>
      <c r="M659"/>
      <c r="N659"/>
      <c r="O659"/>
    </row>
    <row r="660" spans="8:15">
      <c r="H660"/>
      <c r="I660"/>
      <c r="J660"/>
      <c r="K660" s="532"/>
      <c r="L660"/>
      <c r="M660"/>
      <c r="N660"/>
      <c r="O660"/>
    </row>
    <row r="661" spans="8:15">
      <c r="H661"/>
      <c r="I661"/>
      <c r="J661"/>
      <c r="K661" s="532"/>
      <c r="L661"/>
      <c r="M661"/>
      <c r="N661"/>
      <c r="O661"/>
    </row>
    <row r="662" spans="8:15">
      <c r="H662"/>
      <c r="I662"/>
      <c r="J662"/>
      <c r="K662" s="532"/>
      <c r="L662"/>
      <c r="M662"/>
      <c r="N662"/>
      <c r="O662"/>
    </row>
    <row r="663" spans="8:15">
      <c r="H663"/>
      <c r="I663"/>
      <c r="J663"/>
      <c r="K663" s="532"/>
      <c r="L663"/>
      <c r="M663"/>
      <c r="N663"/>
      <c r="O663"/>
    </row>
    <row r="664" spans="8:15">
      <c r="H664"/>
      <c r="I664"/>
      <c r="J664"/>
      <c r="K664" s="532"/>
      <c r="L664"/>
      <c r="M664"/>
      <c r="N664"/>
      <c r="O664"/>
    </row>
    <row r="665" spans="8:15">
      <c r="H665"/>
      <c r="I665"/>
      <c r="J665"/>
      <c r="K665" s="532"/>
      <c r="L665"/>
      <c r="M665"/>
      <c r="N665"/>
      <c r="O665"/>
    </row>
    <row r="666" spans="8:15">
      <c r="H666"/>
      <c r="I666"/>
      <c r="J666"/>
      <c r="K666" s="532"/>
      <c r="L666"/>
      <c r="M666"/>
      <c r="N666"/>
      <c r="O666"/>
    </row>
    <row r="667" spans="8:15">
      <c r="H667"/>
      <c r="I667"/>
      <c r="J667"/>
      <c r="K667" s="532"/>
      <c r="L667"/>
      <c r="M667"/>
      <c r="N667"/>
      <c r="O667"/>
    </row>
    <row r="668" spans="8:15">
      <c r="H668"/>
      <c r="I668"/>
      <c r="J668"/>
      <c r="K668" s="532"/>
      <c r="L668"/>
      <c r="M668"/>
      <c r="N668"/>
      <c r="O668"/>
    </row>
    <row r="669" spans="8:15">
      <c r="H669"/>
      <c r="I669"/>
      <c r="J669"/>
      <c r="K669" s="532"/>
      <c r="L669"/>
      <c r="M669"/>
      <c r="N669"/>
      <c r="O669"/>
    </row>
    <row r="670" spans="8:15">
      <c r="H670"/>
      <c r="I670"/>
      <c r="J670"/>
      <c r="K670" s="532"/>
      <c r="L670"/>
      <c r="M670"/>
      <c r="N670"/>
      <c r="O670"/>
    </row>
    <row r="671" spans="8:15">
      <c r="H671"/>
      <c r="I671"/>
      <c r="J671"/>
      <c r="K671" s="532"/>
      <c r="L671"/>
      <c r="M671"/>
      <c r="N671"/>
      <c r="O671"/>
    </row>
    <row r="672" spans="8:15">
      <c r="H672"/>
      <c r="I672"/>
      <c r="J672"/>
      <c r="K672" s="532"/>
      <c r="L672"/>
      <c r="M672"/>
      <c r="N672"/>
      <c r="O672"/>
    </row>
    <row r="673" spans="8:15">
      <c r="H673"/>
      <c r="I673"/>
      <c r="J673"/>
      <c r="K673" s="532"/>
      <c r="L673"/>
      <c r="M673"/>
      <c r="N673"/>
      <c r="O673"/>
    </row>
    <row r="674" spans="8:15">
      <c r="H674"/>
      <c r="I674"/>
      <c r="J674"/>
      <c r="K674" s="532"/>
      <c r="L674"/>
      <c r="M674"/>
      <c r="N674"/>
      <c r="O674"/>
    </row>
    <row r="675" spans="8:15">
      <c r="H675"/>
      <c r="I675"/>
      <c r="J675"/>
      <c r="K675" s="532"/>
      <c r="L675"/>
      <c r="M675"/>
      <c r="N675"/>
      <c r="O675"/>
    </row>
    <row r="676" spans="8:15">
      <c r="H676"/>
      <c r="I676"/>
      <c r="J676"/>
      <c r="K676" s="532"/>
      <c r="L676"/>
      <c r="M676"/>
      <c r="N676"/>
      <c r="O676"/>
    </row>
    <row r="677" spans="8:15">
      <c r="H677"/>
      <c r="I677"/>
      <c r="J677"/>
      <c r="K677" s="532"/>
      <c r="L677"/>
      <c r="M677"/>
      <c r="N677"/>
      <c r="O677"/>
    </row>
    <row r="678" spans="8:15">
      <c r="H678"/>
      <c r="I678"/>
      <c r="J678"/>
      <c r="K678" s="532"/>
      <c r="L678"/>
      <c r="M678"/>
      <c r="N678"/>
      <c r="O678"/>
    </row>
    <row r="679" spans="8:15">
      <c r="H679"/>
      <c r="I679"/>
      <c r="J679"/>
      <c r="K679" s="532"/>
      <c r="L679"/>
      <c r="M679"/>
      <c r="N679"/>
      <c r="O679"/>
    </row>
    <row r="680" spans="8:15">
      <c r="H680"/>
      <c r="I680"/>
      <c r="J680"/>
      <c r="K680" s="532"/>
      <c r="L680"/>
      <c r="M680"/>
      <c r="N680"/>
      <c r="O680"/>
    </row>
    <row r="681" spans="8:15">
      <c r="H681"/>
      <c r="I681"/>
      <c r="J681"/>
      <c r="K681" s="532"/>
      <c r="L681"/>
      <c r="M681"/>
      <c r="N681"/>
      <c r="O681"/>
    </row>
    <row r="682" spans="8:15">
      <c r="H682"/>
      <c r="I682"/>
      <c r="J682"/>
      <c r="K682" s="532"/>
      <c r="L682"/>
      <c r="M682"/>
      <c r="N682"/>
      <c r="O682"/>
    </row>
    <row r="683" spans="8:15">
      <c r="H683"/>
      <c r="I683"/>
      <c r="J683"/>
      <c r="K683" s="532"/>
      <c r="L683"/>
      <c r="M683"/>
      <c r="N683"/>
      <c r="O683"/>
    </row>
    <row r="684" spans="8:15">
      <c r="H684"/>
      <c r="I684"/>
      <c r="J684"/>
      <c r="K684" s="532"/>
      <c r="L684"/>
      <c r="M684"/>
      <c r="N684"/>
      <c r="O684"/>
    </row>
    <row r="685" spans="8:15">
      <c r="H685"/>
      <c r="I685"/>
      <c r="J685"/>
      <c r="K685" s="532"/>
      <c r="L685"/>
      <c r="M685"/>
      <c r="N685"/>
      <c r="O685"/>
    </row>
    <row r="686" spans="8:15">
      <c r="H686"/>
      <c r="I686"/>
      <c r="J686"/>
      <c r="K686" s="532"/>
      <c r="L686"/>
      <c r="M686"/>
      <c r="N686"/>
      <c r="O686"/>
    </row>
    <row r="687" spans="8:15">
      <c r="H687"/>
      <c r="I687"/>
      <c r="J687"/>
      <c r="K687" s="532"/>
      <c r="L687"/>
      <c r="M687"/>
      <c r="N687"/>
      <c r="O687"/>
    </row>
    <row r="688" spans="8:15">
      <c r="H688"/>
      <c r="I688"/>
      <c r="J688"/>
      <c r="K688" s="532"/>
      <c r="L688"/>
      <c r="M688"/>
      <c r="N688"/>
      <c r="O688"/>
    </row>
    <row r="689" spans="8:15">
      <c r="H689"/>
      <c r="I689"/>
      <c r="J689"/>
      <c r="K689" s="532"/>
      <c r="L689"/>
      <c r="M689"/>
      <c r="N689"/>
      <c r="O689"/>
    </row>
    <row r="690" spans="8:15">
      <c r="H690"/>
      <c r="I690"/>
      <c r="J690"/>
      <c r="K690" s="532"/>
      <c r="L690"/>
      <c r="M690"/>
      <c r="N690"/>
      <c r="O690"/>
    </row>
    <row r="691" spans="8:15">
      <c r="H691"/>
      <c r="I691"/>
      <c r="J691"/>
      <c r="K691" s="532"/>
      <c r="L691"/>
      <c r="M691"/>
      <c r="N691"/>
      <c r="O691"/>
    </row>
    <row r="692" spans="8:15">
      <c r="H692"/>
      <c r="I692"/>
      <c r="J692"/>
      <c r="K692" s="532"/>
      <c r="L692"/>
      <c r="M692"/>
      <c r="N692"/>
      <c r="O692"/>
    </row>
    <row r="693" spans="8:15">
      <c r="H693"/>
      <c r="I693"/>
      <c r="J693"/>
      <c r="K693" s="532"/>
      <c r="L693"/>
      <c r="M693"/>
      <c r="N693"/>
      <c r="O693"/>
    </row>
    <row r="694" spans="8:15">
      <c r="H694"/>
      <c r="I694"/>
      <c r="J694"/>
      <c r="K694" s="532"/>
      <c r="L694"/>
      <c r="M694"/>
      <c r="N694"/>
      <c r="O694"/>
    </row>
    <row r="695" spans="8:15">
      <c r="H695"/>
      <c r="I695"/>
      <c r="J695"/>
      <c r="K695" s="532"/>
      <c r="L695"/>
      <c r="M695"/>
      <c r="N695"/>
      <c r="O695"/>
    </row>
    <row r="696" spans="8:15">
      <c r="H696"/>
      <c r="I696"/>
      <c r="J696"/>
      <c r="K696" s="532"/>
      <c r="L696"/>
      <c r="M696"/>
      <c r="N696"/>
      <c r="O696"/>
    </row>
    <row r="697" spans="8:15">
      <c r="H697"/>
      <c r="I697"/>
      <c r="J697"/>
      <c r="K697" s="532"/>
      <c r="L697"/>
      <c r="M697"/>
      <c r="N697"/>
      <c r="O697"/>
    </row>
    <row r="698" spans="8:15">
      <c r="H698"/>
      <c r="I698"/>
      <c r="J698"/>
      <c r="K698" s="532"/>
      <c r="L698"/>
      <c r="M698"/>
      <c r="N698"/>
      <c r="O698"/>
    </row>
    <row r="699" spans="8:15">
      <c r="H699"/>
      <c r="I699"/>
      <c r="J699"/>
      <c r="K699" s="532"/>
      <c r="L699"/>
      <c r="M699"/>
      <c r="N699"/>
      <c r="O699"/>
    </row>
    <row r="700" spans="8:15">
      <c r="H700"/>
      <c r="I700"/>
      <c r="J700"/>
      <c r="K700" s="532"/>
      <c r="L700"/>
      <c r="M700"/>
      <c r="N700"/>
      <c r="O700"/>
    </row>
    <row r="701" spans="8:15">
      <c r="H701"/>
      <c r="I701"/>
      <c r="J701"/>
      <c r="K701" s="532"/>
      <c r="L701"/>
      <c r="M701"/>
      <c r="N701"/>
      <c r="O701"/>
    </row>
    <row r="702" spans="8:15">
      <c r="H702"/>
      <c r="I702"/>
      <c r="J702"/>
      <c r="K702" s="532"/>
      <c r="L702"/>
      <c r="M702"/>
      <c r="N702"/>
      <c r="O702"/>
    </row>
    <row r="703" spans="8:15">
      <c r="H703"/>
      <c r="I703"/>
      <c r="J703"/>
      <c r="K703" s="532"/>
      <c r="L703"/>
      <c r="M703"/>
      <c r="N703"/>
      <c r="O703"/>
    </row>
    <row r="704" spans="8:15">
      <c r="H704"/>
      <c r="I704"/>
      <c r="J704"/>
      <c r="K704" s="532"/>
      <c r="L704"/>
      <c r="M704"/>
      <c r="N704"/>
      <c r="O704"/>
    </row>
    <row r="705" spans="8:15">
      <c r="H705"/>
      <c r="I705"/>
      <c r="J705"/>
      <c r="K705" s="532"/>
      <c r="L705"/>
      <c r="M705"/>
      <c r="N705"/>
      <c r="O705"/>
    </row>
    <row r="706" spans="8:15">
      <c r="H706"/>
      <c r="I706"/>
      <c r="J706"/>
      <c r="K706" s="532"/>
      <c r="L706"/>
      <c r="M706"/>
      <c r="N706"/>
      <c r="O706"/>
    </row>
    <row r="707" spans="8:15">
      <c r="H707"/>
      <c r="I707"/>
      <c r="J707"/>
      <c r="K707" s="532"/>
      <c r="L707"/>
      <c r="M707"/>
      <c r="N707"/>
      <c r="O707"/>
    </row>
    <row r="708" spans="8:15">
      <c r="H708"/>
      <c r="I708"/>
      <c r="J708"/>
      <c r="K708" s="532"/>
      <c r="L708"/>
      <c r="M708"/>
      <c r="N708"/>
      <c r="O708"/>
    </row>
    <row r="709" spans="8:15">
      <c r="H709"/>
      <c r="I709"/>
      <c r="J709"/>
      <c r="K709" s="532"/>
      <c r="L709"/>
      <c r="M709"/>
      <c r="N709"/>
      <c r="O709"/>
    </row>
    <row r="710" spans="8:15">
      <c r="H710"/>
      <c r="I710"/>
      <c r="J710"/>
      <c r="K710" s="532"/>
      <c r="L710"/>
      <c r="M710"/>
      <c r="N710"/>
      <c r="O710"/>
    </row>
    <row r="711" spans="8:15">
      <c r="H711"/>
      <c r="I711"/>
      <c r="J711"/>
      <c r="K711" s="532"/>
      <c r="L711"/>
      <c r="M711"/>
      <c r="N711"/>
      <c r="O711"/>
    </row>
    <row r="712" spans="8:15">
      <c r="H712"/>
      <c r="I712"/>
      <c r="J712"/>
      <c r="K712" s="532"/>
      <c r="L712"/>
      <c r="M712"/>
      <c r="N712"/>
      <c r="O712"/>
    </row>
    <row r="713" spans="8:15">
      <c r="H713"/>
      <c r="I713"/>
      <c r="J713"/>
      <c r="K713" s="532"/>
      <c r="L713"/>
      <c r="M713"/>
      <c r="N713"/>
      <c r="O713"/>
    </row>
    <row r="714" spans="8:15">
      <c r="H714"/>
      <c r="I714"/>
      <c r="J714"/>
      <c r="K714" s="532"/>
      <c r="L714"/>
      <c r="M714"/>
      <c r="N714"/>
      <c r="O714"/>
    </row>
    <row r="715" spans="8:15">
      <c r="H715"/>
      <c r="I715"/>
      <c r="J715"/>
      <c r="K715" s="532"/>
      <c r="L715"/>
      <c r="M715"/>
      <c r="N715"/>
      <c r="O715"/>
    </row>
    <row r="716" spans="8:15">
      <c r="H716"/>
      <c r="I716"/>
      <c r="J716"/>
      <c r="K716" s="532"/>
      <c r="L716"/>
      <c r="M716"/>
      <c r="N716"/>
      <c r="O716"/>
    </row>
    <row r="717" spans="8:15">
      <c r="H717"/>
      <c r="I717"/>
      <c r="J717"/>
      <c r="K717" s="532"/>
      <c r="L717"/>
      <c r="M717"/>
      <c r="N717"/>
      <c r="O717"/>
    </row>
    <row r="718" spans="8:15">
      <c r="H718"/>
      <c r="I718"/>
      <c r="J718"/>
      <c r="K718" s="532"/>
      <c r="L718"/>
      <c r="M718"/>
      <c r="N718"/>
      <c r="O718"/>
    </row>
    <row r="719" spans="8:15">
      <c r="H719"/>
      <c r="I719"/>
      <c r="J719"/>
      <c r="K719" s="532"/>
      <c r="L719"/>
      <c r="M719"/>
      <c r="N719"/>
      <c r="O719"/>
    </row>
    <row r="720" spans="8:15">
      <c r="H720"/>
      <c r="I720"/>
      <c r="J720"/>
      <c r="K720" s="532"/>
      <c r="L720"/>
      <c r="M720"/>
      <c r="N720"/>
      <c r="O720"/>
    </row>
    <row r="721" spans="8:15">
      <c r="H721"/>
      <c r="I721"/>
      <c r="J721"/>
      <c r="K721" s="532"/>
      <c r="L721"/>
      <c r="M721"/>
      <c r="N721"/>
      <c r="O721"/>
    </row>
    <row r="722" spans="8:15">
      <c r="H722"/>
      <c r="I722"/>
      <c r="J722"/>
      <c r="K722" s="532"/>
      <c r="L722"/>
      <c r="M722"/>
      <c r="N722"/>
      <c r="O722"/>
    </row>
    <row r="723" spans="8:15">
      <c r="H723"/>
      <c r="I723"/>
      <c r="J723"/>
      <c r="K723" s="532"/>
      <c r="L723"/>
      <c r="M723"/>
      <c r="N723"/>
      <c r="O723"/>
    </row>
    <row r="724" spans="8:15">
      <c r="H724"/>
      <c r="I724"/>
      <c r="J724"/>
      <c r="K724" s="532"/>
      <c r="L724"/>
      <c r="M724"/>
      <c r="N724"/>
      <c r="O724"/>
    </row>
    <row r="725" spans="8:15">
      <c r="H725"/>
      <c r="I725"/>
      <c r="J725"/>
      <c r="K725" s="532"/>
      <c r="L725"/>
      <c r="M725"/>
      <c r="N725"/>
      <c r="O725"/>
    </row>
    <row r="726" spans="8:15">
      <c r="H726"/>
      <c r="I726"/>
      <c r="J726"/>
      <c r="K726" s="532"/>
      <c r="L726"/>
      <c r="M726"/>
      <c r="N726"/>
      <c r="O726"/>
    </row>
    <row r="727" spans="8:15">
      <c r="H727"/>
      <c r="I727"/>
      <c r="J727"/>
      <c r="K727" s="532"/>
      <c r="L727"/>
      <c r="M727"/>
      <c r="N727"/>
      <c r="O727"/>
    </row>
    <row r="728" spans="8:15">
      <c r="H728"/>
      <c r="I728"/>
      <c r="J728"/>
      <c r="K728" s="532"/>
      <c r="L728"/>
      <c r="M728"/>
      <c r="N728"/>
      <c r="O728"/>
    </row>
    <row r="729" spans="8:15">
      <c r="H729"/>
      <c r="I729"/>
      <c r="J729"/>
      <c r="K729" s="532"/>
      <c r="L729"/>
      <c r="M729"/>
      <c r="N729"/>
      <c r="O729"/>
    </row>
    <row r="730" spans="8:15">
      <c r="H730"/>
      <c r="I730"/>
      <c r="J730"/>
      <c r="K730" s="532"/>
      <c r="L730"/>
      <c r="M730"/>
      <c r="N730"/>
      <c r="O730"/>
    </row>
    <row r="731" spans="8:15">
      <c r="H731"/>
      <c r="I731"/>
      <c r="J731"/>
      <c r="K731" s="532"/>
      <c r="L731"/>
      <c r="M731"/>
      <c r="N731"/>
      <c r="O731"/>
    </row>
    <row r="732" spans="8:15">
      <c r="H732"/>
      <c r="I732"/>
      <c r="J732"/>
      <c r="K732" s="532"/>
      <c r="L732"/>
      <c r="M732"/>
      <c r="N732"/>
      <c r="O732"/>
    </row>
    <row r="733" spans="8:15">
      <c r="H733"/>
      <c r="I733"/>
      <c r="J733"/>
      <c r="K733" s="532"/>
      <c r="L733"/>
      <c r="M733"/>
      <c r="N733"/>
      <c r="O733"/>
    </row>
    <row r="734" spans="8:15">
      <c r="H734"/>
      <c r="I734"/>
      <c r="J734"/>
      <c r="K734" s="532"/>
      <c r="L734"/>
      <c r="M734"/>
      <c r="N734"/>
      <c r="O734"/>
    </row>
    <row r="735" spans="8:15">
      <c r="H735"/>
      <c r="I735"/>
      <c r="J735"/>
      <c r="K735" s="532"/>
      <c r="L735"/>
      <c r="M735"/>
      <c r="N735"/>
      <c r="O735"/>
    </row>
    <row r="736" spans="8:15">
      <c r="H736"/>
      <c r="I736"/>
      <c r="J736"/>
      <c r="K736" s="532"/>
      <c r="L736"/>
      <c r="M736"/>
      <c r="N736"/>
      <c r="O736"/>
    </row>
    <row r="737" spans="8:15">
      <c r="H737"/>
      <c r="I737"/>
      <c r="J737"/>
      <c r="K737" s="532"/>
      <c r="L737"/>
      <c r="M737"/>
      <c r="N737"/>
      <c r="O737"/>
    </row>
    <row r="738" spans="8:15">
      <c r="H738"/>
      <c r="I738"/>
      <c r="J738"/>
      <c r="K738" s="532"/>
      <c r="L738"/>
      <c r="M738"/>
      <c r="N738"/>
      <c r="O738"/>
    </row>
    <row r="739" spans="8:15">
      <c r="H739"/>
      <c r="I739"/>
      <c r="J739"/>
      <c r="K739" s="532"/>
      <c r="L739"/>
      <c r="M739"/>
      <c r="N739"/>
      <c r="O739"/>
    </row>
    <row r="740" spans="8:15">
      <c r="H740"/>
      <c r="I740"/>
      <c r="J740"/>
      <c r="K740" s="532"/>
      <c r="L740"/>
      <c r="M740"/>
      <c r="N740"/>
      <c r="O740"/>
    </row>
    <row r="741" spans="8:15">
      <c r="H741"/>
      <c r="I741"/>
      <c r="J741"/>
      <c r="K741" s="532"/>
      <c r="L741"/>
      <c r="M741"/>
      <c r="N741"/>
      <c r="O741"/>
    </row>
    <row r="742" spans="8:15">
      <c r="H742"/>
      <c r="I742"/>
      <c r="J742"/>
      <c r="K742" s="532"/>
      <c r="L742"/>
      <c r="M742"/>
      <c r="N742"/>
      <c r="O742"/>
    </row>
    <row r="743" spans="8:15">
      <c r="H743"/>
      <c r="I743"/>
      <c r="J743"/>
      <c r="K743" s="532"/>
      <c r="L743"/>
      <c r="M743"/>
      <c r="N743"/>
      <c r="O743"/>
    </row>
    <row r="744" spans="8:15">
      <c r="H744"/>
      <c r="I744"/>
      <c r="J744"/>
      <c r="K744" s="532"/>
      <c r="L744"/>
      <c r="M744"/>
      <c r="N744"/>
      <c r="O744"/>
    </row>
    <row r="745" spans="8:15">
      <c r="H745"/>
      <c r="I745"/>
      <c r="J745"/>
      <c r="K745" s="532"/>
      <c r="L745"/>
      <c r="M745"/>
      <c r="N745"/>
      <c r="O745"/>
    </row>
  </sheetData>
  <phoneticPr fontId="50" type="noConversion"/>
  <pageMargins left="0.70866141732283472" right="0.70866141732283472" top="0.74803149606299213" bottom="0.74803149606299213" header="0.31496062992125984" footer="0.31496062992125984"/>
  <pageSetup paperSize="9" scale="80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C000"/>
  </sheetPr>
  <dimension ref="A1:AJ79"/>
  <sheetViews>
    <sheetView zoomScale="80" zoomScaleNormal="80" workbookViewId="0">
      <pane xSplit="20" ySplit="2" topLeftCell="AH3" activePane="bottomRight" state="frozen"/>
      <selection pane="topRight" activeCell="R1" sqref="R1"/>
      <selection pane="bottomLeft" activeCell="A3" sqref="A3"/>
      <selection pane="bottomRight" activeCell="D6" sqref="D6"/>
    </sheetView>
  </sheetViews>
  <sheetFormatPr defaultColWidth="8" defaultRowHeight="13.5"/>
  <cols>
    <col min="1" max="3" width="8" style="107"/>
    <col min="4" max="4" width="15" style="107" customWidth="1"/>
    <col min="5" max="15" width="8" style="107"/>
    <col min="16" max="19" width="8" style="192"/>
    <col min="20" max="20" width="8" style="108"/>
    <col min="21" max="21" width="6.75" style="108" customWidth="1"/>
    <col min="22" max="22" width="12.5" style="108" customWidth="1"/>
    <col min="23" max="23" width="11.25" style="108" customWidth="1"/>
    <col min="24" max="24" width="12.5" style="191" customWidth="1"/>
    <col min="25" max="25" width="10.5" style="108" customWidth="1"/>
    <col min="26" max="26" width="8.75" style="195" bestFit="1" customWidth="1"/>
    <col min="27" max="28" width="8" style="195"/>
    <col min="29" max="29" width="8.75" style="195" bestFit="1" customWidth="1"/>
    <col min="30" max="31" width="8" style="108"/>
    <col min="32" max="33" width="8" style="195"/>
    <col min="34" max="16384" width="8" style="108"/>
  </cols>
  <sheetData>
    <row r="1" spans="1:36" s="205" customFormat="1" ht="27">
      <c r="A1" s="399" t="s">
        <v>1262</v>
      </c>
      <c r="B1" s="399" t="s">
        <v>1263</v>
      </c>
      <c r="C1" s="400" t="s">
        <v>1264</v>
      </c>
      <c r="D1" s="400" t="s">
        <v>1265</v>
      </c>
      <c r="E1" s="399" t="s">
        <v>1266</v>
      </c>
      <c r="F1" s="401" t="s">
        <v>1267</v>
      </c>
      <c r="G1" s="399" t="s">
        <v>1268</v>
      </c>
      <c r="H1" s="399" t="s">
        <v>1269</v>
      </c>
      <c r="I1" s="400" t="s">
        <v>1270</v>
      </c>
      <c r="J1" s="400" t="s">
        <v>1271</v>
      </c>
      <c r="K1" s="402" t="s">
        <v>1272</v>
      </c>
      <c r="L1" s="403" t="s">
        <v>1273</v>
      </c>
      <c r="M1" s="404" t="s">
        <v>1274</v>
      </c>
      <c r="N1" s="405" t="s">
        <v>1275</v>
      </c>
      <c r="O1" s="399" t="s">
        <v>1276</v>
      </c>
      <c r="P1" s="204" t="s">
        <v>1085</v>
      </c>
      <c r="Q1" s="204" t="s">
        <v>1098</v>
      </c>
      <c r="R1" s="204" t="s">
        <v>1238</v>
      </c>
      <c r="S1" s="204" t="s">
        <v>1239</v>
      </c>
      <c r="T1" s="104" t="s">
        <v>1240</v>
      </c>
      <c r="U1" s="104" t="s">
        <v>1087</v>
      </c>
      <c r="V1" s="104" t="s">
        <v>1086</v>
      </c>
      <c r="W1" s="104" t="s">
        <v>1241</v>
      </c>
      <c r="X1" s="104" t="s">
        <v>1242</v>
      </c>
      <c r="Y1" s="190" t="s">
        <v>1243</v>
      </c>
      <c r="Z1" s="104" t="s">
        <v>1244</v>
      </c>
      <c r="AA1" s="194" t="s">
        <v>1090</v>
      </c>
      <c r="AB1" s="194" t="s">
        <v>1245</v>
      </c>
      <c r="AC1" s="194" t="s">
        <v>1246</v>
      </c>
      <c r="AD1" s="194" t="s">
        <v>1247</v>
      </c>
      <c r="AE1" s="105" t="s">
        <v>1248</v>
      </c>
      <c r="AF1" s="106" t="s">
        <v>1249</v>
      </c>
      <c r="AG1" s="194" t="s">
        <v>211</v>
      </c>
      <c r="AH1" s="398" t="s">
        <v>1260</v>
      </c>
      <c r="AI1" s="398" t="s">
        <v>1261</v>
      </c>
      <c r="AJ1" s="194" t="s">
        <v>212</v>
      </c>
    </row>
    <row r="2" spans="1:36">
      <c r="A2" s="193">
        <f t="shared" ref="A2:A33" si="0">IF(B2="",0,1/COUNTIF(B:B,B2))</f>
        <v>0.5</v>
      </c>
      <c r="B2" s="193" t="str">
        <f t="shared" ref="B2" si="1">IF(AA2="","",W2)</f>
        <v>14-FW-SP-06</v>
      </c>
      <c r="C2" s="193">
        <f t="shared" ref="C2:C33" si="2">IF(D2="",0,1/COUNTIF(D:D,D2))</f>
        <v>1</v>
      </c>
      <c r="D2" s="193" t="str">
        <f>IF(AA2="","",Z2&amp;W2)</f>
        <v>FOREMOST14-FW-SP-06</v>
      </c>
      <c r="E2" s="199" t="str">
        <f>IF(YEAR(AA2)&lt;10,0&amp;YEAR(AA2),YEAR(AA2))&amp;IF(MONTH(AA2)&lt;10,0&amp;MONTH(AA2),MONTH(AA2))</f>
        <v>201312</v>
      </c>
      <c r="F2" s="405" t="str">
        <f>VLOOKUP($AA2,주!$A:$F,6,FALSE)</f>
        <v>12월 4주</v>
      </c>
      <c r="G2" s="193">
        <f t="shared" ref="G2:G33" si="3">IF(H2="",0,1/COUNTIF(H:H,H2))</f>
        <v>0.5</v>
      </c>
      <c r="H2" s="193" t="str">
        <f>IF(AD2="","",W2)</f>
        <v>14-FW-SP-06</v>
      </c>
      <c r="I2" s="193">
        <f t="shared" ref="I2:I33" si="4">IF(J2="",0,1/COUNTIF(J:J,J2))</f>
        <v>1</v>
      </c>
      <c r="J2" s="193" t="str">
        <f>IF(AD2="","",Z2&amp;W2)</f>
        <v>FOREMOST14-FW-SP-06</v>
      </c>
      <c r="K2" s="200">
        <f>IF(AD2="",AC2,AD2)</f>
        <v>41656</v>
      </c>
      <c r="L2" s="199" t="str">
        <f>IF(YEAR(K2)&lt;10,0&amp;YEAR(K2),YEAR(K2))&amp;IF(MONTH(K2)&lt;10,0&amp;MONTH(K2),MONTH(K2))</f>
        <v>201401</v>
      </c>
      <c r="M2" s="405" t="str">
        <f>VLOOKUP($K2,주!$A:$F,6,FALSE)</f>
        <v>1월 3주</v>
      </c>
      <c r="N2" s="405" t="str">
        <f>IF(VLOOKUP($Z2,[1]생산업체!$A:$C,2,FALSE)=1,"해외","국내")</f>
        <v>해외</v>
      </c>
      <c r="O2" s="199" t="str">
        <f>IF(VLOOKUP($U2,[1]CODE!$K:$P,[1]CODE!P$1,FALSE)="모자",T2,T2&amp;"-"&amp;VLOOKUP($U2,[1]CODE!$K:$P,[1]CODE!P$1,FALSE))</f>
        <v>JST</v>
      </c>
      <c r="P2" s="192" t="s">
        <v>1083</v>
      </c>
      <c r="R2" s="192">
        <v>1</v>
      </c>
      <c r="T2" s="197" t="s">
        <v>1083</v>
      </c>
      <c r="U2" s="197" t="s">
        <v>478</v>
      </c>
      <c r="V2" s="197" t="s">
        <v>272</v>
      </c>
      <c r="W2" s="197" t="s">
        <v>1230</v>
      </c>
      <c r="X2" s="263" t="s">
        <v>1319</v>
      </c>
      <c r="Y2" s="197">
        <v>0.5</v>
      </c>
      <c r="Z2" s="264" t="s">
        <v>171</v>
      </c>
      <c r="AA2" s="264">
        <v>41635</v>
      </c>
      <c r="AB2" s="264">
        <v>41663</v>
      </c>
      <c r="AC2" s="264">
        <v>41663</v>
      </c>
      <c r="AD2" s="197">
        <v>41656</v>
      </c>
      <c r="AE2" s="197">
        <v>6.5</v>
      </c>
      <c r="AF2" s="264"/>
      <c r="AG2" s="264" t="s">
        <v>1215</v>
      </c>
      <c r="AH2" s="108">
        <v>4</v>
      </c>
      <c r="AI2" s="108">
        <v>1</v>
      </c>
    </row>
    <row r="3" spans="1:36">
      <c r="A3" s="193">
        <f t="shared" si="0"/>
        <v>0.5</v>
      </c>
      <c r="B3" s="193" t="str">
        <f t="shared" ref="B3:B28" si="5">IF(AA3="","",W3)</f>
        <v>14-FW-SP-06</v>
      </c>
      <c r="C3" s="193">
        <f t="shared" si="2"/>
        <v>1</v>
      </c>
      <c r="D3" s="193" t="str">
        <f t="shared" ref="D3:D28" si="6">IF(AA3="","",Z3&amp;W3)</f>
        <v>BS14-FW-SP-06</v>
      </c>
      <c r="E3" s="199" t="str">
        <f t="shared" ref="E3:E28" si="7">IF(YEAR(AA3)&lt;10,0&amp;YEAR(AA3),YEAR(AA3))&amp;IF(MONTH(AA3)&lt;10,0&amp;MONTH(AA3),MONTH(AA3))</f>
        <v>201312</v>
      </c>
      <c r="F3" s="405" t="str">
        <f>VLOOKUP($AA3,주!$A:$F,6,FALSE)</f>
        <v>12월 4주</v>
      </c>
      <c r="G3" s="193">
        <f t="shared" si="3"/>
        <v>0.5</v>
      </c>
      <c r="H3" s="193" t="str">
        <f t="shared" ref="H3:H28" si="8">IF(AD3="","",W3)</f>
        <v>14-FW-SP-06</v>
      </c>
      <c r="I3" s="193">
        <f t="shared" si="4"/>
        <v>1</v>
      </c>
      <c r="J3" s="193" t="str">
        <f t="shared" ref="J3:J28" si="9">IF(AD3="","",Z3&amp;W3)</f>
        <v>BS14-FW-SP-06</v>
      </c>
      <c r="K3" s="200">
        <f t="shared" ref="K3:K28" si="10">IF(AD3="",AC3,AD3)</f>
        <v>41694</v>
      </c>
      <c r="L3" s="199" t="str">
        <f t="shared" ref="L3:L28" si="11">IF(YEAR(K3)&lt;10,0&amp;YEAR(K3),YEAR(K3))&amp;IF(MONTH(K3)&lt;10,0&amp;MONTH(K3),MONTH(K3))</f>
        <v>201402</v>
      </c>
      <c r="M3" s="405" t="str">
        <f>VLOOKUP($K3,주!$A:$F,6,FALSE)</f>
        <v>2월 4주</v>
      </c>
      <c r="N3" s="405" t="str">
        <f>IF(VLOOKUP($Z3,[1]생산업체!$A:$C,2,FALSE)=1,"해외","국내")</f>
        <v>해외</v>
      </c>
      <c r="O3" s="199" t="str">
        <f>IF(VLOOKUP($U3,[1]CODE!$K:$P,[1]CODE!P$1,FALSE)="모자",T3,T3&amp;"-"&amp;VLOOKUP($U3,[1]CODE!$K:$P,[1]CODE!P$1,FALSE))</f>
        <v>JST</v>
      </c>
      <c r="P3" s="192" t="s">
        <v>1083</v>
      </c>
      <c r="R3" s="192">
        <v>2</v>
      </c>
      <c r="T3" s="197" t="s">
        <v>1083</v>
      </c>
      <c r="U3" s="197" t="s">
        <v>478</v>
      </c>
      <c r="V3" s="197" t="s">
        <v>272</v>
      </c>
      <c r="W3" s="197" t="s">
        <v>1230</v>
      </c>
      <c r="X3" s="263" t="s">
        <v>1319</v>
      </c>
      <c r="Y3" s="197">
        <v>0.5</v>
      </c>
      <c r="Z3" s="264" t="s">
        <v>1077</v>
      </c>
      <c r="AA3" s="264">
        <v>41635</v>
      </c>
      <c r="AB3" s="264">
        <v>41663</v>
      </c>
      <c r="AC3" s="264">
        <v>41663</v>
      </c>
      <c r="AD3" s="197">
        <v>41694</v>
      </c>
      <c r="AE3" s="197">
        <v>3.8</v>
      </c>
      <c r="AF3" s="264"/>
      <c r="AG3" s="264"/>
      <c r="AH3" s="108">
        <v>4</v>
      </c>
      <c r="AI3" s="108">
        <v>1</v>
      </c>
    </row>
    <row r="4" spans="1:36">
      <c r="A4" s="193">
        <f t="shared" si="0"/>
        <v>0.5</v>
      </c>
      <c r="B4" s="193" t="str">
        <f t="shared" si="5"/>
        <v>14-FW-SP-07</v>
      </c>
      <c r="C4" s="193">
        <f t="shared" si="2"/>
        <v>1</v>
      </c>
      <c r="D4" s="193" t="str">
        <f t="shared" si="6"/>
        <v>FOREMOST14-FW-SP-07</v>
      </c>
      <c r="E4" s="199" t="str">
        <f t="shared" si="7"/>
        <v>201312</v>
      </c>
      <c r="F4" s="405" t="str">
        <f>VLOOKUP($AA4,주!$A:$F,6,FALSE)</f>
        <v>12월 4주</v>
      </c>
      <c r="G4" s="193">
        <f t="shared" si="3"/>
        <v>0.5</v>
      </c>
      <c r="H4" s="193" t="str">
        <f t="shared" si="8"/>
        <v>14-FW-SP-07</v>
      </c>
      <c r="I4" s="193">
        <f t="shared" si="4"/>
        <v>1</v>
      </c>
      <c r="J4" s="193" t="str">
        <f t="shared" si="9"/>
        <v>FOREMOST14-FW-SP-07</v>
      </c>
      <c r="K4" s="200">
        <f t="shared" si="10"/>
        <v>41652</v>
      </c>
      <c r="L4" s="199" t="str">
        <f t="shared" si="11"/>
        <v>201401</v>
      </c>
      <c r="M4" s="405" t="str">
        <f>VLOOKUP($K4,주!$A:$F,6,FALSE)</f>
        <v>1월 3주</v>
      </c>
      <c r="N4" s="405" t="str">
        <f>IF(VLOOKUP($Z4,[1]생산업체!$A:$C,2,FALSE)=1,"해외","국내")</f>
        <v>해외</v>
      </c>
      <c r="O4" s="199" t="str">
        <f>IF(VLOOKUP($U4,[1]CODE!$K:$P,[1]CODE!P$1,FALSE)="모자",T4,T4&amp;"-"&amp;VLOOKUP($U4,[1]CODE!$K:$P,[1]CODE!P$1,FALSE))</f>
        <v>JST</v>
      </c>
      <c r="P4" s="192" t="s">
        <v>1083</v>
      </c>
      <c r="R4" s="192">
        <v>3</v>
      </c>
      <c r="T4" s="197" t="s">
        <v>1083</v>
      </c>
      <c r="U4" s="197" t="s">
        <v>478</v>
      </c>
      <c r="V4" s="197" t="s">
        <v>272</v>
      </c>
      <c r="W4" s="197" t="s">
        <v>1209</v>
      </c>
      <c r="X4" s="263" t="s">
        <v>1319</v>
      </c>
      <c r="Y4" s="197">
        <v>0.5</v>
      </c>
      <c r="Z4" s="264" t="s">
        <v>171</v>
      </c>
      <c r="AA4" s="264">
        <v>41635</v>
      </c>
      <c r="AB4" s="264">
        <v>41663</v>
      </c>
      <c r="AC4" s="264">
        <v>41663</v>
      </c>
      <c r="AD4" s="197">
        <v>41652</v>
      </c>
      <c r="AE4" s="197">
        <v>5.7</v>
      </c>
      <c r="AF4" s="264"/>
      <c r="AG4" s="264"/>
      <c r="AH4" s="108">
        <v>4</v>
      </c>
      <c r="AI4" s="108">
        <v>1</v>
      </c>
    </row>
    <row r="5" spans="1:36">
      <c r="A5" s="193">
        <f t="shared" si="0"/>
        <v>0.5</v>
      </c>
      <c r="B5" s="193" t="str">
        <f t="shared" si="5"/>
        <v>14-FW-SP-07</v>
      </c>
      <c r="C5" s="193">
        <f t="shared" si="2"/>
        <v>1</v>
      </c>
      <c r="D5" s="193" t="str">
        <f t="shared" si="6"/>
        <v>BS14-FW-SP-07</v>
      </c>
      <c r="E5" s="199" t="str">
        <f t="shared" si="7"/>
        <v>201312</v>
      </c>
      <c r="F5" s="405" t="str">
        <f>VLOOKUP($AA5,주!$A:$F,6,FALSE)</f>
        <v>12월 4주</v>
      </c>
      <c r="G5" s="193">
        <f t="shared" si="3"/>
        <v>0.5</v>
      </c>
      <c r="H5" s="193" t="str">
        <f t="shared" si="8"/>
        <v>14-FW-SP-07</v>
      </c>
      <c r="I5" s="193">
        <f t="shared" si="4"/>
        <v>1</v>
      </c>
      <c r="J5" s="193" t="str">
        <f t="shared" si="9"/>
        <v>BS14-FW-SP-07</v>
      </c>
      <c r="K5" s="200">
        <f t="shared" si="10"/>
        <v>41694</v>
      </c>
      <c r="L5" s="199" t="str">
        <f t="shared" si="11"/>
        <v>201402</v>
      </c>
      <c r="M5" s="405" t="str">
        <f>VLOOKUP($K5,주!$A:$F,6,FALSE)</f>
        <v>2월 4주</v>
      </c>
      <c r="N5" s="405" t="str">
        <f>IF(VLOOKUP($Z5,[1]생산업체!$A:$C,2,FALSE)=1,"해외","국내")</f>
        <v>해외</v>
      </c>
      <c r="O5" s="199" t="str">
        <f>IF(VLOOKUP($U5,[1]CODE!$K:$P,[1]CODE!P$1,FALSE)="모자",T5,T5&amp;"-"&amp;VLOOKUP($U5,[1]CODE!$K:$P,[1]CODE!P$1,FALSE))</f>
        <v>JST</v>
      </c>
      <c r="P5" s="192" t="s">
        <v>1083</v>
      </c>
      <c r="R5" s="192">
        <v>4</v>
      </c>
      <c r="T5" s="197" t="s">
        <v>1083</v>
      </c>
      <c r="U5" s="197" t="s">
        <v>478</v>
      </c>
      <c r="V5" s="197" t="s">
        <v>272</v>
      </c>
      <c r="W5" s="197" t="s">
        <v>1209</v>
      </c>
      <c r="X5" s="263" t="s">
        <v>1319</v>
      </c>
      <c r="Y5" s="197">
        <v>0.5</v>
      </c>
      <c r="Z5" s="264" t="s">
        <v>1077</v>
      </c>
      <c r="AA5" s="264">
        <v>41635</v>
      </c>
      <c r="AB5" s="264">
        <v>41663</v>
      </c>
      <c r="AC5" s="264">
        <v>41663</v>
      </c>
      <c r="AD5" s="197">
        <v>41694</v>
      </c>
      <c r="AE5" s="197">
        <v>3.2</v>
      </c>
      <c r="AF5" s="264"/>
      <c r="AG5" s="264" t="s">
        <v>1215</v>
      </c>
      <c r="AH5" s="108">
        <v>4</v>
      </c>
      <c r="AI5" s="108">
        <v>1</v>
      </c>
      <c r="AJ5" s="108" t="s">
        <v>1431</v>
      </c>
    </row>
    <row r="6" spans="1:36">
      <c r="A6" s="193">
        <f t="shared" si="0"/>
        <v>1</v>
      </c>
      <c r="B6" s="193" t="str">
        <f t="shared" si="5"/>
        <v>14-FW-SP-08</v>
      </c>
      <c r="C6" s="193">
        <f t="shared" si="2"/>
        <v>1</v>
      </c>
      <c r="D6" s="193" t="str">
        <f t="shared" si="6"/>
        <v>FOREMOST14-FW-SP-08</v>
      </c>
      <c r="E6" s="199" t="str">
        <f t="shared" si="7"/>
        <v>201312</v>
      </c>
      <c r="F6" s="405" t="str">
        <f>VLOOKUP($AA6,주!$A:$F,6,FALSE)</f>
        <v>12월 4주</v>
      </c>
      <c r="G6" s="193">
        <f t="shared" si="3"/>
        <v>1</v>
      </c>
      <c r="H6" s="193" t="str">
        <f t="shared" si="8"/>
        <v>14-FW-SP-08</v>
      </c>
      <c r="I6" s="193">
        <f t="shared" si="4"/>
        <v>1</v>
      </c>
      <c r="J6" s="193" t="str">
        <f t="shared" si="9"/>
        <v>FOREMOST14-FW-SP-08</v>
      </c>
      <c r="K6" s="200">
        <f t="shared" si="10"/>
        <v>41656</v>
      </c>
      <c r="L6" s="199" t="str">
        <f t="shared" si="11"/>
        <v>201401</v>
      </c>
      <c r="M6" s="405" t="str">
        <f>VLOOKUP($K6,주!$A:$F,6,FALSE)</f>
        <v>1월 3주</v>
      </c>
      <c r="N6" s="405" t="str">
        <f>IF(VLOOKUP($Z6,[1]생산업체!$A:$C,2,FALSE)=1,"해외","국내")</f>
        <v>해외</v>
      </c>
      <c r="O6" s="199" t="str">
        <f>IF(VLOOKUP($U6,[1]CODE!$K:$P,[1]CODE!P$1,FALSE)="모자",T6,T6&amp;"-"&amp;VLOOKUP($U6,[1]CODE!$K:$P,[1]CODE!P$1,FALSE))</f>
        <v>JST</v>
      </c>
      <c r="P6" s="192" t="s">
        <v>1083</v>
      </c>
      <c r="R6" s="192">
        <v>5</v>
      </c>
      <c r="T6" s="197" t="s">
        <v>1083</v>
      </c>
      <c r="U6" s="197" t="s">
        <v>478</v>
      </c>
      <c r="V6" s="197" t="s">
        <v>272</v>
      </c>
      <c r="W6" s="197" t="s">
        <v>1210</v>
      </c>
      <c r="X6" s="263" t="s">
        <v>1319</v>
      </c>
      <c r="Y6" s="197">
        <v>1</v>
      </c>
      <c r="Z6" s="264" t="s">
        <v>171</v>
      </c>
      <c r="AA6" s="264">
        <v>41635</v>
      </c>
      <c r="AB6" s="264">
        <v>41663</v>
      </c>
      <c r="AC6" s="264">
        <v>41663</v>
      </c>
      <c r="AD6" s="197">
        <v>41656</v>
      </c>
      <c r="AE6" s="197">
        <v>6.7</v>
      </c>
      <c r="AF6" s="264"/>
      <c r="AG6" s="264"/>
      <c r="AH6" s="108">
        <v>4</v>
      </c>
      <c r="AI6" s="108">
        <v>1</v>
      </c>
    </row>
    <row r="7" spans="1:36">
      <c r="A7" s="193">
        <f t="shared" si="0"/>
        <v>0.5</v>
      </c>
      <c r="B7" s="193" t="str">
        <f t="shared" si="5"/>
        <v>14-FW-SP-09</v>
      </c>
      <c r="C7" s="193">
        <f t="shared" si="2"/>
        <v>1</v>
      </c>
      <c r="D7" s="193" t="str">
        <f t="shared" si="6"/>
        <v>FOREMOST14-FW-SP-09</v>
      </c>
      <c r="E7" s="199" t="str">
        <f t="shared" si="7"/>
        <v>201312</v>
      </c>
      <c r="F7" s="405" t="str">
        <f>VLOOKUP($AA7,주!$A:$F,6,FALSE)</f>
        <v>12월 4주</v>
      </c>
      <c r="G7" s="193">
        <f t="shared" si="3"/>
        <v>0.5</v>
      </c>
      <c r="H7" s="193" t="str">
        <f t="shared" si="8"/>
        <v>14-FW-SP-09</v>
      </c>
      <c r="I7" s="193">
        <f t="shared" si="4"/>
        <v>1</v>
      </c>
      <c r="J7" s="193" t="str">
        <f t="shared" si="9"/>
        <v>FOREMOST14-FW-SP-09</v>
      </c>
      <c r="K7" s="200">
        <f t="shared" si="10"/>
        <v>41661</v>
      </c>
      <c r="L7" s="199" t="str">
        <f t="shared" si="11"/>
        <v>201401</v>
      </c>
      <c r="M7" s="405" t="str">
        <f>VLOOKUP($K7,주!$A:$F,6,FALSE)</f>
        <v>1월 4주</v>
      </c>
      <c r="N7" s="405" t="str">
        <f>IF(VLOOKUP($Z7,[1]생산업체!$A:$C,2,FALSE)=1,"해외","국내")</f>
        <v>해외</v>
      </c>
      <c r="O7" s="199" t="str">
        <f>IF(VLOOKUP($U7,[1]CODE!$K:$P,[1]CODE!P$1,FALSE)="모자",T7,T7&amp;"-"&amp;VLOOKUP($U7,[1]CODE!$K:$P,[1]CODE!P$1,FALSE))</f>
        <v>JST</v>
      </c>
      <c r="P7" s="192" t="s">
        <v>1083</v>
      </c>
      <c r="R7" s="192">
        <v>6</v>
      </c>
      <c r="T7" s="197" t="s">
        <v>1083</v>
      </c>
      <c r="U7" s="197" t="s">
        <v>478</v>
      </c>
      <c r="V7" s="197" t="s">
        <v>272</v>
      </c>
      <c r="W7" s="197" t="s">
        <v>1231</v>
      </c>
      <c r="X7" s="263" t="s">
        <v>1319</v>
      </c>
      <c r="Y7" s="197">
        <v>0.5</v>
      </c>
      <c r="Z7" s="264" t="s">
        <v>171</v>
      </c>
      <c r="AA7" s="264">
        <v>41635</v>
      </c>
      <c r="AB7" s="264">
        <v>41663</v>
      </c>
      <c r="AC7" s="264">
        <v>41663</v>
      </c>
      <c r="AD7" s="197">
        <v>41661</v>
      </c>
      <c r="AE7" s="197">
        <v>7</v>
      </c>
      <c r="AF7" s="264"/>
      <c r="AG7" s="264"/>
      <c r="AH7" s="108">
        <v>5</v>
      </c>
      <c r="AI7" s="108">
        <v>1</v>
      </c>
    </row>
    <row r="8" spans="1:36">
      <c r="A8" s="193">
        <f t="shared" si="0"/>
        <v>0.5</v>
      </c>
      <c r="B8" s="193" t="str">
        <f t="shared" si="5"/>
        <v>14-FW-SP-09</v>
      </c>
      <c r="C8" s="193">
        <f t="shared" si="2"/>
        <v>1</v>
      </c>
      <c r="D8" s="193" t="str">
        <f t="shared" si="6"/>
        <v>BS14-FW-SP-09</v>
      </c>
      <c r="E8" s="199" t="str">
        <f t="shared" si="7"/>
        <v>201312</v>
      </c>
      <c r="F8" s="405" t="str">
        <f>VLOOKUP($AA8,주!$A:$F,6,FALSE)</f>
        <v>12월 4주</v>
      </c>
      <c r="G8" s="193">
        <f t="shared" si="3"/>
        <v>0.5</v>
      </c>
      <c r="H8" s="193" t="str">
        <f t="shared" si="8"/>
        <v>14-FW-SP-09</v>
      </c>
      <c r="I8" s="193">
        <f t="shared" si="4"/>
        <v>1</v>
      </c>
      <c r="J8" s="193" t="str">
        <f t="shared" si="9"/>
        <v>BS14-FW-SP-09</v>
      </c>
      <c r="K8" s="200">
        <f t="shared" si="10"/>
        <v>41694</v>
      </c>
      <c r="L8" s="199" t="str">
        <f t="shared" si="11"/>
        <v>201402</v>
      </c>
      <c r="M8" s="405" t="str">
        <f>VLOOKUP($K8,주!$A:$F,6,FALSE)</f>
        <v>2월 4주</v>
      </c>
      <c r="N8" s="405" t="str">
        <f>IF(VLOOKUP($Z8,[1]생산업체!$A:$C,2,FALSE)=1,"해외","국내")</f>
        <v>해외</v>
      </c>
      <c r="O8" s="199" t="str">
        <f>IF(VLOOKUP($U8,[1]CODE!$K:$P,[1]CODE!P$1,FALSE)="모자",T8,T8&amp;"-"&amp;VLOOKUP($U8,[1]CODE!$K:$P,[1]CODE!P$1,FALSE))</f>
        <v>JST</v>
      </c>
      <c r="P8" s="192" t="s">
        <v>1083</v>
      </c>
      <c r="R8" s="192">
        <v>7</v>
      </c>
      <c r="T8" s="197" t="s">
        <v>1083</v>
      </c>
      <c r="U8" s="197" t="s">
        <v>478</v>
      </c>
      <c r="V8" s="197" t="s">
        <v>272</v>
      </c>
      <c r="W8" s="197" t="s">
        <v>1231</v>
      </c>
      <c r="X8" s="263" t="s">
        <v>1319</v>
      </c>
      <c r="Y8" s="197">
        <v>0.5</v>
      </c>
      <c r="Z8" s="264" t="s">
        <v>1077</v>
      </c>
      <c r="AA8" s="264">
        <v>41635</v>
      </c>
      <c r="AB8" s="264">
        <v>41663</v>
      </c>
      <c r="AC8" s="264">
        <v>41663</v>
      </c>
      <c r="AD8" s="197">
        <v>41694</v>
      </c>
      <c r="AE8" s="197">
        <v>3.8</v>
      </c>
      <c r="AF8" s="264"/>
      <c r="AG8" s="264" t="s">
        <v>1215</v>
      </c>
      <c r="AH8" s="108">
        <v>5</v>
      </c>
      <c r="AI8" s="108">
        <v>1</v>
      </c>
    </row>
    <row r="9" spans="1:36">
      <c r="A9" s="193">
        <f t="shared" si="0"/>
        <v>0.5</v>
      </c>
      <c r="B9" s="193" t="str">
        <f t="shared" si="5"/>
        <v>14-FW-SP-10</v>
      </c>
      <c r="C9" s="193">
        <f t="shared" si="2"/>
        <v>1</v>
      </c>
      <c r="D9" s="193" t="str">
        <f t="shared" si="6"/>
        <v>FOREMOST14-FW-SP-10</v>
      </c>
      <c r="E9" s="199" t="str">
        <f t="shared" si="7"/>
        <v>201312</v>
      </c>
      <c r="F9" s="405" t="str">
        <f>VLOOKUP($AA9,주!$A:$F,6,FALSE)</f>
        <v>12월 4주</v>
      </c>
      <c r="G9" s="193">
        <f t="shared" si="3"/>
        <v>0.5</v>
      </c>
      <c r="H9" s="193" t="str">
        <f t="shared" si="8"/>
        <v>14-FW-SP-10</v>
      </c>
      <c r="I9" s="193">
        <f t="shared" si="4"/>
        <v>1</v>
      </c>
      <c r="J9" s="193" t="str">
        <f t="shared" si="9"/>
        <v>FOREMOST14-FW-SP-10</v>
      </c>
      <c r="K9" s="200">
        <f t="shared" si="10"/>
        <v>41652</v>
      </c>
      <c r="L9" s="199" t="str">
        <f t="shared" si="11"/>
        <v>201401</v>
      </c>
      <c r="M9" s="405" t="str">
        <f>VLOOKUP($K9,주!$A:$F,6,FALSE)</f>
        <v>1월 3주</v>
      </c>
      <c r="N9" s="405" t="str">
        <f>IF(VLOOKUP($Z9,[1]생산업체!$A:$C,2,FALSE)=1,"해외","국내")</f>
        <v>해외</v>
      </c>
      <c r="O9" s="199" t="str">
        <f>IF(VLOOKUP($U9,[1]CODE!$K:$P,[1]CODE!P$1,FALSE)="모자",T9,T9&amp;"-"&amp;VLOOKUP($U9,[1]CODE!$K:$P,[1]CODE!P$1,FALSE))</f>
        <v>JST</v>
      </c>
      <c r="P9" s="192" t="s">
        <v>1083</v>
      </c>
      <c r="R9" s="192">
        <v>8</v>
      </c>
      <c r="T9" s="197" t="s">
        <v>1083</v>
      </c>
      <c r="U9" s="197" t="s">
        <v>478</v>
      </c>
      <c r="V9" s="197" t="s">
        <v>272</v>
      </c>
      <c r="W9" s="197" t="s">
        <v>1205</v>
      </c>
      <c r="X9" s="263" t="s">
        <v>1319</v>
      </c>
      <c r="Y9" s="197">
        <v>0.5</v>
      </c>
      <c r="Z9" s="264" t="s">
        <v>171</v>
      </c>
      <c r="AA9" s="264">
        <v>41635</v>
      </c>
      <c r="AB9" s="264">
        <v>41663</v>
      </c>
      <c r="AC9" s="264">
        <v>41663</v>
      </c>
      <c r="AD9" s="197">
        <v>41652</v>
      </c>
      <c r="AE9" s="197">
        <v>5.4</v>
      </c>
      <c r="AF9" s="264"/>
      <c r="AG9" s="264"/>
      <c r="AH9" s="108">
        <v>3</v>
      </c>
      <c r="AI9" s="108">
        <v>1</v>
      </c>
    </row>
    <row r="10" spans="1:36">
      <c r="A10" s="193">
        <f t="shared" si="0"/>
        <v>0.5</v>
      </c>
      <c r="B10" s="193" t="str">
        <f t="shared" si="5"/>
        <v>14-FW-SP-10</v>
      </c>
      <c r="C10" s="193">
        <f t="shared" si="2"/>
        <v>1</v>
      </c>
      <c r="D10" s="193" t="str">
        <f t="shared" si="6"/>
        <v>BS14-FW-SP-10</v>
      </c>
      <c r="E10" s="199" t="str">
        <f t="shared" si="7"/>
        <v>201312</v>
      </c>
      <c r="F10" s="405" t="str">
        <f>VLOOKUP($AA10,주!$A:$F,6,FALSE)</f>
        <v>12월 4주</v>
      </c>
      <c r="G10" s="193">
        <f t="shared" si="3"/>
        <v>0.5</v>
      </c>
      <c r="H10" s="193" t="str">
        <f t="shared" si="8"/>
        <v>14-FW-SP-10</v>
      </c>
      <c r="I10" s="193">
        <f t="shared" si="4"/>
        <v>1</v>
      </c>
      <c r="J10" s="193" t="str">
        <f t="shared" si="9"/>
        <v>BS14-FW-SP-10</v>
      </c>
      <c r="K10" s="200">
        <f t="shared" si="10"/>
        <v>41694</v>
      </c>
      <c r="L10" s="199" t="str">
        <f t="shared" si="11"/>
        <v>201402</v>
      </c>
      <c r="M10" s="405" t="str">
        <f>VLOOKUP($K10,주!$A:$F,6,FALSE)</f>
        <v>2월 4주</v>
      </c>
      <c r="N10" s="405" t="str">
        <f>IF(VLOOKUP($Z10,[1]생산업체!$A:$C,2,FALSE)=1,"해외","국내")</f>
        <v>해외</v>
      </c>
      <c r="O10" s="199" t="str">
        <f>IF(VLOOKUP($U10,[1]CODE!$K:$P,[1]CODE!P$1,FALSE)="모자",T10,T10&amp;"-"&amp;VLOOKUP($U10,[1]CODE!$K:$P,[1]CODE!P$1,FALSE))</f>
        <v>JST</v>
      </c>
      <c r="P10" s="192" t="s">
        <v>1083</v>
      </c>
      <c r="R10" s="192">
        <v>9</v>
      </c>
      <c r="T10" s="197" t="s">
        <v>1083</v>
      </c>
      <c r="U10" s="197" t="s">
        <v>478</v>
      </c>
      <c r="V10" s="197" t="s">
        <v>272</v>
      </c>
      <c r="W10" s="197" t="s">
        <v>1205</v>
      </c>
      <c r="X10" s="263" t="s">
        <v>1319</v>
      </c>
      <c r="Y10" s="197">
        <v>0.5</v>
      </c>
      <c r="Z10" s="264" t="s">
        <v>1077</v>
      </c>
      <c r="AA10" s="264">
        <v>41635</v>
      </c>
      <c r="AB10" s="264">
        <v>41663</v>
      </c>
      <c r="AC10" s="264">
        <v>41663</v>
      </c>
      <c r="AD10" s="197">
        <v>41694</v>
      </c>
      <c r="AE10" s="197">
        <v>3.2</v>
      </c>
      <c r="AF10" s="264"/>
      <c r="AG10" s="264"/>
      <c r="AH10" s="108">
        <v>3</v>
      </c>
      <c r="AI10" s="108">
        <v>1</v>
      </c>
    </row>
    <row r="11" spans="1:36">
      <c r="A11" s="193">
        <f t="shared" si="0"/>
        <v>0.5</v>
      </c>
      <c r="B11" s="193" t="str">
        <f t="shared" si="5"/>
        <v>14-FW-SP-11</v>
      </c>
      <c r="C11" s="193">
        <f t="shared" si="2"/>
        <v>1</v>
      </c>
      <c r="D11" s="193" t="str">
        <f t="shared" si="6"/>
        <v>FOREMOST14-FW-SP-11</v>
      </c>
      <c r="E11" s="199" t="str">
        <f t="shared" si="7"/>
        <v>201312</v>
      </c>
      <c r="F11" s="405" t="str">
        <f>VLOOKUP($AA11,주!$A:$F,6,FALSE)</f>
        <v>12월 4주</v>
      </c>
      <c r="G11" s="193">
        <f t="shared" si="3"/>
        <v>0.5</v>
      </c>
      <c r="H11" s="193" t="str">
        <f t="shared" si="8"/>
        <v>14-FW-SP-11</v>
      </c>
      <c r="I11" s="193">
        <f t="shared" si="4"/>
        <v>1</v>
      </c>
      <c r="J11" s="193" t="str">
        <f t="shared" si="9"/>
        <v>FOREMOST14-FW-SP-11</v>
      </c>
      <c r="K11" s="200">
        <f t="shared" si="10"/>
        <v>41656</v>
      </c>
      <c r="L11" s="199" t="str">
        <f t="shared" si="11"/>
        <v>201401</v>
      </c>
      <c r="M11" s="405" t="str">
        <f>VLOOKUP($K11,주!$A:$F,6,FALSE)</f>
        <v>1월 3주</v>
      </c>
      <c r="N11" s="405" t="str">
        <f>IF(VLOOKUP($Z11,[1]생산업체!$A:$C,2,FALSE)=1,"해외","국내")</f>
        <v>해외</v>
      </c>
      <c r="O11" s="199" t="str">
        <f>IF(VLOOKUP($U11,[1]CODE!$K:$P,[1]CODE!P$1,FALSE)="모자",T11,T11&amp;"-"&amp;VLOOKUP($U11,[1]CODE!$K:$P,[1]CODE!P$1,FALSE))</f>
        <v>JST</v>
      </c>
      <c r="P11" s="192" t="s">
        <v>1083</v>
      </c>
      <c r="R11" s="192">
        <v>10</v>
      </c>
      <c r="T11" s="197" t="s">
        <v>1083</v>
      </c>
      <c r="U11" s="197" t="s">
        <v>478</v>
      </c>
      <c r="V11" s="197" t="s">
        <v>272</v>
      </c>
      <c r="W11" s="197" t="s">
        <v>1206</v>
      </c>
      <c r="X11" s="263" t="s">
        <v>1319</v>
      </c>
      <c r="Y11" s="197">
        <v>0.5</v>
      </c>
      <c r="Z11" s="264" t="s">
        <v>171</v>
      </c>
      <c r="AA11" s="264">
        <v>41635</v>
      </c>
      <c r="AB11" s="264">
        <v>41663</v>
      </c>
      <c r="AC11" s="264">
        <v>41663</v>
      </c>
      <c r="AD11" s="197">
        <v>41656</v>
      </c>
      <c r="AE11" s="197">
        <v>4.2</v>
      </c>
      <c r="AF11" s="264"/>
      <c r="AG11" s="264"/>
      <c r="AH11" s="108">
        <v>4</v>
      </c>
      <c r="AI11" s="108">
        <v>1</v>
      </c>
    </row>
    <row r="12" spans="1:36">
      <c r="A12" s="193">
        <f t="shared" si="0"/>
        <v>0.5</v>
      </c>
      <c r="B12" s="193" t="str">
        <f t="shared" si="5"/>
        <v>14-FW-SP-11</v>
      </c>
      <c r="C12" s="193">
        <f t="shared" si="2"/>
        <v>1</v>
      </c>
      <c r="D12" s="193" t="str">
        <f t="shared" si="6"/>
        <v>5 works room14-FW-SP-11</v>
      </c>
      <c r="E12" s="199" t="str">
        <f t="shared" si="7"/>
        <v>201402</v>
      </c>
      <c r="F12" s="405" t="str">
        <f>VLOOKUP($AA12,주!$A:$F,6,FALSE)</f>
        <v>2월 3주</v>
      </c>
      <c r="G12" s="193">
        <f t="shared" si="3"/>
        <v>0.5</v>
      </c>
      <c r="H12" s="193" t="str">
        <f t="shared" si="8"/>
        <v>14-FW-SP-11</v>
      </c>
      <c r="I12" s="193">
        <f t="shared" si="4"/>
        <v>1</v>
      </c>
      <c r="J12" s="193" t="str">
        <f t="shared" si="9"/>
        <v>5 works room14-FW-SP-11</v>
      </c>
      <c r="K12" s="200">
        <f t="shared" si="10"/>
        <v>41715</v>
      </c>
      <c r="L12" s="199" t="str">
        <f t="shared" si="11"/>
        <v>201403</v>
      </c>
      <c r="M12" s="405" t="str">
        <f>VLOOKUP($K12,주!$A:$F,6,FALSE)</f>
        <v>3월 4주</v>
      </c>
      <c r="N12" s="405" t="e">
        <f>IF(VLOOKUP($Z12,[1]생산업체!$A:$C,2,FALSE)=1,"해외","국내")</f>
        <v>#N/A</v>
      </c>
      <c r="O12" s="199" t="str">
        <f>IF(VLOOKUP($U12,[1]CODE!$K:$P,[1]CODE!P$1,FALSE)="모자",T12,T12&amp;"-"&amp;VLOOKUP($U12,[1]CODE!$K:$P,[1]CODE!P$1,FALSE))</f>
        <v>JST</v>
      </c>
      <c r="P12" s="192" t="s">
        <v>1083</v>
      </c>
      <c r="R12" s="192">
        <v>11</v>
      </c>
      <c r="T12" s="197" t="s">
        <v>1083</v>
      </c>
      <c r="U12" s="197" t="s">
        <v>478</v>
      </c>
      <c r="V12" s="197" t="s">
        <v>272</v>
      </c>
      <c r="W12" s="197" t="s">
        <v>1206</v>
      </c>
      <c r="X12" s="263" t="s">
        <v>1319</v>
      </c>
      <c r="Y12" s="197">
        <v>0.5</v>
      </c>
      <c r="Z12" s="264" t="s">
        <v>1396</v>
      </c>
      <c r="AA12" s="264">
        <v>41691</v>
      </c>
      <c r="AB12" s="264">
        <v>41719</v>
      </c>
      <c r="AC12" s="264">
        <v>41719</v>
      </c>
      <c r="AD12" s="197">
        <v>41715</v>
      </c>
      <c r="AE12" s="197">
        <v>4</v>
      </c>
      <c r="AF12" s="264"/>
      <c r="AG12" s="264"/>
      <c r="AH12" s="108">
        <v>4</v>
      </c>
      <c r="AI12" s="108">
        <v>1</v>
      </c>
    </row>
    <row r="13" spans="1:36">
      <c r="A13" s="193">
        <f t="shared" si="0"/>
        <v>0.5</v>
      </c>
      <c r="B13" s="193" t="str">
        <f t="shared" si="5"/>
        <v>14-FW-SP-12</v>
      </c>
      <c r="C13" s="193">
        <f t="shared" si="2"/>
        <v>1</v>
      </c>
      <c r="D13" s="193" t="str">
        <f t="shared" si="6"/>
        <v>우진모자14-FW-SP-12</v>
      </c>
      <c r="E13" s="199" t="str">
        <f t="shared" si="7"/>
        <v>201312</v>
      </c>
      <c r="F13" s="405" t="str">
        <f>VLOOKUP($AA13,주!$A:$F,6,FALSE)</f>
        <v>12월 4주</v>
      </c>
      <c r="G13" s="193">
        <f t="shared" si="3"/>
        <v>0.5</v>
      </c>
      <c r="H13" s="193" t="str">
        <f t="shared" si="8"/>
        <v>14-FW-SP-12</v>
      </c>
      <c r="I13" s="193">
        <f t="shared" si="4"/>
        <v>1</v>
      </c>
      <c r="J13" s="193" t="str">
        <f t="shared" si="9"/>
        <v>우진모자14-FW-SP-12</v>
      </c>
      <c r="K13" s="200">
        <f t="shared" si="10"/>
        <v>41656</v>
      </c>
      <c r="L13" s="199" t="str">
        <f t="shared" si="11"/>
        <v>201401</v>
      </c>
      <c r="M13" s="405" t="str">
        <f>VLOOKUP($K13,주!$A:$F,6,FALSE)</f>
        <v>1월 3주</v>
      </c>
      <c r="N13" s="405" t="str">
        <f>IF(VLOOKUP($Z13,[1]생산업체!$A:$C,2,FALSE)=1,"해외","국내")</f>
        <v>국내</v>
      </c>
      <c r="O13" s="199" t="str">
        <f>IF(VLOOKUP($U13,[1]CODE!$K:$P,[1]CODE!P$1,FALSE)="모자",T13,T13&amp;"-"&amp;VLOOKUP($U13,[1]CODE!$K:$P,[1]CODE!P$1,FALSE))</f>
        <v>JST</v>
      </c>
      <c r="P13" s="192" t="s">
        <v>1083</v>
      </c>
      <c r="R13" s="192">
        <v>12</v>
      </c>
      <c r="T13" s="197" t="s">
        <v>1083</v>
      </c>
      <c r="U13" s="197" t="s">
        <v>478</v>
      </c>
      <c r="V13" s="197" t="s">
        <v>272</v>
      </c>
      <c r="W13" s="197" t="s">
        <v>1198</v>
      </c>
      <c r="X13" s="263" t="s">
        <v>1319</v>
      </c>
      <c r="Y13" s="197">
        <v>0.5</v>
      </c>
      <c r="Z13" s="264" t="s">
        <v>1232</v>
      </c>
      <c r="AA13" s="264">
        <v>41635</v>
      </c>
      <c r="AB13" s="264">
        <v>41656</v>
      </c>
      <c r="AC13" s="264">
        <v>41656</v>
      </c>
      <c r="AD13" s="197">
        <v>41656</v>
      </c>
      <c r="AE13" s="197"/>
      <c r="AF13" s="264"/>
      <c r="AG13" s="264"/>
      <c r="AH13" s="108">
        <v>3</v>
      </c>
      <c r="AI13" s="108">
        <v>1</v>
      </c>
    </row>
    <row r="14" spans="1:36">
      <c r="A14" s="193">
        <f t="shared" si="0"/>
        <v>0.5</v>
      </c>
      <c r="B14" s="193" t="str">
        <f t="shared" si="5"/>
        <v>14-FW-SP-12</v>
      </c>
      <c r="C14" s="193">
        <f t="shared" si="2"/>
        <v>1</v>
      </c>
      <c r="D14" s="193" t="str">
        <f t="shared" si="6"/>
        <v>FOREMOST14-FW-SP-12</v>
      </c>
      <c r="E14" s="199" t="str">
        <f t="shared" si="7"/>
        <v>201312</v>
      </c>
      <c r="F14" s="405" t="str">
        <f>VLOOKUP($AA14,주!$A:$F,6,FALSE)</f>
        <v>12월 4주</v>
      </c>
      <c r="G14" s="193">
        <f t="shared" si="3"/>
        <v>0.5</v>
      </c>
      <c r="H14" s="193" t="str">
        <f t="shared" si="8"/>
        <v>14-FW-SP-12</v>
      </c>
      <c r="I14" s="193">
        <f t="shared" si="4"/>
        <v>1</v>
      </c>
      <c r="J14" s="193" t="str">
        <f t="shared" si="9"/>
        <v>FOREMOST14-FW-SP-12</v>
      </c>
      <c r="K14" s="200">
        <f t="shared" si="10"/>
        <v>41652</v>
      </c>
      <c r="L14" s="199" t="str">
        <f t="shared" si="11"/>
        <v>201401</v>
      </c>
      <c r="M14" s="405" t="str">
        <f>VLOOKUP($K14,주!$A:$F,6,FALSE)</f>
        <v>1월 3주</v>
      </c>
      <c r="N14" s="405" t="str">
        <f>IF(VLOOKUP($Z14,[1]생산업체!$A:$C,2,FALSE)=1,"해외","국내")</f>
        <v>해외</v>
      </c>
      <c r="O14" s="199" t="str">
        <f>IF(VLOOKUP($U14,[1]CODE!$K:$P,[1]CODE!P$1,FALSE)="모자",T14,T14&amp;"-"&amp;VLOOKUP($U14,[1]CODE!$K:$P,[1]CODE!P$1,FALSE))</f>
        <v>JST</v>
      </c>
      <c r="P14" s="192" t="s">
        <v>1083</v>
      </c>
      <c r="R14" s="192">
        <v>13</v>
      </c>
      <c r="T14" s="197" t="s">
        <v>1083</v>
      </c>
      <c r="U14" s="197" t="s">
        <v>478</v>
      </c>
      <c r="V14" s="197" t="s">
        <v>272</v>
      </c>
      <c r="W14" s="197" t="s">
        <v>1198</v>
      </c>
      <c r="X14" s="263" t="s">
        <v>1319</v>
      </c>
      <c r="Y14" s="197">
        <v>0.5</v>
      </c>
      <c r="Z14" s="264" t="s">
        <v>171</v>
      </c>
      <c r="AA14" s="264">
        <v>41635</v>
      </c>
      <c r="AB14" s="264">
        <v>41663</v>
      </c>
      <c r="AC14" s="264">
        <v>41663</v>
      </c>
      <c r="AD14" s="197">
        <v>41652</v>
      </c>
      <c r="AE14" s="197">
        <v>6.7</v>
      </c>
      <c r="AF14" s="264"/>
      <c r="AG14" s="264"/>
      <c r="AH14" s="108">
        <v>3</v>
      </c>
      <c r="AI14" s="108">
        <v>1</v>
      </c>
    </row>
    <row r="15" spans="1:36">
      <c r="A15" s="193">
        <f t="shared" si="0"/>
        <v>0.5</v>
      </c>
      <c r="B15" s="193" t="str">
        <f t="shared" si="5"/>
        <v>14-FW-SP-13</v>
      </c>
      <c r="C15" s="193">
        <f t="shared" si="2"/>
        <v>1</v>
      </c>
      <c r="D15" s="193" t="str">
        <f t="shared" si="6"/>
        <v>우진모자14-FW-SP-13</v>
      </c>
      <c r="E15" s="199" t="str">
        <f t="shared" si="7"/>
        <v>201312</v>
      </c>
      <c r="F15" s="405" t="str">
        <f>VLOOKUP($AA15,주!$A:$F,6,FALSE)</f>
        <v>12월 4주</v>
      </c>
      <c r="G15" s="193">
        <f t="shared" si="3"/>
        <v>0.5</v>
      </c>
      <c r="H15" s="193" t="str">
        <f t="shared" si="8"/>
        <v>14-FW-SP-13</v>
      </c>
      <c r="I15" s="193">
        <f t="shared" si="4"/>
        <v>1</v>
      </c>
      <c r="J15" s="193" t="str">
        <f t="shared" si="9"/>
        <v>우진모자14-FW-SP-13</v>
      </c>
      <c r="K15" s="200">
        <f t="shared" si="10"/>
        <v>41656</v>
      </c>
      <c r="L15" s="199" t="str">
        <f t="shared" si="11"/>
        <v>201401</v>
      </c>
      <c r="M15" s="405" t="str">
        <f>VLOOKUP($K15,주!$A:$F,6,FALSE)</f>
        <v>1월 3주</v>
      </c>
      <c r="N15" s="405" t="str">
        <f>IF(VLOOKUP($Z15,[1]생산업체!$A:$C,2,FALSE)=1,"해외","국내")</f>
        <v>국내</v>
      </c>
      <c r="O15" s="199" t="str">
        <f>IF(VLOOKUP($U15,[1]CODE!$K:$P,[1]CODE!P$1,FALSE)="모자",T15,T15&amp;"-"&amp;VLOOKUP($U15,[1]CODE!$K:$P,[1]CODE!P$1,FALSE))</f>
        <v>JST</v>
      </c>
      <c r="P15" s="192" t="s">
        <v>1083</v>
      </c>
      <c r="R15" s="192">
        <v>14</v>
      </c>
      <c r="T15" s="197" t="s">
        <v>1083</v>
      </c>
      <c r="U15" s="197" t="s">
        <v>478</v>
      </c>
      <c r="V15" s="197" t="s">
        <v>272</v>
      </c>
      <c r="W15" s="197" t="s">
        <v>1233</v>
      </c>
      <c r="X15" s="263" t="s">
        <v>1319</v>
      </c>
      <c r="Y15" s="197">
        <v>0.5</v>
      </c>
      <c r="Z15" s="264" t="s">
        <v>1232</v>
      </c>
      <c r="AA15" s="264">
        <v>41635</v>
      </c>
      <c r="AB15" s="264">
        <v>41656</v>
      </c>
      <c r="AC15" s="264">
        <v>41656</v>
      </c>
      <c r="AD15" s="197">
        <v>41656</v>
      </c>
      <c r="AE15" s="197"/>
      <c r="AF15" s="264"/>
      <c r="AG15" s="264"/>
      <c r="AH15" s="108">
        <v>3</v>
      </c>
      <c r="AI15" s="108">
        <v>1</v>
      </c>
    </row>
    <row r="16" spans="1:36">
      <c r="A16" s="193">
        <f t="shared" si="0"/>
        <v>0.5</v>
      </c>
      <c r="B16" s="193" t="str">
        <f t="shared" si="5"/>
        <v>14-FW-SP-13</v>
      </c>
      <c r="C16" s="193">
        <f t="shared" si="2"/>
        <v>1</v>
      </c>
      <c r="D16" s="193" t="str">
        <f t="shared" si="6"/>
        <v>FOREMOST14-FW-SP-13</v>
      </c>
      <c r="E16" s="199" t="str">
        <f t="shared" si="7"/>
        <v>201312</v>
      </c>
      <c r="F16" s="405" t="str">
        <f>VLOOKUP($AA16,주!$A:$F,6,FALSE)</f>
        <v>12월 4주</v>
      </c>
      <c r="G16" s="193">
        <f t="shared" si="3"/>
        <v>0.5</v>
      </c>
      <c r="H16" s="193" t="str">
        <f t="shared" si="8"/>
        <v>14-FW-SP-13</v>
      </c>
      <c r="I16" s="193">
        <f t="shared" si="4"/>
        <v>1</v>
      </c>
      <c r="J16" s="193" t="str">
        <f t="shared" si="9"/>
        <v>FOREMOST14-FW-SP-13</v>
      </c>
      <c r="K16" s="200">
        <f t="shared" si="10"/>
        <v>41652</v>
      </c>
      <c r="L16" s="199" t="str">
        <f t="shared" si="11"/>
        <v>201401</v>
      </c>
      <c r="M16" s="405" t="str">
        <f>VLOOKUP($K16,주!$A:$F,6,FALSE)</f>
        <v>1월 3주</v>
      </c>
      <c r="N16" s="405" t="str">
        <f>IF(VLOOKUP($Z16,[1]생산업체!$A:$C,2,FALSE)=1,"해외","국내")</f>
        <v>해외</v>
      </c>
      <c r="O16" s="199" t="str">
        <f>IF(VLOOKUP($U16,[1]CODE!$K:$P,[1]CODE!P$1,FALSE)="모자",T16,T16&amp;"-"&amp;VLOOKUP($U16,[1]CODE!$K:$P,[1]CODE!P$1,FALSE))</f>
        <v>JST</v>
      </c>
      <c r="P16" s="192" t="s">
        <v>1083</v>
      </c>
      <c r="R16" s="192">
        <v>15</v>
      </c>
      <c r="T16" s="197" t="s">
        <v>1083</v>
      </c>
      <c r="U16" s="197" t="s">
        <v>478</v>
      </c>
      <c r="V16" s="197" t="s">
        <v>272</v>
      </c>
      <c r="W16" s="197" t="s">
        <v>1233</v>
      </c>
      <c r="X16" s="263" t="s">
        <v>1319</v>
      </c>
      <c r="Y16" s="197">
        <v>0.5</v>
      </c>
      <c r="Z16" s="264" t="s">
        <v>171</v>
      </c>
      <c r="AA16" s="264">
        <v>41635</v>
      </c>
      <c r="AB16" s="264">
        <v>41663</v>
      </c>
      <c r="AC16" s="264">
        <v>41663</v>
      </c>
      <c r="AD16" s="197">
        <v>41652</v>
      </c>
      <c r="AE16" s="197">
        <v>6.5</v>
      </c>
      <c r="AF16" s="264"/>
      <c r="AG16" s="264"/>
      <c r="AH16" s="108">
        <v>3</v>
      </c>
      <c r="AI16" s="108">
        <v>1</v>
      </c>
    </row>
    <row r="17" spans="1:36">
      <c r="A17" s="193">
        <f t="shared" si="0"/>
        <v>1</v>
      </c>
      <c r="B17" s="193" t="str">
        <f t="shared" si="5"/>
        <v>14-FW-SP-14</v>
      </c>
      <c r="C17" s="193">
        <f t="shared" si="2"/>
        <v>1</v>
      </c>
      <c r="D17" s="193" t="str">
        <f t="shared" si="6"/>
        <v>우진모자14-FW-SP-14</v>
      </c>
      <c r="E17" s="199" t="str">
        <f t="shared" si="7"/>
        <v>201312</v>
      </c>
      <c r="F17" s="405" t="str">
        <f>VLOOKUP($AA17,주!$A:$F,6,FALSE)</f>
        <v>12월 4주</v>
      </c>
      <c r="G17" s="193">
        <f t="shared" si="3"/>
        <v>1</v>
      </c>
      <c r="H17" s="193" t="str">
        <f t="shared" si="8"/>
        <v>14-FW-SP-14</v>
      </c>
      <c r="I17" s="193">
        <f t="shared" si="4"/>
        <v>1</v>
      </c>
      <c r="J17" s="193" t="str">
        <f t="shared" si="9"/>
        <v>우진모자14-FW-SP-14</v>
      </c>
      <c r="K17" s="200">
        <f t="shared" si="10"/>
        <v>41656</v>
      </c>
      <c r="L17" s="199" t="str">
        <f t="shared" si="11"/>
        <v>201401</v>
      </c>
      <c r="M17" s="405" t="str">
        <f>VLOOKUP($K17,주!$A:$F,6,FALSE)</f>
        <v>1월 3주</v>
      </c>
      <c r="N17" s="405" t="str">
        <f>IF(VLOOKUP($Z17,[1]생산업체!$A:$C,2,FALSE)=1,"해외","국내")</f>
        <v>국내</v>
      </c>
      <c r="O17" s="199" t="str">
        <f>IF(VLOOKUP($U17,[1]CODE!$K:$P,[1]CODE!P$1,FALSE)="모자",T17,T17&amp;"-"&amp;VLOOKUP($U17,[1]CODE!$K:$P,[1]CODE!P$1,FALSE))</f>
        <v>JST</v>
      </c>
      <c r="P17" s="192" t="s">
        <v>1083</v>
      </c>
      <c r="R17" s="192">
        <v>16</v>
      </c>
      <c r="T17" s="197" t="s">
        <v>1083</v>
      </c>
      <c r="U17" s="197" t="s">
        <v>478</v>
      </c>
      <c r="V17" s="197" t="s">
        <v>272</v>
      </c>
      <c r="W17" s="197" t="s">
        <v>1197</v>
      </c>
      <c r="X17" s="263" t="s">
        <v>1319</v>
      </c>
      <c r="Y17" s="197">
        <v>1</v>
      </c>
      <c r="Z17" s="264" t="s">
        <v>1232</v>
      </c>
      <c r="AA17" s="264">
        <v>41635</v>
      </c>
      <c r="AB17" s="264">
        <v>41656</v>
      </c>
      <c r="AC17" s="264">
        <v>41656</v>
      </c>
      <c r="AD17" s="197">
        <v>41656</v>
      </c>
      <c r="AE17" s="197"/>
      <c r="AF17" s="264"/>
      <c r="AG17" s="264"/>
      <c r="AH17" s="108">
        <v>3</v>
      </c>
      <c r="AI17" s="108">
        <v>1</v>
      </c>
    </row>
    <row r="18" spans="1:36">
      <c r="A18" s="193">
        <f t="shared" si="0"/>
        <v>0.5</v>
      </c>
      <c r="B18" s="193" t="str">
        <f t="shared" si="5"/>
        <v>14-FW-SP-15</v>
      </c>
      <c r="C18" s="193">
        <f t="shared" si="2"/>
        <v>1</v>
      </c>
      <c r="D18" s="193" t="str">
        <f t="shared" si="6"/>
        <v>우진모자14-FW-SP-15</v>
      </c>
      <c r="E18" s="199" t="str">
        <f t="shared" si="7"/>
        <v>201312</v>
      </c>
      <c r="F18" s="405" t="str">
        <f>VLOOKUP($AA18,주!$A:$F,6,FALSE)</f>
        <v>12월 4주</v>
      </c>
      <c r="G18" s="193">
        <f t="shared" si="3"/>
        <v>0.5</v>
      </c>
      <c r="H18" s="193" t="str">
        <f t="shared" si="8"/>
        <v>14-FW-SP-15</v>
      </c>
      <c r="I18" s="193">
        <f t="shared" si="4"/>
        <v>1</v>
      </c>
      <c r="J18" s="193" t="str">
        <f t="shared" si="9"/>
        <v>우진모자14-FW-SP-15</v>
      </c>
      <c r="K18" s="200">
        <f t="shared" si="10"/>
        <v>41656</v>
      </c>
      <c r="L18" s="199" t="str">
        <f t="shared" si="11"/>
        <v>201401</v>
      </c>
      <c r="M18" s="405" t="str">
        <f>VLOOKUP($K18,주!$A:$F,6,FALSE)</f>
        <v>1월 3주</v>
      </c>
      <c r="N18" s="405" t="str">
        <f>IF(VLOOKUP($Z18,[1]생산업체!$A:$C,2,FALSE)=1,"해외","국내")</f>
        <v>국내</v>
      </c>
      <c r="O18" s="199" t="str">
        <f>IF(VLOOKUP($U18,[1]CODE!$K:$P,[1]CODE!P$1,FALSE)="모자",T18,T18&amp;"-"&amp;VLOOKUP($U18,[1]CODE!$K:$P,[1]CODE!P$1,FALSE))</f>
        <v>JST</v>
      </c>
      <c r="P18" s="192" t="s">
        <v>1083</v>
      </c>
      <c r="R18" s="192">
        <v>17</v>
      </c>
      <c r="T18" s="197" t="s">
        <v>1083</v>
      </c>
      <c r="U18" s="197" t="s">
        <v>478</v>
      </c>
      <c r="V18" s="197" t="s">
        <v>272</v>
      </c>
      <c r="W18" s="197" t="s">
        <v>1234</v>
      </c>
      <c r="X18" s="263" t="s">
        <v>1319</v>
      </c>
      <c r="Y18" s="197">
        <v>0.5</v>
      </c>
      <c r="Z18" s="264" t="s">
        <v>1232</v>
      </c>
      <c r="AA18" s="264">
        <v>41635</v>
      </c>
      <c r="AB18" s="264">
        <v>41656</v>
      </c>
      <c r="AC18" s="264">
        <v>41656</v>
      </c>
      <c r="AD18" s="197">
        <v>41656</v>
      </c>
      <c r="AE18" s="197"/>
      <c r="AF18" s="264"/>
      <c r="AG18" s="264"/>
      <c r="AH18" s="108">
        <v>4</v>
      </c>
      <c r="AI18" s="108">
        <v>1</v>
      </c>
    </row>
    <row r="19" spans="1:36">
      <c r="A19" s="193">
        <f t="shared" si="0"/>
        <v>0.5</v>
      </c>
      <c r="B19" s="193" t="str">
        <f t="shared" si="5"/>
        <v>14-FW-SP-15</v>
      </c>
      <c r="C19" s="193">
        <f t="shared" si="2"/>
        <v>1</v>
      </c>
      <c r="D19" s="193" t="str">
        <f t="shared" si="6"/>
        <v>FOREMOST14-FW-SP-15</v>
      </c>
      <c r="E19" s="199" t="str">
        <f t="shared" si="7"/>
        <v>201312</v>
      </c>
      <c r="F19" s="405" t="str">
        <f>VLOOKUP($AA19,주!$A:$F,6,FALSE)</f>
        <v>12월 4주</v>
      </c>
      <c r="G19" s="193">
        <f t="shared" si="3"/>
        <v>0.5</v>
      </c>
      <c r="H19" s="193" t="str">
        <f t="shared" si="8"/>
        <v>14-FW-SP-15</v>
      </c>
      <c r="I19" s="193">
        <f t="shared" si="4"/>
        <v>1</v>
      </c>
      <c r="J19" s="193" t="str">
        <f t="shared" si="9"/>
        <v>FOREMOST14-FW-SP-15</v>
      </c>
      <c r="K19" s="200">
        <f t="shared" si="10"/>
        <v>41656</v>
      </c>
      <c r="L19" s="199" t="str">
        <f t="shared" si="11"/>
        <v>201401</v>
      </c>
      <c r="M19" s="405" t="str">
        <f>VLOOKUP($K19,주!$A:$F,6,FALSE)</f>
        <v>1월 3주</v>
      </c>
      <c r="N19" s="405" t="str">
        <f>IF(VLOOKUP($Z19,[1]생산업체!$A:$C,2,FALSE)=1,"해외","국내")</f>
        <v>해외</v>
      </c>
      <c r="O19" s="199" t="str">
        <f>IF(VLOOKUP($U19,[1]CODE!$K:$P,[1]CODE!P$1,FALSE)="모자",T19,T19&amp;"-"&amp;VLOOKUP($U19,[1]CODE!$K:$P,[1]CODE!P$1,FALSE))</f>
        <v>JST</v>
      </c>
      <c r="P19" s="192" t="s">
        <v>1083</v>
      </c>
      <c r="R19" s="192">
        <v>18</v>
      </c>
      <c r="T19" s="197" t="s">
        <v>1083</v>
      </c>
      <c r="U19" s="197" t="s">
        <v>478</v>
      </c>
      <c r="V19" s="197" t="s">
        <v>272</v>
      </c>
      <c r="W19" s="197" t="s">
        <v>1234</v>
      </c>
      <c r="X19" s="263" t="s">
        <v>1319</v>
      </c>
      <c r="Y19" s="197">
        <v>0.5</v>
      </c>
      <c r="Z19" s="264" t="s">
        <v>171</v>
      </c>
      <c r="AA19" s="264">
        <v>41635</v>
      </c>
      <c r="AB19" s="264">
        <v>41663</v>
      </c>
      <c r="AC19" s="264">
        <v>41663</v>
      </c>
      <c r="AD19" s="197">
        <v>41656</v>
      </c>
      <c r="AE19" s="197">
        <v>6.7</v>
      </c>
      <c r="AF19" s="264"/>
      <c r="AG19" s="264"/>
      <c r="AH19" s="108">
        <v>4</v>
      </c>
      <c r="AI19" s="108">
        <v>1</v>
      </c>
    </row>
    <row r="20" spans="1:36">
      <c r="A20" s="193">
        <f t="shared" si="0"/>
        <v>1</v>
      </c>
      <c r="B20" s="193" t="str">
        <f t="shared" si="5"/>
        <v>14-FW-SP-16</v>
      </c>
      <c r="C20" s="193">
        <f t="shared" si="2"/>
        <v>1</v>
      </c>
      <c r="D20" s="193" t="str">
        <f t="shared" si="6"/>
        <v>TS14-FW-SP-16</v>
      </c>
      <c r="E20" s="199" t="str">
        <f t="shared" si="7"/>
        <v>201312</v>
      </c>
      <c r="F20" s="405" t="str">
        <f>VLOOKUP($AA20,주!$A:$F,6,FALSE)</f>
        <v>12월 4주</v>
      </c>
      <c r="G20" s="193">
        <f t="shared" si="3"/>
        <v>0</v>
      </c>
      <c r="H20" s="193" t="str">
        <f t="shared" si="8"/>
        <v/>
      </c>
      <c r="I20" s="193">
        <f t="shared" si="4"/>
        <v>0</v>
      </c>
      <c r="J20" s="193" t="str">
        <f t="shared" si="9"/>
        <v/>
      </c>
      <c r="K20" s="200">
        <f t="shared" si="10"/>
        <v>41656</v>
      </c>
      <c r="L20" s="199" t="str">
        <f t="shared" si="11"/>
        <v>201401</v>
      </c>
      <c r="M20" s="405" t="str">
        <f>VLOOKUP($K20,주!$A:$F,6,FALSE)</f>
        <v>1월 3주</v>
      </c>
      <c r="N20" s="405" t="str">
        <f>IF(VLOOKUP($Z20,[1]생산업체!$A:$C,2,FALSE)=1,"해외","국내")</f>
        <v>국내</v>
      </c>
      <c r="O20" s="199" t="str">
        <f>IF(VLOOKUP($U20,[1]CODE!$K:$P,[1]CODE!P$1,FALSE)="모자",T20,T20&amp;"-"&amp;VLOOKUP($U20,[1]CODE!$K:$P,[1]CODE!P$1,FALSE))</f>
        <v>JST</v>
      </c>
      <c r="P20" s="192" t="s">
        <v>1083</v>
      </c>
      <c r="R20" s="192">
        <v>19</v>
      </c>
      <c r="T20" s="197" t="s">
        <v>1083</v>
      </c>
      <c r="U20" s="197" t="s">
        <v>478</v>
      </c>
      <c r="V20" s="197" t="s">
        <v>272</v>
      </c>
      <c r="W20" s="197" t="s">
        <v>1235</v>
      </c>
      <c r="X20" s="263" t="s">
        <v>1319</v>
      </c>
      <c r="Y20" s="197">
        <v>1</v>
      </c>
      <c r="Z20" s="264" t="s">
        <v>168</v>
      </c>
      <c r="AA20" s="264">
        <v>41635</v>
      </c>
      <c r="AB20" s="264">
        <v>41656</v>
      </c>
      <c r="AC20" s="264">
        <v>41656</v>
      </c>
      <c r="AD20" s="197"/>
      <c r="AE20" s="197"/>
      <c r="AF20" s="264"/>
      <c r="AG20" s="264"/>
      <c r="AH20" s="108">
        <v>5</v>
      </c>
      <c r="AI20" s="108">
        <v>1</v>
      </c>
      <c r="AJ20" s="108" t="s">
        <v>1358</v>
      </c>
    </row>
    <row r="21" spans="1:36">
      <c r="A21" s="193">
        <f t="shared" si="0"/>
        <v>1</v>
      </c>
      <c r="B21" s="193" t="str">
        <f t="shared" si="5"/>
        <v>14-FW-SP-17</v>
      </c>
      <c r="C21" s="193">
        <f t="shared" si="2"/>
        <v>1</v>
      </c>
      <c r="D21" s="193" t="str">
        <f t="shared" si="6"/>
        <v>TS14-FW-SP-17</v>
      </c>
      <c r="E21" s="199" t="str">
        <f t="shared" si="7"/>
        <v>201312</v>
      </c>
      <c r="F21" s="405" t="str">
        <f>VLOOKUP($AA21,주!$A:$F,6,FALSE)</f>
        <v>12월 4주</v>
      </c>
      <c r="G21" s="193">
        <f t="shared" si="3"/>
        <v>0</v>
      </c>
      <c r="H21" s="193" t="str">
        <f t="shared" si="8"/>
        <v/>
      </c>
      <c r="I21" s="193">
        <f t="shared" si="4"/>
        <v>0</v>
      </c>
      <c r="J21" s="193" t="str">
        <f t="shared" si="9"/>
        <v/>
      </c>
      <c r="K21" s="200">
        <f t="shared" si="10"/>
        <v>41656</v>
      </c>
      <c r="L21" s="199" t="str">
        <f t="shared" si="11"/>
        <v>201401</v>
      </c>
      <c r="M21" s="405" t="str">
        <f>VLOOKUP($K21,주!$A:$F,6,FALSE)</f>
        <v>1월 3주</v>
      </c>
      <c r="N21" s="405" t="str">
        <f>IF(VLOOKUP($Z21,[1]생산업체!$A:$C,2,FALSE)=1,"해외","국내")</f>
        <v>국내</v>
      </c>
      <c r="O21" s="199" t="str">
        <f>IF(VLOOKUP($U21,[1]CODE!$K:$P,[1]CODE!P$1,FALSE)="모자",T21,T21&amp;"-"&amp;VLOOKUP($U21,[1]CODE!$K:$P,[1]CODE!P$1,FALSE))</f>
        <v>JST</v>
      </c>
      <c r="P21" s="192" t="s">
        <v>1083</v>
      </c>
      <c r="R21" s="192">
        <v>20</v>
      </c>
      <c r="T21" s="197" t="s">
        <v>1083</v>
      </c>
      <c r="U21" s="197" t="s">
        <v>478</v>
      </c>
      <c r="V21" s="197" t="s">
        <v>272</v>
      </c>
      <c r="W21" s="197" t="s">
        <v>1203</v>
      </c>
      <c r="X21" s="263" t="s">
        <v>1319</v>
      </c>
      <c r="Y21" s="197">
        <v>1</v>
      </c>
      <c r="Z21" s="264" t="s">
        <v>168</v>
      </c>
      <c r="AA21" s="264">
        <v>41635</v>
      </c>
      <c r="AB21" s="264">
        <v>41656</v>
      </c>
      <c r="AC21" s="264">
        <v>41656</v>
      </c>
      <c r="AD21" s="197"/>
      <c r="AE21" s="197"/>
      <c r="AF21" s="264"/>
      <c r="AG21" s="264"/>
      <c r="AH21" s="108">
        <v>5</v>
      </c>
      <c r="AI21" s="108">
        <v>1</v>
      </c>
      <c r="AJ21" s="108" t="s">
        <v>1358</v>
      </c>
    </row>
    <row r="22" spans="1:36">
      <c r="A22" s="193">
        <f t="shared" si="0"/>
        <v>0.5</v>
      </c>
      <c r="B22" s="193" t="str">
        <f t="shared" si="5"/>
        <v>14-FW-SP-18</v>
      </c>
      <c r="C22" s="193">
        <f t="shared" si="2"/>
        <v>1</v>
      </c>
      <c r="D22" s="193" t="str">
        <f t="shared" si="6"/>
        <v>FOREMOST14-FW-SP-18</v>
      </c>
      <c r="E22" s="199" t="str">
        <f t="shared" si="7"/>
        <v>201312</v>
      </c>
      <c r="F22" s="405" t="str">
        <f>VLOOKUP($AA22,주!$A:$F,6,FALSE)</f>
        <v>12월 4주</v>
      </c>
      <c r="G22" s="193">
        <f t="shared" si="3"/>
        <v>0.5</v>
      </c>
      <c r="H22" s="193" t="str">
        <f t="shared" si="8"/>
        <v>14-FW-SP-18</v>
      </c>
      <c r="I22" s="193">
        <f t="shared" si="4"/>
        <v>1</v>
      </c>
      <c r="J22" s="193" t="str">
        <f t="shared" si="9"/>
        <v>FOREMOST14-FW-SP-18</v>
      </c>
      <c r="K22" s="200">
        <f t="shared" si="10"/>
        <v>41652</v>
      </c>
      <c r="L22" s="199" t="str">
        <f t="shared" si="11"/>
        <v>201401</v>
      </c>
      <c r="M22" s="405" t="str">
        <f>VLOOKUP($K22,주!$A:$F,6,FALSE)</f>
        <v>1월 3주</v>
      </c>
      <c r="N22" s="405" t="str">
        <f>IF(VLOOKUP($Z22,[1]생산업체!$A:$C,2,FALSE)=1,"해외","국내")</f>
        <v>해외</v>
      </c>
      <c r="O22" s="199" t="str">
        <f>IF(VLOOKUP($U22,[1]CODE!$K:$P,[1]CODE!P$1,FALSE)="모자",T22,T22&amp;"-"&amp;VLOOKUP($U22,[1]CODE!$K:$P,[1]CODE!P$1,FALSE))</f>
        <v>JST</v>
      </c>
      <c r="P22" s="192" t="s">
        <v>1083</v>
      </c>
      <c r="R22" s="192">
        <v>21</v>
      </c>
      <c r="T22" s="197" t="s">
        <v>1083</v>
      </c>
      <c r="U22" s="197" t="s">
        <v>478</v>
      </c>
      <c r="V22" s="197" t="s">
        <v>272</v>
      </c>
      <c r="W22" s="197" t="s">
        <v>1236</v>
      </c>
      <c r="X22" s="263" t="s">
        <v>1319</v>
      </c>
      <c r="Y22" s="197">
        <v>0.5</v>
      </c>
      <c r="Z22" s="264" t="s">
        <v>171</v>
      </c>
      <c r="AA22" s="264">
        <v>41635</v>
      </c>
      <c r="AB22" s="264">
        <v>41663</v>
      </c>
      <c r="AC22" s="264">
        <v>41663</v>
      </c>
      <c r="AD22" s="197">
        <v>41652</v>
      </c>
      <c r="AE22" s="197">
        <v>6.15</v>
      </c>
      <c r="AF22" s="264"/>
      <c r="AG22" s="264"/>
      <c r="AH22" s="108">
        <v>4</v>
      </c>
      <c r="AI22" s="108">
        <v>1</v>
      </c>
    </row>
    <row r="23" spans="1:36">
      <c r="A23" s="193">
        <f t="shared" si="0"/>
        <v>0.5</v>
      </c>
      <c r="B23" s="193" t="str">
        <f t="shared" si="5"/>
        <v>14-FW-SP-18</v>
      </c>
      <c r="C23" s="193">
        <f t="shared" si="2"/>
        <v>1</v>
      </c>
      <c r="D23" s="193" t="str">
        <f t="shared" si="6"/>
        <v>5 works room14-FW-SP-18</v>
      </c>
      <c r="E23" s="199" t="str">
        <f t="shared" si="7"/>
        <v>201402</v>
      </c>
      <c r="F23" s="405" t="str">
        <f>VLOOKUP($AA23,주!$A:$F,6,FALSE)</f>
        <v>2월 3주</v>
      </c>
      <c r="G23" s="193">
        <f t="shared" si="3"/>
        <v>0.5</v>
      </c>
      <c r="H23" s="193" t="str">
        <f t="shared" si="8"/>
        <v>14-FW-SP-18</v>
      </c>
      <c r="I23" s="193">
        <f t="shared" si="4"/>
        <v>1</v>
      </c>
      <c r="J23" s="193" t="str">
        <f t="shared" si="9"/>
        <v>5 works room14-FW-SP-18</v>
      </c>
      <c r="K23" s="200">
        <f t="shared" si="10"/>
        <v>41715</v>
      </c>
      <c r="L23" s="199" t="str">
        <f t="shared" si="11"/>
        <v>201403</v>
      </c>
      <c r="M23" s="405" t="str">
        <f>VLOOKUP($K23,주!$A:$F,6,FALSE)</f>
        <v>3월 4주</v>
      </c>
      <c r="N23" s="405" t="e">
        <f>IF(VLOOKUP($Z23,[1]생산업체!$A:$C,2,FALSE)=1,"해외","국내")</f>
        <v>#N/A</v>
      </c>
      <c r="O23" s="199" t="str">
        <f>IF(VLOOKUP($U23,[1]CODE!$K:$P,[1]CODE!P$1,FALSE)="모자",T23,T23&amp;"-"&amp;VLOOKUP($U23,[1]CODE!$K:$P,[1]CODE!P$1,FALSE))</f>
        <v>JST</v>
      </c>
      <c r="P23" s="192" t="s">
        <v>1083</v>
      </c>
      <c r="R23" s="192">
        <v>22</v>
      </c>
      <c r="T23" s="197" t="s">
        <v>1083</v>
      </c>
      <c r="U23" s="197" t="s">
        <v>478</v>
      </c>
      <c r="V23" s="197" t="s">
        <v>272</v>
      </c>
      <c r="W23" s="197" t="s">
        <v>1236</v>
      </c>
      <c r="X23" s="263" t="s">
        <v>1319</v>
      </c>
      <c r="Y23" s="197">
        <v>0.5</v>
      </c>
      <c r="Z23" s="264" t="s">
        <v>1396</v>
      </c>
      <c r="AA23" s="264">
        <v>41691</v>
      </c>
      <c r="AB23" s="264">
        <v>41719</v>
      </c>
      <c r="AC23" s="264">
        <v>41719</v>
      </c>
      <c r="AD23" s="197">
        <v>41715</v>
      </c>
      <c r="AE23" s="197">
        <v>4.8</v>
      </c>
      <c r="AF23" s="264"/>
      <c r="AG23" s="264"/>
      <c r="AH23" s="108">
        <v>4</v>
      </c>
      <c r="AI23" s="108">
        <v>1</v>
      </c>
    </row>
    <row r="24" spans="1:36">
      <c r="A24" s="193">
        <f t="shared" si="0"/>
        <v>0.5</v>
      </c>
      <c r="B24" s="193" t="str">
        <f t="shared" si="5"/>
        <v>14-FW-SP-19</v>
      </c>
      <c r="C24" s="193">
        <f t="shared" si="2"/>
        <v>1</v>
      </c>
      <c r="D24" s="193" t="str">
        <f t="shared" si="6"/>
        <v>FOREMOST14-FW-SP-19</v>
      </c>
      <c r="E24" s="199" t="str">
        <f t="shared" si="7"/>
        <v>201312</v>
      </c>
      <c r="F24" s="405" t="str">
        <f>VLOOKUP($AA24,주!$A:$F,6,FALSE)</f>
        <v>12월 4주</v>
      </c>
      <c r="G24" s="193">
        <f t="shared" si="3"/>
        <v>0.5</v>
      </c>
      <c r="H24" s="193" t="str">
        <f t="shared" si="8"/>
        <v>14-FW-SP-19</v>
      </c>
      <c r="I24" s="193">
        <f t="shared" si="4"/>
        <v>1</v>
      </c>
      <c r="J24" s="193" t="str">
        <f t="shared" si="9"/>
        <v>FOREMOST14-FW-SP-19</v>
      </c>
      <c r="K24" s="200">
        <f t="shared" si="10"/>
        <v>41661</v>
      </c>
      <c r="L24" s="199" t="str">
        <f t="shared" si="11"/>
        <v>201401</v>
      </c>
      <c r="M24" s="405" t="str">
        <f>VLOOKUP($K24,주!$A:$F,6,FALSE)</f>
        <v>1월 4주</v>
      </c>
      <c r="N24" s="405" t="str">
        <f>IF(VLOOKUP($Z24,[1]생산업체!$A:$C,2,FALSE)=1,"해외","국내")</f>
        <v>해외</v>
      </c>
      <c r="O24" s="199" t="str">
        <f>IF(VLOOKUP($U24,[1]CODE!$K:$P,[1]CODE!P$1,FALSE)="모자",T24,T24&amp;"-"&amp;VLOOKUP($U24,[1]CODE!$K:$P,[1]CODE!P$1,FALSE))</f>
        <v>JST</v>
      </c>
      <c r="P24" s="192" t="s">
        <v>1083</v>
      </c>
      <c r="R24" s="192">
        <v>23</v>
      </c>
      <c r="T24" s="197" t="s">
        <v>1083</v>
      </c>
      <c r="U24" s="197" t="s">
        <v>478</v>
      </c>
      <c r="V24" s="197" t="s">
        <v>272</v>
      </c>
      <c r="W24" s="197" t="s">
        <v>1207</v>
      </c>
      <c r="X24" s="263" t="s">
        <v>1319</v>
      </c>
      <c r="Y24" s="197">
        <v>0.5</v>
      </c>
      <c r="Z24" s="264" t="s">
        <v>171</v>
      </c>
      <c r="AA24" s="264">
        <v>41635</v>
      </c>
      <c r="AB24" s="264">
        <v>41663</v>
      </c>
      <c r="AC24" s="264">
        <v>41663</v>
      </c>
      <c r="AD24" s="197">
        <v>41661</v>
      </c>
      <c r="AE24" s="197">
        <v>5</v>
      </c>
      <c r="AF24" s="264"/>
      <c r="AG24" s="264"/>
      <c r="AH24" s="108">
        <v>3</v>
      </c>
      <c r="AI24" s="108">
        <v>1</v>
      </c>
    </row>
    <row r="25" spans="1:36">
      <c r="A25" s="193">
        <f t="shared" si="0"/>
        <v>0.5</v>
      </c>
      <c r="B25" s="193" t="str">
        <f t="shared" si="5"/>
        <v>14-FW-SP-19</v>
      </c>
      <c r="C25" s="193">
        <f t="shared" si="2"/>
        <v>1</v>
      </c>
      <c r="D25" s="193" t="str">
        <f t="shared" si="6"/>
        <v>5 works room14-FW-SP-19</v>
      </c>
      <c r="E25" s="199" t="str">
        <f t="shared" si="7"/>
        <v>201402</v>
      </c>
      <c r="F25" s="405" t="str">
        <f>VLOOKUP($AA25,주!$A:$F,6,FALSE)</f>
        <v>2월 3주</v>
      </c>
      <c r="G25" s="193">
        <f t="shared" si="3"/>
        <v>0.5</v>
      </c>
      <c r="H25" s="193" t="str">
        <f t="shared" si="8"/>
        <v>14-FW-SP-19</v>
      </c>
      <c r="I25" s="193">
        <f t="shared" si="4"/>
        <v>1</v>
      </c>
      <c r="J25" s="193" t="str">
        <f t="shared" si="9"/>
        <v>5 works room14-FW-SP-19</v>
      </c>
      <c r="K25" s="200">
        <f t="shared" si="10"/>
        <v>41715</v>
      </c>
      <c r="L25" s="199" t="str">
        <f t="shared" si="11"/>
        <v>201403</v>
      </c>
      <c r="M25" s="405" t="str">
        <f>VLOOKUP($K25,주!$A:$F,6,FALSE)</f>
        <v>3월 4주</v>
      </c>
      <c r="N25" s="405" t="e">
        <f>IF(VLOOKUP($Z25,[1]생산업체!$A:$C,2,FALSE)=1,"해외","국내")</f>
        <v>#N/A</v>
      </c>
      <c r="O25" s="199" t="str">
        <f>IF(VLOOKUP($U25,[1]CODE!$K:$P,[1]CODE!P$1,FALSE)="모자",T25,T25&amp;"-"&amp;VLOOKUP($U25,[1]CODE!$K:$P,[1]CODE!P$1,FALSE))</f>
        <v>JST</v>
      </c>
      <c r="P25" s="192" t="s">
        <v>1083</v>
      </c>
      <c r="R25" s="192">
        <v>24</v>
      </c>
      <c r="T25" s="197" t="s">
        <v>1083</v>
      </c>
      <c r="U25" s="197" t="s">
        <v>478</v>
      </c>
      <c r="V25" s="197" t="s">
        <v>272</v>
      </c>
      <c r="W25" s="197" t="s">
        <v>1207</v>
      </c>
      <c r="X25" s="263" t="s">
        <v>1319</v>
      </c>
      <c r="Y25" s="197">
        <v>0.5</v>
      </c>
      <c r="Z25" s="264" t="s">
        <v>1396</v>
      </c>
      <c r="AA25" s="264">
        <v>41691</v>
      </c>
      <c r="AB25" s="264">
        <v>41719</v>
      </c>
      <c r="AC25" s="264">
        <v>41719</v>
      </c>
      <c r="AD25" s="197">
        <v>41715</v>
      </c>
      <c r="AE25" s="197">
        <v>4.2</v>
      </c>
      <c r="AF25" s="264"/>
      <c r="AG25" s="264"/>
      <c r="AH25" s="108">
        <v>3</v>
      </c>
      <c r="AI25" s="108">
        <v>1</v>
      </c>
    </row>
    <row r="26" spans="1:36">
      <c r="A26" s="193">
        <f t="shared" si="0"/>
        <v>0.5</v>
      </c>
      <c r="B26" s="193" t="str">
        <f t="shared" si="5"/>
        <v>14-FW-SP-20</v>
      </c>
      <c r="C26" s="193">
        <f t="shared" si="2"/>
        <v>1</v>
      </c>
      <c r="D26" s="193" t="str">
        <f t="shared" si="6"/>
        <v>FOREMOST14-FW-SP-20</v>
      </c>
      <c r="E26" s="199" t="str">
        <f t="shared" si="7"/>
        <v>201312</v>
      </c>
      <c r="F26" s="405" t="str">
        <f>VLOOKUP($AA26,주!$A:$F,6,FALSE)</f>
        <v>12월 4주</v>
      </c>
      <c r="G26" s="193">
        <f t="shared" si="3"/>
        <v>0.5</v>
      </c>
      <c r="H26" s="193" t="str">
        <f t="shared" si="8"/>
        <v>14-FW-SP-20</v>
      </c>
      <c r="I26" s="193">
        <f t="shared" si="4"/>
        <v>1</v>
      </c>
      <c r="J26" s="193" t="str">
        <f t="shared" si="9"/>
        <v>FOREMOST14-FW-SP-20</v>
      </c>
      <c r="K26" s="200">
        <f t="shared" si="10"/>
        <v>41667</v>
      </c>
      <c r="L26" s="199" t="str">
        <f t="shared" si="11"/>
        <v>201401</v>
      </c>
      <c r="M26" s="405" t="str">
        <f>VLOOKUP($K26,주!$A:$F,6,FALSE)</f>
        <v>1월 5주</v>
      </c>
      <c r="N26" s="405" t="str">
        <f>IF(VLOOKUP($Z26,[1]생산업체!$A:$C,2,FALSE)=1,"해외","국내")</f>
        <v>해외</v>
      </c>
      <c r="O26" s="199" t="str">
        <f>IF(VLOOKUP($U26,[1]CODE!$K:$P,[1]CODE!P$1,FALSE)="모자",T26,T26&amp;"-"&amp;VLOOKUP($U26,[1]CODE!$K:$P,[1]CODE!P$1,FALSE))</f>
        <v>JST</v>
      </c>
      <c r="P26" s="192" t="s">
        <v>1083</v>
      </c>
      <c r="R26" s="192">
        <v>25</v>
      </c>
      <c r="T26" s="197" t="s">
        <v>1083</v>
      </c>
      <c r="U26" s="197" t="s">
        <v>478</v>
      </c>
      <c r="V26" s="197" t="s">
        <v>272</v>
      </c>
      <c r="W26" s="197" t="s">
        <v>1208</v>
      </c>
      <c r="X26" s="263" t="s">
        <v>1319</v>
      </c>
      <c r="Y26" s="197">
        <v>0.5</v>
      </c>
      <c r="Z26" s="264" t="s">
        <v>171</v>
      </c>
      <c r="AA26" s="264">
        <v>41635</v>
      </c>
      <c r="AB26" s="264">
        <v>41663</v>
      </c>
      <c r="AC26" s="264">
        <v>41663</v>
      </c>
      <c r="AD26" s="197">
        <v>41667</v>
      </c>
      <c r="AE26" s="197">
        <v>6.7</v>
      </c>
      <c r="AF26" s="264"/>
      <c r="AG26" s="264"/>
      <c r="AH26" s="108">
        <v>4</v>
      </c>
      <c r="AI26" s="108">
        <v>2</v>
      </c>
    </row>
    <row r="27" spans="1:36">
      <c r="A27" s="193">
        <f t="shared" si="0"/>
        <v>0.5</v>
      </c>
      <c r="B27" s="193" t="str">
        <f t="shared" si="5"/>
        <v>14-FW-SP-20</v>
      </c>
      <c r="C27" s="193">
        <f t="shared" si="2"/>
        <v>1</v>
      </c>
      <c r="D27" s="193" t="str">
        <f t="shared" si="6"/>
        <v>BS14-FW-SP-20</v>
      </c>
      <c r="E27" s="199" t="str">
        <f t="shared" si="7"/>
        <v>201312</v>
      </c>
      <c r="F27" s="405" t="str">
        <f>VLOOKUP($AA27,주!$A:$F,6,FALSE)</f>
        <v>12월 4주</v>
      </c>
      <c r="G27" s="193">
        <f t="shared" si="3"/>
        <v>0.5</v>
      </c>
      <c r="H27" s="193" t="str">
        <f t="shared" si="8"/>
        <v>14-FW-SP-20</v>
      </c>
      <c r="I27" s="193">
        <f t="shared" si="4"/>
        <v>1</v>
      </c>
      <c r="J27" s="193" t="str">
        <f t="shared" si="9"/>
        <v>BS14-FW-SP-20</v>
      </c>
      <c r="K27" s="200">
        <f t="shared" si="10"/>
        <v>41694</v>
      </c>
      <c r="L27" s="199" t="str">
        <f t="shared" si="11"/>
        <v>201402</v>
      </c>
      <c r="M27" s="405" t="str">
        <f>VLOOKUP($K27,주!$A:$F,6,FALSE)</f>
        <v>2월 4주</v>
      </c>
      <c r="N27" s="405" t="str">
        <f>IF(VLOOKUP($Z27,[1]생산업체!$A:$C,2,FALSE)=1,"해외","국내")</f>
        <v>해외</v>
      </c>
      <c r="O27" s="199" t="str">
        <f>IF(VLOOKUP($U27,[1]CODE!$K:$P,[1]CODE!P$1,FALSE)="모자",T27,T27&amp;"-"&amp;VLOOKUP($U27,[1]CODE!$K:$P,[1]CODE!P$1,FALSE))</f>
        <v>JST</v>
      </c>
      <c r="P27" s="192" t="s">
        <v>1083</v>
      </c>
      <c r="R27" s="192">
        <v>26</v>
      </c>
      <c r="T27" s="197" t="s">
        <v>1083</v>
      </c>
      <c r="U27" s="197" t="s">
        <v>478</v>
      </c>
      <c r="V27" s="197" t="s">
        <v>272</v>
      </c>
      <c r="W27" s="197" t="s">
        <v>1208</v>
      </c>
      <c r="X27" s="263" t="s">
        <v>1319</v>
      </c>
      <c r="Y27" s="197">
        <v>0.5</v>
      </c>
      <c r="Z27" s="264" t="s">
        <v>1077</v>
      </c>
      <c r="AA27" s="264">
        <v>41635</v>
      </c>
      <c r="AB27" s="264">
        <v>41663</v>
      </c>
      <c r="AC27" s="264">
        <v>41663</v>
      </c>
      <c r="AD27" s="197">
        <v>41694</v>
      </c>
      <c r="AE27" s="197">
        <v>3.6</v>
      </c>
      <c r="AF27" s="264"/>
      <c r="AG27" s="264"/>
      <c r="AH27" s="108">
        <v>4</v>
      </c>
      <c r="AI27" s="108">
        <v>2</v>
      </c>
    </row>
    <row r="28" spans="1:36">
      <c r="A28" s="193">
        <f t="shared" si="0"/>
        <v>0.33333333333333331</v>
      </c>
      <c r="B28" s="193" t="str">
        <f t="shared" si="5"/>
        <v>14-FW-SP-21</v>
      </c>
      <c r="C28" s="193">
        <f t="shared" si="2"/>
        <v>1</v>
      </c>
      <c r="D28" s="193" t="str">
        <f t="shared" si="6"/>
        <v>우진모자14-FW-SP-21</v>
      </c>
      <c r="E28" s="199" t="str">
        <f t="shared" si="7"/>
        <v>201312</v>
      </c>
      <c r="F28" s="405" t="str">
        <f>VLOOKUP($AA28,주!$A:$F,6,FALSE)</f>
        <v>12월 4주</v>
      </c>
      <c r="G28" s="193">
        <f t="shared" si="3"/>
        <v>0.33333333333333331</v>
      </c>
      <c r="H28" s="193" t="str">
        <f t="shared" si="8"/>
        <v>14-FW-SP-21</v>
      </c>
      <c r="I28" s="193">
        <f t="shared" si="4"/>
        <v>1</v>
      </c>
      <c r="J28" s="193" t="str">
        <f t="shared" si="9"/>
        <v>우진모자14-FW-SP-21</v>
      </c>
      <c r="K28" s="200">
        <f t="shared" si="10"/>
        <v>41656</v>
      </c>
      <c r="L28" s="199" t="str">
        <f t="shared" si="11"/>
        <v>201401</v>
      </c>
      <c r="M28" s="405" t="str">
        <f>VLOOKUP($K28,주!$A:$F,6,FALSE)</f>
        <v>1월 3주</v>
      </c>
      <c r="N28" s="405" t="str">
        <f>IF(VLOOKUP($Z28,[1]생산업체!$A:$C,2,FALSE)=1,"해외","국내")</f>
        <v>국내</v>
      </c>
      <c r="O28" s="199" t="str">
        <f>IF(VLOOKUP($U28,[1]CODE!$K:$P,[1]CODE!P$1,FALSE)="모자",T28,T28&amp;"-"&amp;VLOOKUP($U28,[1]CODE!$K:$P,[1]CODE!P$1,FALSE))</f>
        <v>JST</v>
      </c>
      <c r="P28" s="192" t="s">
        <v>1083</v>
      </c>
      <c r="R28" s="192">
        <v>27</v>
      </c>
      <c r="T28" s="197" t="s">
        <v>1083</v>
      </c>
      <c r="U28" s="197" t="s">
        <v>478</v>
      </c>
      <c r="V28" s="197" t="s">
        <v>272</v>
      </c>
      <c r="W28" s="197" t="s">
        <v>1237</v>
      </c>
      <c r="X28" s="263" t="s">
        <v>1319</v>
      </c>
      <c r="Y28" s="197">
        <v>0.33333333333333331</v>
      </c>
      <c r="Z28" s="264" t="s">
        <v>1232</v>
      </c>
      <c r="AA28" s="264">
        <v>41635</v>
      </c>
      <c r="AB28" s="264">
        <v>41656</v>
      </c>
      <c r="AC28" s="264">
        <v>41656</v>
      </c>
      <c r="AD28" s="197">
        <v>41656</v>
      </c>
      <c r="AE28" s="197"/>
      <c r="AF28" s="264"/>
      <c r="AG28" s="264"/>
      <c r="AH28" s="108">
        <v>3</v>
      </c>
      <c r="AI28" s="108">
        <v>1</v>
      </c>
    </row>
    <row r="29" spans="1:36">
      <c r="A29" s="193">
        <f t="shared" si="0"/>
        <v>0.5</v>
      </c>
      <c r="B29" s="193" t="str">
        <f t="shared" ref="B29:B49" si="12">IF(AA29="","",W29)</f>
        <v>14-FW-SP-22</v>
      </c>
      <c r="C29" s="193">
        <f t="shared" si="2"/>
        <v>1</v>
      </c>
      <c r="D29" s="193" t="str">
        <f t="shared" ref="D29:D49" si="13">IF(AA29="","",Z29&amp;W29)</f>
        <v>FOREMOST14-FW-SP-22</v>
      </c>
      <c r="E29" s="199" t="str">
        <f t="shared" ref="E29:E49" si="14">IF(YEAR(AA29)&lt;10,0&amp;YEAR(AA29),YEAR(AA29))&amp;IF(MONTH(AA29)&lt;10,0&amp;MONTH(AA29),MONTH(AA29))</f>
        <v>201401</v>
      </c>
      <c r="F29" s="405" t="str">
        <f>VLOOKUP($AA29,주!$A:$F,6,FALSE)</f>
        <v>1월 3주</v>
      </c>
      <c r="G29" s="193">
        <f t="shared" si="3"/>
        <v>0.5</v>
      </c>
      <c r="H29" s="193" t="str">
        <f t="shared" ref="H29:H49" si="15">IF(AD29="","",W29)</f>
        <v>14-FW-SP-22</v>
      </c>
      <c r="I29" s="193">
        <f t="shared" si="4"/>
        <v>1</v>
      </c>
      <c r="J29" s="193" t="str">
        <f t="shared" ref="J29:J49" si="16">IF(AD29="","",Z29&amp;W29)</f>
        <v>FOREMOST14-FW-SP-22</v>
      </c>
      <c r="K29" s="200">
        <f t="shared" ref="K29:K49" si="17">IF(AD29="",AC29,AD29)</f>
        <v>41673</v>
      </c>
      <c r="L29" s="199" t="str">
        <f t="shared" ref="L29:L49" si="18">IF(YEAR(K29)&lt;10,0&amp;YEAR(K29),YEAR(K29))&amp;IF(MONTH(K29)&lt;10,0&amp;MONTH(K29),MONTH(K29))</f>
        <v>201402</v>
      </c>
      <c r="M29" s="405" t="str">
        <f>VLOOKUP($K29,주!$A:$F,6,FALSE)</f>
        <v>2월 1주</v>
      </c>
      <c r="N29" s="405" t="str">
        <f>IF(VLOOKUP($Z29,[1]생산업체!$A:$C,2,FALSE)=1,"해외","국내")</f>
        <v>해외</v>
      </c>
      <c r="O29" s="199" t="str">
        <f>IF(VLOOKUP($U29,[1]CODE!$K:$P,[1]CODE!P$1,FALSE)="모자",T29,T29&amp;"-"&amp;VLOOKUP($U29,[1]CODE!$K:$P,[1]CODE!P$1,FALSE))</f>
        <v>JST</v>
      </c>
      <c r="P29" s="192" t="s">
        <v>1083</v>
      </c>
      <c r="R29" s="192">
        <v>28</v>
      </c>
      <c r="T29" s="108" t="s">
        <v>1083</v>
      </c>
      <c r="U29" s="108" t="s">
        <v>478</v>
      </c>
      <c r="V29" s="108" t="s">
        <v>272</v>
      </c>
      <c r="W29" s="108" t="s">
        <v>1342</v>
      </c>
      <c r="X29" s="191" t="s">
        <v>1319</v>
      </c>
      <c r="Y29" s="108">
        <v>0.5</v>
      </c>
      <c r="Z29" s="195" t="s">
        <v>171</v>
      </c>
      <c r="AA29" s="195">
        <v>41653</v>
      </c>
      <c r="AB29" s="195">
        <v>41681</v>
      </c>
      <c r="AC29" s="195">
        <v>41681</v>
      </c>
      <c r="AD29" s="108">
        <v>41673</v>
      </c>
      <c r="AE29" s="108">
        <v>5.7</v>
      </c>
      <c r="AH29" s="108">
        <v>3</v>
      </c>
      <c r="AI29" s="108">
        <v>1</v>
      </c>
    </row>
    <row r="30" spans="1:36">
      <c r="A30" s="193">
        <f t="shared" si="0"/>
        <v>0.5</v>
      </c>
      <c r="B30" s="193" t="str">
        <f t="shared" si="12"/>
        <v>14-FW-SP-22</v>
      </c>
      <c r="C30" s="193">
        <f t="shared" si="2"/>
        <v>1</v>
      </c>
      <c r="D30" s="193" t="str">
        <f t="shared" si="13"/>
        <v>BS14-FW-SP-22</v>
      </c>
      <c r="E30" s="199" t="str">
        <f t="shared" si="14"/>
        <v>201401</v>
      </c>
      <c r="F30" s="405" t="str">
        <f>VLOOKUP($AA30,주!$A:$F,6,FALSE)</f>
        <v>1월 3주</v>
      </c>
      <c r="G30" s="193">
        <f t="shared" si="3"/>
        <v>0.5</v>
      </c>
      <c r="H30" s="193" t="str">
        <f t="shared" si="15"/>
        <v>14-FW-SP-22</v>
      </c>
      <c r="I30" s="193">
        <f t="shared" si="4"/>
        <v>1</v>
      </c>
      <c r="J30" s="193" t="str">
        <f t="shared" si="16"/>
        <v>BS14-FW-SP-22</v>
      </c>
      <c r="K30" s="200">
        <f t="shared" si="17"/>
        <v>41705</v>
      </c>
      <c r="L30" s="199" t="str">
        <f t="shared" si="18"/>
        <v>201403</v>
      </c>
      <c r="M30" s="405" t="str">
        <f>VLOOKUP($K30,주!$A:$F,6,FALSE)</f>
        <v>3월 2주</v>
      </c>
      <c r="N30" s="405" t="str">
        <f>IF(VLOOKUP($Z30,[1]생산업체!$A:$C,2,FALSE)=1,"해외","국내")</f>
        <v>해외</v>
      </c>
      <c r="O30" s="199" t="str">
        <f>IF(VLOOKUP($U30,[1]CODE!$K:$P,[1]CODE!P$1,FALSE)="모자",T30,T30&amp;"-"&amp;VLOOKUP($U30,[1]CODE!$K:$P,[1]CODE!P$1,FALSE))</f>
        <v>JST</v>
      </c>
      <c r="P30" s="192" t="s">
        <v>1083</v>
      </c>
      <c r="R30" s="192">
        <v>29</v>
      </c>
      <c r="T30" s="108" t="s">
        <v>1083</v>
      </c>
      <c r="U30" s="108" t="s">
        <v>478</v>
      </c>
      <c r="V30" s="108" t="s">
        <v>272</v>
      </c>
      <c r="W30" s="108" t="s">
        <v>1342</v>
      </c>
      <c r="X30" s="191" t="s">
        <v>1319</v>
      </c>
      <c r="Y30" s="108">
        <v>0.5</v>
      </c>
      <c r="Z30" s="195" t="s">
        <v>1077</v>
      </c>
      <c r="AA30" s="195">
        <v>41653</v>
      </c>
      <c r="AB30" s="195">
        <v>41681</v>
      </c>
      <c r="AC30" s="195">
        <v>41681</v>
      </c>
      <c r="AD30" s="108">
        <v>41705</v>
      </c>
      <c r="AE30" s="108">
        <v>3.5</v>
      </c>
      <c r="AG30" s="195" t="s">
        <v>1215</v>
      </c>
      <c r="AH30" s="108">
        <v>3</v>
      </c>
      <c r="AI30" s="108">
        <v>1</v>
      </c>
    </row>
    <row r="31" spans="1:36">
      <c r="A31" s="193">
        <f t="shared" si="0"/>
        <v>0.5</v>
      </c>
      <c r="B31" s="193" t="str">
        <f t="shared" si="12"/>
        <v>14-FW-SP-25</v>
      </c>
      <c r="C31" s="193">
        <f t="shared" si="2"/>
        <v>1</v>
      </c>
      <c r="D31" s="193" t="str">
        <f t="shared" si="13"/>
        <v>FOREMOST14-FW-SP-25</v>
      </c>
      <c r="E31" s="199" t="str">
        <f t="shared" si="14"/>
        <v>201401</v>
      </c>
      <c r="F31" s="405" t="str">
        <f>VLOOKUP($AA31,주!$A:$F,6,FALSE)</f>
        <v>1월 3주</v>
      </c>
      <c r="G31" s="193">
        <f t="shared" si="3"/>
        <v>0.5</v>
      </c>
      <c r="H31" s="193" t="str">
        <f t="shared" si="15"/>
        <v>14-FW-SP-25</v>
      </c>
      <c r="I31" s="193">
        <f t="shared" si="4"/>
        <v>1</v>
      </c>
      <c r="J31" s="193" t="str">
        <f t="shared" si="16"/>
        <v>FOREMOST14-FW-SP-25</v>
      </c>
      <c r="K31" s="200">
        <f t="shared" si="17"/>
        <v>41687</v>
      </c>
      <c r="L31" s="199" t="str">
        <f t="shared" si="18"/>
        <v>201402</v>
      </c>
      <c r="M31" s="405" t="str">
        <f>VLOOKUP($K31,주!$A:$F,6,FALSE)</f>
        <v>2월 3주</v>
      </c>
      <c r="N31" s="405" t="str">
        <f>IF(VLOOKUP($Z31,[1]생산업체!$A:$C,2,FALSE)=1,"해외","국내")</f>
        <v>해외</v>
      </c>
      <c r="O31" s="199" t="str">
        <f>IF(VLOOKUP($U31,[1]CODE!$K:$P,[1]CODE!P$1,FALSE)="모자",T31,T31&amp;"-"&amp;VLOOKUP($U31,[1]CODE!$K:$P,[1]CODE!P$1,FALSE))</f>
        <v>JST</v>
      </c>
      <c r="P31" s="192" t="s">
        <v>1083</v>
      </c>
      <c r="R31" s="192">
        <v>30</v>
      </c>
      <c r="T31" s="108" t="s">
        <v>1083</v>
      </c>
      <c r="U31" s="108" t="s">
        <v>478</v>
      </c>
      <c r="V31" s="108" t="s">
        <v>272</v>
      </c>
      <c r="W31" s="108" t="s">
        <v>1343</v>
      </c>
      <c r="X31" s="191" t="s">
        <v>1319</v>
      </c>
      <c r="Y31" s="108">
        <v>0.5</v>
      </c>
      <c r="Z31" s="195" t="s">
        <v>171</v>
      </c>
      <c r="AA31" s="195">
        <v>41653</v>
      </c>
      <c r="AB31" s="195">
        <v>41681</v>
      </c>
      <c r="AC31" s="195">
        <v>41681</v>
      </c>
      <c r="AD31" s="108">
        <v>41687</v>
      </c>
      <c r="AE31" s="108">
        <v>6.7</v>
      </c>
      <c r="AG31" s="195" t="s">
        <v>1215</v>
      </c>
      <c r="AH31" s="108">
        <v>4</v>
      </c>
      <c r="AI31" s="108">
        <v>1</v>
      </c>
    </row>
    <row r="32" spans="1:36">
      <c r="A32" s="193">
        <f t="shared" si="0"/>
        <v>0.5</v>
      </c>
      <c r="B32" s="193" t="str">
        <f t="shared" si="12"/>
        <v>14-FW-SP-25</v>
      </c>
      <c r="C32" s="193">
        <f t="shared" si="2"/>
        <v>1</v>
      </c>
      <c r="D32" s="193" t="str">
        <f t="shared" si="13"/>
        <v>BS14-FW-SP-25</v>
      </c>
      <c r="E32" s="199" t="str">
        <f t="shared" si="14"/>
        <v>201401</v>
      </c>
      <c r="F32" s="405" t="str">
        <f>VLOOKUP($AA32,주!$A:$F,6,FALSE)</f>
        <v>1월 3주</v>
      </c>
      <c r="G32" s="193">
        <f t="shared" si="3"/>
        <v>0.5</v>
      </c>
      <c r="H32" s="193" t="str">
        <f t="shared" si="15"/>
        <v>14-FW-SP-25</v>
      </c>
      <c r="I32" s="193">
        <f t="shared" si="4"/>
        <v>1</v>
      </c>
      <c r="J32" s="193" t="str">
        <f t="shared" si="16"/>
        <v>BS14-FW-SP-25</v>
      </c>
      <c r="K32" s="200">
        <f t="shared" si="17"/>
        <v>41705</v>
      </c>
      <c r="L32" s="199" t="str">
        <f t="shared" si="18"/>
        <v>201403</v>
      </c>
      <c r="M32" s="405" t="str">
        <f>VLOOKUP($K32,주!$A:$F,6,FALSE)</f>
        <v>3월 2주</v>
      </c>
      <c r="N32" s="405" t="str">
        <f>IF(VLOOKUP($Z32,[1]생산업체!$A:$C,2,FALSE)=1,"해외","국내")</f>
        <v>해외</v>
      </c>
      <c r="O32" s="199" t="str">
        <f>IF(VLOOKUP($U32,[1]CODE!$K:$P,[1]CODE!P$1,FALSE)="모자",T32,T32&amp;"-"&amp;VLOOKUP($U32,[1]CODE!$K:$P,[1]CODE!P$1,FALSE))</f>
        <v>JST</v>
      </c>
      <c r="P32" s="192" t="s">
        <v>1083</v>
      </c>
      <c r="R32" s="192">
        <v>31</v>
      </c>
      <c r="T32" s="108" t="s">
        <v>1083</v>
      </c>
      <c r="U32" s="108" t="s">
        <v>478</v>
      </c>
      <c r="V32" s="108" t="s">
        <v>272</v>
      </c>
      <c r="W32" s="108" t="s">
        <v>1343</v>
      </c>
      <c r="X32" s="191" t="s">
        <v>1319</v>
      </c>
      <c r="Y32" s="108">
        <v>0.5</v>
      </c>
      <c r="Z32" s="195" t="s">
        <v>1077</v>
      </c>
      <c r="AA32" s="195">
        <v>41653</v>
      </c>
      <c r="AB32" s="195">
        <v>41681</v>
      </c>
      <c r="AC32" s="195">
        <v>41681</v>
      </c>
      <c r="AD32" s="108">
        <v>41705</v>
      </c>
      <c r="AE32" s="108">
        <v>3.2</v>
      </c>
      <c r="AH32" s="108">
        <v>4</v>
      </c>
      <c r="AI32" s="108">
        <v>1</v>
      </c>
    </row>
    <row r="33" spans="1:36">
      <c r="A33" s="193">
        <f t="shared" si="0"/>
        <v>0.5</v>
      </c>
      <c r="B33" s="193" t="str">
        <f t="shared" si="12"/>
        <v>14-FW-SP-24</v>
      </c>
      <c r="C33" s="193">
        <f t="shared" si="2"/>
        <v>1</v>
      </c>
      <c r="D33" s="193" t="str">
        <f t="shared" si="13"/>
        <v>FOREMOST14-FW-SP-24</v>
      </c>
      <c r="E33" s="199" t="str">
        <f t="shared" si="14"/>
        <v>201401</v>
      </c>
      <c r="F33" s="405" t="str">
        <f>VLOOKUP($AA33,주!$A:$F,6,FALSE)</f>
        <v>1월 3주</v>
      </c>
      <c r="G33" s="193">
        <f t="shared" si="3"/>
        <v>0.5</v>
      </c>
      <c r="H33" s="193" t="str">
        <f t="shared" si="15"/>
        <v>14-FW-SP-24</v>
      </c>
      <c r="I33" s="193">
        <f t="shared" si="4"/>
        <v>1</v>
      </c>
      <c r="J33" s="193" t="str">
        <f t="shared" si="16"/>
        <v>FOREMOST14-FW-SP-24</v>
      </c>
      <c r="K33" s="200">
        <f t="shared" si="17"/>
        <v>41687</v>
      </c>
      <c r="L33" s="199" t="str">
        <f t="shared" si="18"/>
        <v>201402</v>
      </c>
      <c r="M33" s="405" t="str">
        <f>VLOOKUP($K33,주!$A:$F,6,FALSE)</f>
        <v>2월 3주</v>
      </c>
      <c r="N33" s="405" t="str">
        <f>IF(VLOOKUP($Z33,[1]생산업체!$A:$C,2,FALSE)=1,"해외","국내")</f>
        <v>해외</v>
      </c>
      <c r="O33" s="199" t="str">
        <f>IF(VLOOKUP($U33,[1]CODE!$K:$P,[1]CODE!P$1,FALSE)="모자",T33,T33&amp;"-"&amp;VLOOKUP($U33,[1]CODE!$K:$P,[1]CODE!P$1,FALSE))</f>
        <v>JST</v>
      </c>
      <c r="P33" s="192" t="s">
        <v>1083</v>
      </c>
      <c r="R33" s="192">
        <v>32</v>
      </c>
      <c r="T33" s="108" t="s">
        <v>1083</v>
      </c>
      <c r="U33" s="108" t="s">
        <v>478</v>
      </c>
      <c r="V33" s="108" t="s">
        <v>272</v>
      </c>
      <c r="W33" s="108" t="s">
        <v>1344</v>
      </c>
      <c r="X33" s="191" t="s">
        <v>1319</v>
      </c>
      <c r="Y33" s="108">
        <v>0.5</v>
      </c>
      <c r="Z33" s="195" t="s">
        <v>171</v>
      </c>
      <c r="AA33" s="195">
        <v>41653</v>
      </c>
      <c r="AB33" s="195">
        <v>41681</v>
      </c>
      <c r="AC33" s="195">
        <v>41681</v>
      </c>
      <c r="AD33" s="108">
        <v>41687</v>
      </c>
      <c r="AE33" s="108">
        <v>6.15</v>
      </c>
      <c r="AH33" s="108">
        <v>3</v>
      </c>
      <c r="AI33" s="108">
        <v>1</v>
      </c>
    </row>
    <row r="34" spans="1:36">
      <c r="A34" s="193">
        <f t="shared" ref="A34:A65" si="19">IF(B34="",0,1/COUNTIF(B:B,B34))</f>
        <v>0.5</v>
      </c>
      <c r="B34" s="193" t="str">
        <f t="shared" si="12"/>
        <v>14-FW-SP-24</v>
      </c>
      <c r="C34" s="193">
        <f t="shared" ref="C34:C65" si="20">IF(D34="",0,1/COUNTIF(D:D,D34))</f>
        <v>1</v>
      </c>
      <c r="D34" s="193" t="str">
        <f t="shared" si="13"/>
        <v>BS14-FW-SP-24</v>
      </c>
      <c r="E34" s="199" t="str">
        <f t="shared" si="14"/>
        <v>201401</v>
      </c>
      <c r="F34" s="405" t="str">
        <f>VLOOKUP($AA34,주!$A:$F,6,FALSE)</f>
        <v>1월 3주</v>
      </c>
      <c r="G34" s="193">
        <f t="shared" ref="G34:G65" si="21">IF(H34="",0,1/COUNTIF(H:H,H34))</f>
        <v>0.5</v>
      </c>
      <c r="H34" s="193" t="str">
        <f t="shared" si="15"/>
        <v>14-FW-SP-24</v>
      </c>
      <c r="I34" s="193">
        <f t="shared" ref="I34:I65" si="22">IF(J34="",0,1/COUNTIF(J:J,J34))</f>
        <v>1</v>
      </c>
      <c r="J34" s="193" t="str">
        <f t="shared" si="16"/>
        <v>BS14-FW-SP-24</v>
      </c>
      <c r="K34" s="200">
        <f t="shared" si="17"/>
        <v>41705</v>
      </c>
      <c r="L34" s="199" t="str">
        <f t="shared" si="18"/>
        <v>201403</v>
      </c>
      <c r="M34" s="405" t="str">
        <f>VLOOKUP($K34,주!$A:$F,6,FALSE)</f>
        <v>3월 2주</v>
      </c>
      <c r="N34" s="405" t="str">
        <f>IF(VLOOKUP($Z34,[1]생산업체!$A:$C,2,FALSE)=1,"해외","국내")</f>
        <v>해외</v>
      </c>
      <c r="O34" s="199" t="str">
        <f>IF(VLOOKUP($U34,[1]CODE!$K:$P,[1]CODE!P$1,FALSE)="모자",T34,T34&amp;"-"&amp;VLOOKUP($U34,[1]CODE!$K:$P,[1]CODE!P$1,FALSE))</f>
        <v>JST</v>
      </c>
      <c r="P34" s="192" t="s">
        <v>1083</v>
      </c>
      <c r="R34" s="192">
        <v>33</v>
      </c>
      <c r="T34" s="108" t="s">
        <v>1083</v>
      </c>
      <c r="U34" s="108" t="s">
        <v>478</v>
      </c>
      <c r="V34" s="108" t="s">
        <v>272</v>
      </c>
      <c r="W34" s="108" t="s">
        <v>1344</v>
      </c>
      <c r="X34" s="191" t="s">
        <v>1319</v>
      </c>
      <c r="Y34" s="108">
        <v>0.5</v>
      </c>
      <c r="Z34" s="195" t="s">
        <v>1077</v>
      </c>
      <c r="AA34" s="195">
        <v>41653</v>
      </c>
      <c r="AB34" s="195">
        <v>41681</v>
      </c>
      <c r="AC34" s="195">
        <v>41681</v>
      </c>
      <c r="AD34" s="108">
        <v>41705</v>
      </c>
      <c r="AE34" s="108">
        <v>3.5</v>
      </c>
      <c r="AG34" s="195" t="s">
        <v>1215</v>
      </c>
      <c r="AH34" s="108">
        <v>3</v>
      </c>
      <c r="AI34" s="108">
        <v>1</v>
      </c>
    </row>
    <row r="35" spans="1:36">
      <c r="A35" s="193">
        <f t="shared" si="19"/>
        <v>1</v>
      </c>
      <c r="B35" s="193" t="str">
        <f t="shared" si="12"/>
        <v>14-FW-SP-29</v>
      </c>
      <c r="C35" s="193">
        <f t="shared" si="20"/>
        <v>1</v>
      </c>
      <c r="D35" s="193" t="str">
        <f t="shared" si="13"/>
        <v>우진모자14-FW-SP-29</v>
      </c>
      <c r="E35" s="199" t="str">
        <f t="shared" si="14"/>
        <v>201401</v>
      </c>
      <c r="F35" s="405" t="str">
        <f>VLOOKUP($AA35,주!$A:$F,6,FALSE)</f>
        <v>1월 3주</v>
      </c>
      <c r="G35" s="193">
        <f t="shared" si="21"/>
        <v>0</v>
      </c>
      <c r="H35" s="193" t="str">
        <f t="shared" si="15"/>
        <v/>
      </c>
      <c r="I35" s="193">
        <f t="shared" si="22"/>
        <v>0</v>
      </c>
      <c r="J35" s="193" t="str">
        <f t="shared" si="16"/>
        <v/>
      </c>
      <c r="K35" s="200">
        <f t="shared" si="17"/>
        <v>41674</v>
      </c>
      <c r="L35" s="199" t="str">
        <f t="shared" si="18"/>
        <v>201402</v>
      </c>
      <c r="M35" s="405" t="str">
        <f>VLOOKUP($K35,주!$A:$F,6,FALSE)</f>
        <v>2월 1주</v>
      </c>
      <c r="N35" s="405" t="str">
        <f>IF(VLOOKUP($Z35,[1]생산업체!$A:$C,2,FALSE)=1,"해외","국내")</f>
        <v>국내</v>
      </c>
      <c r="O35" s="199" t="str">
        <f>IF(VLOOKUP($U35,[1]CODE!$K:$P,[1]CODE!P$1,FALSE)="모자",T35,T35&amp;"-"&amp;VLOOKUP($U35,[1]CODE!$K:$P,[1]CODE!P$1,FALSE))</f>
        <v>JST</v>
      </c>
      <c r="P35" s="192" t="s">
        <v>1083</v>
      </c>
      <c r="R35" s="192">
        <v>34</v>
      </c>
      <c r="T35" s="108" t="s">
        <v>1083</v>
      </c>
      <c r="U35" s="108" t="s">
        <v>478</v>
      </c>
      <c r="V35" s="108" t="s">
        <v>272</v>
      </c>
      <c r="W35" s="108" t="s">
        <v>1345</v>
      </c>
      <c r="X35" s="191" t="s">
        <v>1319</v>
      </c>
      <c r="Y35" s="108">
        <v>1</v>
      </c>
      <c r="Z35" s="195" t="s">
        <v>1232</v>
      </c>
      <c r="AA35" s="195">
        <v>41653</v>
      </c>
      <c r="AB35" s="195">
        <v>41674</v>
      </c>
      <c r="AC35" s="195">
        <v>41674</v>
      </c>
      <c r="AH35" s="108">
        <v>3</v>
      </c>
      <c r="AI35" s="108">
        <v>1</v>
      </c>
      <c r="AJ35" s="108" t="s">
        <v>1358</v>
      </c>
    </row>
    <row r="36" spans="1:36">
      <c r="A36" s="193">
        <f t="shared" si="19"/>
        <v>0.5</v>
      </c>
      <c r="B36" s="193" t="str">
        <f t="shared" si="12"/>
        <v>14-FW-SP-30</v>
      </c>
      <c r="C36" s="193">
        <f t="shared" si="20"/>
        <v>1</v>
      </c>
      <c r="D36" s="193" t="str">
        <f t="shared" si="13"/>
        <v>FOREMOST14-FW-SP-30</v>
      </c>
      <c r="E36" s="199" t="str">
        <f t="shared" si="14"/>
        <v>201401</v>
      </c>
      <c r="F36" s="405" t="str">
        <f>VLOOKUP($AA36,주!$A:$F,6,FALSE)</f>
        <v>1월 3주</v>
      </c>
      <c r="G36" s="193">
        <f t="shared" si="21"/>
        <v>0.5</v>
      </c>
      <c r="H36" s="193" t="str">
        <f t="shared" si="15"/>
        <v>14-FW-SP-30</v>
      </c>
      <c r="I36" s="193">
        <f t="shared" si="22"/>
        <v>1</v>
      </c>
      <c r="J36" s="193" t="str">
        <f t="shared" si="16"/>
        <v>FOREMOST14-FW-SP-30</v>
      </c>
      <c r="K36" s="200">
        <f t="shared" si="17"/>
        <v>41673</v>
      </c>
      <c r="L36" s="199" t="str">
        <f t="shared" si="18"/>
        <v>201402</v>
      </c>
      <c r="M36" s="405" t="str">
        <f>VLOOKUP($K36,주!$A:$F,6,FALSE)</f>
        <v>2월 1주</v>
      </c>
      <c r="N36" s="405" t="str">
        <f>IF(VLOOKUP($Z36,[1]생산업체!$A:$C,2,FALSE)=1,"해외","국내")</f>
        <v>해외</v>
      </c>
      <c r="O36" s="199" t="str">
        <f>IF(VLOOKUP($U36,[1]CODE!$K:$P,[1]CODE!P$1,FALSE)="모자",T36,T36&amp;"-"&amp;VLOOKUP($U36,[1]CODE!$K:$P,[1]CODE!P$1,FALSE))</f>
        <v>JST</v>
      </c>
      <c r="P36" s="192" t="s">
        <v>1083</v>
      </c>
      <c r="R36" s="192">
        <v>35</v>
      </c>
      <c r="T36" s="108" t="s">
        <v>1083</v>
      </c>
      <c r="U36" s="108" t="s">
        <v>478</v>
      </c>
      <c r="V36" s="108" t="s">
        <v>272</v>
      </c>
      <c r="W36" s="108" t="s">
        <v>1346</v>
      </c>
      <c r="X36" s="191" t="s">
        <v>1319</v>
      </c>
      <c r="Y36" s="108">
        <v>0.5</v>
      </c>
      <c r="Z36" s="195" t="s">
        <v>171</v>
      </c>
      <c r="AA36" s="195">
        <v>41653</v>
      </c>
      <c r="AB36" s="195">
        <v>41681</v>
      </c>
      <c r="AC36" s="195">
        <v>41681</v>
      </c>
      <c r="AD36" s="108">
        <v>41673</v>
      </c>
      <c r="AE36" s="108">
        <v>5.7</v>
      </c>
      <c r="AH36" s="108">
        <v>5</v>
      </c>
      <c r="AI36" s="108">
        <v>1</v>
      </c>
    </row>
    <row r="37" spans="1:36">
      <c r="A37" s="193">
        <f t="shared" si="19"/>
        <v>0.5</v>
      </c>
      <c r="B37" s="193" t="str">
        <f t="shared" si="12"/>
        <v>14-FW-SP-30</v>
      </c>
      <c r="C37" s="193">
        <f t="shared" si="20"/>
        <v>1</v>
      </c>
      <c r="D37" s="193" t="str">
        <f t="shared" si="13"/>
        <v>BS14-FW-SP-30</v>
      </c>
      <c r="E37" s="199" t="str">
        <f t="shared" si="14"/>
        <v>201401</v>
      </c>
      <c r="F37" s="405" t="str">
        <f>VLOOKUP($AA37,주!$A:$F,6,FALSE)</f>
        <v>1월 3주</v>
      </c>
      <c r="G37" s="193">
        <f t="shared" si="21"/>
        <v>0.5</v>
      </c>
      <c r="H37" s="193" t="str">
        <f t="shared" si="15"/>
        <v>14-FW-SP-30</v>
      </c>
      <c r="I37" s="193">
        <f t="shared" si="22"/>
        <v>1</v>
      </c>
      <c r="J37" s="193" t="str">
        <f t="shared" si="16"/>
        <v>BS14-FW-SP-30</v>
      </c>
      <c r="K37" s="200">
        <f t="shared" si="17"/>
        <v>41705</v>
      </c>
      <c r="L37" s="199" t="str">
        <f t="shared" si="18"/>
        <v>201403</v>
      </c>
      <c r="M37" s="405" t="str">
        <f>VLOOKUP($K37,주!$A:$F,6,FALSE)</f>
        <v>3월 2주</v>
      </c>
      <c r="N37" s="405" t="str">
        <f>IF(VLOOKUP($Z37,[1]생산업체!$A:$C,2,FALSE)=1,"해외","국내")</f>
        <v>해외</v>
      </c>
      <c r="O37" s="199" t="str">
        <f>IF(VLOOKUP($U37,[1]CODE!$K:$P,[1]CODE!P$1,FALSE)="모자",T37,T37&amp;"-"&amp;VLOOKUP($U37,[1]CODE!$K:$P,[1]CODE!P$1,FALSE))</f>
        <v>JST</v>
      </c>
      <c r="P37" s="192" t="s">
        <v>1083</v>
      </c>
      <c r="R37" s="192">
        <v>36</v>
      </c>
      <c r="T37" s="108" t="s">
        <v>1083</v>
      </c>
      <c r="U37" s="108" t="s">
        <v>478</v>
      </c>
      <c r="V37" s="108" t="s">
        <v>272</v>
      </c>
      <c r="W37" s="108" t="s">
        <v>1346</v>
      </c>
      <c r="X37" s="191" t="s">
        <v>1319</v>
      </c>
      <c r="Y37" s="108">
        <v>0.5</v>
      </c>
      <c r="Z37" s="195" t="s">
        <v>1077</v>
      </c>
      <c r="AA37" s="195">
        <v>41653</v>
      </c>
      <c r="AB37" s="195">
        <v>41681</v>
      </c>
      <c r="AC37" s="195">
        <v>41681</v>
      </c>
      <c r="AD37" s="108">
        <v>41705</v>
      </c>
      <c r="AE37" s="108">
        <v>3.2</v>
      </c>
      <c r="AH37" s="108">
        <v>5</v>
      </c>
      <c r="AI37" s="108">
        <v>1</v>
      </c>
    </row>
    <row r="38" spans="1:36">
      <c r="A38" s="193">
        <f t="shared" si="19"/>
        <v>1</v>
      </c>
      <c r="B38" s="193" t="str">
        <f t="shared" si="12"/>
        <v>14-FW-SP-37</v>
      </c>
      <c r="C38" s="193">
        <f t="shared" si="20"/>
        <v>1</v>
      </c>
      <c r="D38" s="193" t="str">
        <f t="shared" si="13"/>
        <v>BS14-FW-SP-37</v>
      </c>
      <c r="E38" s="199" t="str">
        <f t="shared" si="14"/>
        <v>201401</v>
      </c>
      <c r="F38" s="405" t="str">
        <f>VLOOKUP($AA38,주!$A:$F,6,FALSE)</f>
        <v>1월 3주</v>
      </c>
      <c r="G38" s="193">
        <f t="shared" si="21"/>
        <v>1</v>
      </c>
      <c r="H38" s="193" t="str">
        <f t="shared" si="15"/>
        <v>14-FW-SP-37</v>
      </c>
      <c r="I38" s="193">
        <f t="shared" si="22"/>
        <v>1</v>
      </c>
      <c r="J38" s="193" t="str">
        <f t="shared" si="16"/>
        <v>BS14-FW-SP-37</v>
      </c>
      <c r="K38" s="200">
        <f t="shared" si="17"/>
        <v>41705</v>
      </c>
      <c r="L38" s="199" t="str">
        <f t="shared" si="18"/>
        <v>201403</v>
      </c>
      <c r="M38" s="405" t="str">
        <f>VLOOKUP($K38,주!$A:$F,6,FALSE)</f>
        <v>3월 2주</v>
      </c>
      <c r="N38" s="405" t="str">
        <f>IF(VLOOKUP($Z38,[1]생산업체!$A:$C,2,FALSE)=1,"해외","국내")</f>
        <v>해외</v>
      </c>
      <c r="O38" s="199" t="str">
        <f>IF(VLOOKUP($U38,[1]CODE!$K:$P,[1]CODE!P$1,FALSE)="모자",T38,T38&amp;"-"&amp;VLOOKUP($U38,[1]CODE!$K:$P,[1]CODE!P$1,FALSE))</f>
        <v>JST</v>
      </c>
      <c r="P38" s="192" t="s">
        <v>1083</v>
      </c>
      <c r="R38" s="192">
        <v>37</v>
      </c>
      <c r="T38" s="108" t="s">
        <v>1083</v>
      </c>
      <c r="U38" s="108" t="s">
        <v>478</v>
      </c>
      <c r="V38" s="108" t="s">
        <v>272</v>
      </c>
      <c r="W38" s="108" t="s">
        <v>1347</v>
      </c>
      <c r="X38" s="191" t="s">
        <v>1319</v>
      </c>
      <c r="Y38" s="108">
        <v>1</v>
      </c>
      <c r="Z38" s="195" t="s">
        <v>1077</v>
      </c>
      <c r="AA38" s="195">
        <v>41653</v>
      </c>
      <c r="AB38" s="195">
        <v>41681</v>
      </c>
      <c r="AC38" s="195">
        <v>41681</v>
      </c>
      <c r="AD38" s="108">
        <v>41705</v>
      </c>
      <c r="AE38" s="108">
        <v>3.5</v>
      </c>
      <c r="AG38" s="195" t="s">
        <v>1215</v>
      </c>
      <c r="AH38" s="108">
        <v>3</v>
      </c>
      <c r="AI38" s="108">
        <v>1</v>
      </c>
    </row>
    <row r="39" spans="1:36">
      <c r="A39" s="193">
        <f t="shared" si="19"/>
        <v>1</v>
      </c>
      <c r="B39" s="193" t="str">
        <f t="shared" si="12"/>
        <v>14-FW-SP-38</v>
      </c>
      <c r="C39" s="193">
        <f t="shared" si="20"/>
        <v>1</v>
      </c>
      <c r="D39" s="193" t="str">
        <f t="shared" si="13"/>
        <v>FOREMOST14-FW-SP-38</v>
      </c>
      <c r="E39" s="199" t="str">
        <f t="shared" si="14"/>
        <v>201401</v>
      </c>
      <c r="F39" s="405" t="str">
        <f>VLOOKUP($AA39,주!$A:$F,6,FALSE)</f>
        <v>1월 3주</v>
      </c>
      <c r="G39" s="193">
        <f t="shared" si="21"/>
        <v>1</v>
      </c>
      <c r="H39" s="193" t="str">
        <f t="shared" si="15"/>
        <v>14-FW-SP-38</v>
      </c>
      <c r="I39" s="193">
        <f t="shared" si="22"/>
        <v>1</v>
      </c>
      <c r="J39" s="193" t="str">
        <f t="shared" si="16"/>
        <v>FOREMOST14-FW-SP-38</v>
      </c>
      <c r="K39" s="200">
        <f t="shared" si="17"/>
        <v>41690</v>
      </c>
      <c r="L39" s="199" t="str">
        <f t="shared" si="18"/>
        <v>201402</v>
      </c>
      <c r="M39" s="405" t="str">
        <f>VLOOKUP($K39,주!$A:$F,6,FALSE)</f>
        <v>2월 3주</v>
      </c>
      <c r="N39" s="405" t="str">
        <f>IF(VLOOKUP($Z39,[1]생산업체!$A:$C,2,FALSE)=1,"해외","국내")</f>
        <v>해외</v>
      </c>
      <c r="O39" s="199" t="str">
        <f>IF(VLOOKUP($U39,[1]CODE!$K:$P,[1]CODE!P$1,FALSE)="모자",T39,T39&amp;"-"&amp;VLOOKUP($U39,[1]CODE!$K:$P,[1]CODE!P$1,FALSE))</f>
        <v>JST</v>
      </c>
      <c r="P39" s="192" t="s">
        <v>1083</v>
      </c>
      <c r="R39" s="192">
        <v>38</v>
      </c>
      <c r="T39" s="108" t="s">
        <v>1083</v>
      </c>
      <c r="U39" s="108" t="s">
        <v>478</v>
      </c>
      <c r="V39" s="108" t="s">
        <v>272</v>
      </c>
      <c r="W39" s="108" t="s">
        <v>1348</v>
      </c>
      <c r="X39" s="191" t="s">
        <v>1319</v>
      </c>
      <c r="Y39" s="108">
        <v>1</v>
      </c>
      <c r="Z39" s="195" t="s">
        <v>171</v>
      </c>
      <c r="AA39" s="195">
        <v>41653</v>
      </c>
      <c r="AB39" s="195">
        <v>41681</v>
      </c>
      <c r="AC39" s="195">
        <v>41681</v>
      </c>
      <c r="AD39" s="108">
        <v>41690</v>
      </c>
      <c r="AE39" s="108">
        <v>9.5</v>
      </c>
      <c r="AG39" s="195" t="s">
        <v>1215</v>
      </c>
      <c r="AH39" s="108">
        <v>1</v>
      </c>
      <c r="AI39" s="108">
        <v>1</v>
      </c>
    </row>
    <row r="40" spans="1:36">
      <c r="A40" s="193">
        <f t="shared" si="19"/>
        <v>1</v>
      </c>
      <c r="B40" s="193" t="str">
        <f t="shared" si="12"/>
        <v>14-FW-SP-23</v>
      </c>
      <c r="C40" s="193">
        <f t="shared" si="20"/>
        <v>1</v>
      </c>
      <c r="D40" s="193" t="str">
        <f t="shared" si="13"/>
        <v>TS14-FW-SP-23</v>
      </c>
      <c r="E40" s="199" t="str">
        <f t="shared" si="14"/>
        <v>201401</v>
      </c>
      <c r="F40" s="405" t="str">
        <f>VLOOKUP($AA40,주!$A:$F,6,FALSE)</f>
        <v>1월 3주</v>
      </c>
      <c r="G40" s="193">
        <f t="shared" si="21"/>
        <v>0</v>
      </c>
      <c r="H40" s="193" t="str">
        <f t="shared" si="15"/>
        <v/>
      </c>
      <c r="I40" s="193">
        <f t="shared" si="22"/>
        <v>0</v>
      </c>
      <c r="J40" s="193" t="str">
        <f t="shared" si="16"/>
        <v/>
      </c>
      <c r="K40" s="200">
        <f t="shared" si="17"/>
        <v>41674</v>
      </c>
      <c r="L40" s="199" t="str">
        <f t="shared" si="18"/>
        <v>201402</v>
      </c>
      <c r="M40" s="405" t="str">
        <f>VLOOKUP($K40,주!$A:$F,6,FALSE)</f>
        <v>2월 1주</v>
      </c>
      <c r="N40" s="405" t="str">
        <f>IF(VLOOKUP($Z40,[1]생산업체!$A:$C,2,FALSE)=1,"해외","국내")</f>
        <v>국내</v>
      </c>
      <c r="O40" s="199" t="str">
        <f>IF(VLOOKUP($U40,[1]CODE!$K:$P,[1]CODE!P$1,FALSE)="모자",T40,T40&amp;"-"&amp;VLOOKUP($U40,[1]CODE!$K:$P,[1]CODE!P$1,FALSE))</f>
        <v>JST</v>
      </c>
      <c r="P40" s="192" t="s">
        <v>1083</v>
      </c>
      <c r="R40" s="192">
        <v>39</v>
      </c>
      <c r="T40" s="108" t="s">
        <v>1083</v>
      </c>
      <c r="U40" s="108" t="s">
        <v>478</v>
      </c>
      <c r="V40" s="108" t="s">
        <v>272</v>
      </c>
      <c r="W40" s="108" t="s">
        <v>1349</v>
      </c>
      <c r="X40" s="191" t="s">
        <v>1319</v>
      </c>
      <c r="Y40" s="108">
        <v>1</v>
      </c>
      <c r="Z40" s="195" t="s">
        <v>168</v>
      </c>
      <c r="AA40" s="195">
        <v>41653</v>
      </c>
      <c r="AB40" s="195">
        <v>41674</v>
      </c>
      <c r="AC40" s="195">
        <v>41674</v>
      </c>
      <c r="AH40" s="108">
        <v>5</v>
      </c>
      <c r="AI40" s="108">
        <v>1</v>
      </c>
      <c r="AJ40" s="108" t="s">
        <v>1358</v>
      </c>
    </row>
    <row r="41" spans="1:36">
      <c r="A41" s="193">
        <f t="shared" si="19"/>
        <v>0.5</v>
      </c>
      <c r="B41" s="193" t="str">
        <f t="shared" si="12"/>
        <v>14-FW-SP-27</v>
      </c>
      <c r="C41" s="193">
        <f t="shared" si="20"/>
        <v>1</v>
      </c>
      <c r="D41" s="193" t="str">
        <f t="shared" si="13"/>
        <v>TS14-FW-SP-27</v>
      </c>
      <c r="E41" s="199" t="str">
        <f t="shared" si="14"/>
        <v>201401</v>
      </c>
      <c r="F41" s="405" t="str">
        <f>VLOOKUP($AA41,주!$A:$F,6,FALSE)</f>
        <v>1월 3주</v>
      </c>
      <c r="G41" s="193">
        <f t="shared" si="21"/>
        <v>0</v>
      </c>
      <c r="H41" s="193" t="str">
        <f t="shared" si="15"/>
        <v/>
      </c>
      <c r="I41" s="193">
        <f t="shared" si="22"/>
        <v>0</v>
      </c>
      <c r="J41" s="193" t="str">
        <f t="shared" si="16"/>
        <v/>
      </c>
      <c r="K41" s="200">
        <f t="shared" si="17"/>
        <v>41674</v>
      </c>
      <c r="L41" s="199" t="str">
        <f t="shared" si="18"/>
        <v>201402</v>
      </c>
      <c r="M41" s="405" t="str">
        <f>VLOOKUP($K41,주!$A:$F,6,FALSE)</f>
        <v>2월 1주</v>
      </c>
      <c r="N41" s="405" t="str">
        <f>IF(VLOOKUP($Z41,[1]생산업체!$A:$C,2,FALSE)=1,"해외","국내")</f>
        <v>국내</v>
      </c>
      <c r="O41" s="199" t="str">
        <f>IF(VLOOKUP($U41,[1]CODE!$K:$P,[1]CODE!P$1,FALSE)="모자",T41,T41&amp;"-"&amp;VLOOKUP($U41,[1]CODE!$K:$P,[1]CODE!P$1,FALSE))</f>
        <v>JST</v>
      </c>
      <c r="P41" s="192" t="s">
        <v>1083</v>
      </c>
      <c r="R41" s="192">
        <v>40</v>
      </c>
      <c r="T41" s="108" t="s">
        <v>1083</v>
      </c>
      <c r="U41" s="108" t="s">
        <v>478</v>
      </c>
      <c r="V41" s="108" t="s">
        <v>272</v>
      </c>
      <c r="W41" s="108" t="s">
        <v>1350</v>
      </c>
      <c r="X41" s="191" t="s">
        <v>1319</v>
      </c>
      <c r="Y41" s="108">
        <v>0.5</v>
      </c>
      <c r="Z41" s="195" t="s">
        <v>168</v>
      </c>
      <c r="AA41" s="195">
        <v>41653</v>
      </c>
      <c r="AB41" s="195">
        <v>41674</v>
      </c>
      <c r="AC41" s="195">
        <v>41674</v>
      </c>
      <c r="AH41" s="108">
        <v>4</v>
      </c>
      <c r="AI41" s="108">
        <v>1</v>
      </c>
      <c r="AJ41" s="108" t="s">
        <v>1358</v>
      </c>
    </row>
    <row r="42" spans="1:36">
      <c r="A42" s="193">
        <f t="shared" si="19"/>
        <v>1</v>
      </c>
      <c r="B42" s="193" t="str">
        <f t="shared" si="12"/>
        <v>14-FW-SP-34</v>
      </c>
      <c r="C42" s="193">
        <f t="shared" si="20"/>
        <v>1</v>
      </c>
      <c r="D42" s="193" t="str">
        <f t="shared" si="13"/>
        <v>FOREMOST14-FW-SP-34</v>
      </c>
      <c r="E42" s="199" t="str">
        <f t="shared" si="14"/>
        <v>201401</v>
      </c>
      <c r="F42" s="405" t="str">
        <f>VLOOKUP($AA42,주!$A:$F,6,FALSE)</f>
        <v>1월 4주</v>
      </c>
      <c r="G42" s="193">
        <f t="shared" si="21"/>
        <v>1</v>
      </c>
      <c r="H42" s="193" t="str">
        <f t="shared" si="15"/>
        <v>14-FW-SP-34</v>
      </c>
      <c r="I42" s="193">
        <f t="shared" si="22"/>
        <v>1</v>
      </c>
      <c r="J42" s="193" t="str">
        <f t="shared" si="16"/>
        <v>FOREMOST14-FW-SP-34</v>
      </c>
      <c r="K42" s="200">
        <f t="shared" si="17"/>
        <v>41730</v>
      </c>
      <c r="L42" s="199" t="str">
        <f t="shared" si="18"/>
        <v>201404</v>
      </c>
      <c r="M42" s="405" t="str">
        <f>VLOOKUP($K42,주!$A:$F,6,FALSE)</f>
        <v>4월 1주</v>
      </c>
      <c r="N42" s="405" t="str">
        <f>IF(VLOOKUP($Z42,[1]생산업체!$A:$C,2,FALSE)=1,"해외","국내")</f>
        <v>해외</v>
      </c>
      <c r="O42" s="199" t="str">
        <f>IF(VLOOKUP($U42,[1]CODE!$K:$P,[1]CODE!P$1,FALSE)="모자",T42,T42&amp;"-"&amp;VLOOKUP($U42,[1]CODE!$K:$P,[1]CODE!P$1,FALSE))</f>
        <v>JST</v>
      </c>
      <c r="P42" s="192" t="s">
        <v>1083</v>
      </c>
      <c r="R42" s="192">
        <v>41</v>
      </c>
      <c r="T42" s="108" t="s">
        <v>1083</v>
      </c>
      <c r="U42" s="108" t="s">
        <v>478</v>
      </c>
      <c r="V42" s="108" t="s">
        <v>272</v>
      </c>
      <c r="W42" s="108" t="s">
        <v>1351</v>
      </c>
      <c r="X42" s="191" t="s">
        <v>1319</v>
      </c>
      <c r="Y42" s="108">
        <v>1</v>
      </c>
      <c r="Z42" s="195" t="s">
        <v>171</v>
      </c>
      <c r="AA42" s="195">
        <v>41661</v>
      </c>
      <c r="AB42" s="195">
        <v>41689</v>
      </c>
      <c r="AC42" s="195">
        <v>41689</v>
      </c>
      <c r="AD42" s="108">
        <v>41730</v>
      </c>
      <c r="AG42" s="195" t="s">
        <v>1215</v>
      </c>
      <c r="AH42" s="108">
        <v>1</v>
      </c>
      <c r="AI42" s="108">
        <v>1</v>
      </c>
    </row>
    <row r="43" spans="1:36">
      <c r="A43" s="193">
        <f t="shared" si="19"/>
        <v>1</v>
      </c>
      <c r="B43" s="193" t="str">
        <f t="shared" si="12"/>
        <v>14-FW-SP-33</v>
      </c>
      <c r="C43" s="193">
        <f t="shared" si="20"/>
        <v>1</v>
      </c>
      <c r="D43" s="193" t="str">
        <f t="shared" si="13"/>
        <v>FOREMOST14-FW-SP-33</v>
      </c>
      <c r="E43" s="199" t="str">
        <f t="shared" si="14"/>
        <v>201401</v>
      </c>
      <c r="F43" s="405" t="str">
        <f>VLOOKUP($AA43,주!$A:$F,6,FALSE)</f>
        <v>1월 4주</v>
      </c>
      <c r="G43" s="193">
        <f t="shared" si="21"/>
        <v>0</v>
      </c>
      <c r="H43" s="193" t="str">
        <f t="shared" si="15"/>
        <v/>
      </c>
      <c r="I43" s="193">
        <f t="shared" si="22"/>
        <v>0</v>
      </c>
      <c r="J43" s="193" t="str">
        <f t="shared" si="16"/>
        <v/>
      </c>
      <c r="K43" s="200">
        <f t="shared" si="17"/>
        <v>41689</v>
      </c>
      <c r="L43" s="199" t="str">
        <f t="shared" si="18"/>
        <v>201402</v>
      </c>
      <c r="M43" s="405" t="str">
        <f>VLOOKUP($K43,주!$A:$F,6,FALSE)</f>
        <v>2월 3주</v>
      </c>
      <c r="N43" s="405" t="str">
        <f>IF(VLOOKUP($Z43,[1]생산업체!$A:$C,2,FALSE)=1,"해외","국내")</f>
        <v>해외</v>
      </c>
      <c r="O43" s="199" t="str">
        <f>IF(VLOOKUP($U43,[1]CODE!$K:$P,[1]CODE!P$1,FALSE)="모자",T43,T43&amp;"-"&amp;VLOOKUP($U43,[1]CODE!$K:$P,[1]CODE!P$1,FALSE))</f>
        <v>JST</v>
      </c>
      <c r="P43" s="192" t="s">
        <v>1083</v>
      </c>
      <c r="R43" s="192">
        <v>42</v>
      </c>
      <c r="T43" s="108" t="s">
        <v>1083</v>
      </c>
      <c r="U43" s="108" t="s">
        <v>478</v>
      </c>
      <c r="V43" s="108" t="s">
        <v>272</v>
      </c>
      <c r="W43" s="108" t="s">
        <v>1352</v>
      </c>
      <c r="X43" s="191" t="s">
        <v>1319</v>
      </c>
      <c r="Y43" s="108">
        <v>1</v>
      </c>
      <c r="Z43" s="195" t="s">
        <v>171</v>
      </c>
      <c r="AA43" s="195">
        <v>41661</v>
      </c>
      <c r="AB43" s="195">
        <v>41689</v>
      </c>
      <c r="AC43" s="195">
        <v>41689</v>
      </c>
      <c r="AG43" s="195" t="s">
        <v>1215</v>
      </c>
      <c r="AH43" s="108">
        <v>1</v>
      </c>
      <c r="AI43" s="108">
        <v>1</v>
      </c>
    </row>
    <row r="44" spans="1:36">
      <c r="A44" s="193">
        <f t="shared" si="19"/>
        <v>0.33333333333333331</v>
      </c>
      <c r="B44" s="193" t="str">
        <f t="shared" si="12"/>
        <v>14-FW-SP-21</v>
      </c>
      <c r="C44" s="193">
        <f t="shared" si="20"/>
        <v>1</v>
      </c>
      <c r="D44" s="193" t="str">
        <f t="shared" si="13"/>
        <v>FOREMOST14-FW-SP-21</v>
      </c>
      <c r="E44" s="199" t="str">
        <f t="shared" si="14"/>
        <v>201401</v>
      </c>
      <c r="F44" s="405" t="str">
        <f>VLOOKUP($AA44,주!$A:$F,6,FALSE)</f>
        <v>1월 4주</v>
      </c>
      <c r="G44" s="193">
        <f t="shared" si="21"/>
        <v>0.33333333333333331</v>
      </c>
      <c r="H44" s="193" t="str">
        <f t="shared" si="15"/>
        <v>14-FW-SP-21</v>
      </c>
      <c r="I44" s="193">
        <f t="shared" si="22"/>
        <v>1</v>
      </c>
      <c r="J44" s="193" t="str">
        <f t="shared" si="16"/>
        <v>FOREMOST14-FW-SP-21</v>
      </c>
      <c r="K44" s="200">
        <f t="shared" si="17"/>
        <v>41726</v>
      </c>
      <c r="L44" s="199" t="str">
        <f t="shared" si="18"/>
        <v>201403</v>
      </c>
      <c r="M44" s="405" t="str">
        <f>VLOOKUP($K44,주!$A:$F,6,FALSE)</f>
        <v>3월 5주</v>
      </c>
      <c r="N44" s="405" t="str">
        <f>IF(VLOOKUP($Z44,[1]생산업체!$A:$C,2,FALSE)=1,"해외","국내")</f>
        <v>해외</v>
      </c>
      <c r="O44" s="199" t="str">
        <f>IF(VLOOKUP($U44,[1]CODE!$K:$P,[1]CODE!P$1,FALSE)="모자",T44,T44&amp;"-"&amp;VLOOKUP($U44,[1]CODE!$K:$P,[1]CODE!P$1,FALSE))</f>
        <v>JST</v>
      </c>
      <c r="P44" s="192" t="s">
        <v>1083</v>
      </c>
      <c r="R44" s="192">
        <v>43</v>
      </c>
      <c r="T44" s="108" t="s">
        <v>1083</v>
      </c>
      <c r="U44" s="108" t="s">
        <v>478</v>
      </c>
      <c r="V44" s="108" t="s">
        <v>272</v>
      </c>
      <c r="W44" s="108" t="s">
        <v>1237</v>
      </c>
      <c r="X44" s="191" t="s">
        <v>1319</v>
      </c>
      <c r="Y44" s="108">
        <v>0.33333333333333331</v>
      </c>
      <c r="Z44" s="195" t="s">
        <v>171</v>
      </c>
      <c r="AA44" s="195">
        <v>41661</v>
      </c>
      <c r="AB44" s="195">
        <v>41689</v>
      </c>
      <c r="AC44" s="195">
        <v>41689</v>
      </c>
      <c r="AD44" s="108">
        <v>41726</v>
      </c>
      <c r="AG44" s="195" t="s">
        <v>1215</v>
      </c>
      <c r="AH44" s="108">
        <v>3</v>
      </c>
      <c r="AI44" s="108">
        <v>1</v>
      </c>
    </row>
    <row r="45" spans="1:36">
      <c r="A45" s="193">
        <f t="shared" si="19"/>
        <v>1</v>
      </c>
      <c r="B45" s="193" t="str">
        <f t="shared" si="12"/>
        <v>14-FW-SP-35</v>
      </c>
      <c r="C45" s="193">
        <f t="shared" si="20"/>
        <v>1</v>
      </c>
      <c r="D45" s="193" t="str">
        <f t="shared" si="13"/>
        <v>FOREMOST14-FW-SP-35</v>
      </c>
      <c r="E45" s="199" t="str">
        <f t="shared" si="14"/>
        <v>201402</v>
      </c>
      <c r="F45" s="405" t="str">
        <f>VLOOKUP($AA45,주!$A:$F,6,FALSE)</f>
        <v>2월 1주</v>
      </c>
      <c r="G45" s="193">
        <f t="shared" si="21"/>
        <v>0</v>
      </c>
      <c r="H45" s="193" t="str">
        <f t="shared" si="15"/>
        <v/>
      </c>
      <c r="I45" s="193">
        <f t="shared" si="22"/>
        <v>0</v>
      </c>
      <c r="J45" s="193" t="str">
        <f t="shared" si="16"/>
        <v/>
      </c>
      <c r="K45" s="200">
        <f t="shared" si="17"/>
        <v>41704</v>
      </c>
      <c r="L45" s="199" t="str">
        <f t="shared" si="18"/>
        <v>201403</v>
      </c>
      <c r="M45" s="405" t="str">
        <f>VLOOKUP($K45,주!$A:$F,6,FALSE)</f>
        <v>3월 2주</v>
      </c>
      <c r="N45" s="405" t="str">
        <f>IF(VLOOKUP($Z45,[1]생산업체!$A:$C,2,FALSE)=1,"해외","국내")</f>
        <v>해외</v>
      </c>
      <c r="O45" s="199" t="str">
        <f>IF(VLOOKUP($U45,[1]CODE!$K:$P,[1]CODE!P$1,FALSE)="모자",T45,T45&amp;"-"&amp;VLOOKUP($U45,[1]CODE!$K:$P,[1]CODE!P$1,FALSE))</f>
        <v>JST</v>
      </c>
      <c r="P45" s="192" t="s">
        <v>1083</v>
      </c>
      <c r="R45" s="192">
        <v>44</v>
      </c>
      <c r="T45" s="108" t="s">
        <v>1083</v>
      </c>
      <c r="U45" s="108" t="s">
        <v>478</v>
      </c>
      <c r="V45" s="108" t="s">
        <v>272</v>
      </c>
      <c r="W45" s="108" t="s">
        <v>1353</v>
      </c>
      <c r="X45" s="191" t="s">
        <v>1319</v>
      </c>
      <c r="Y45" s="108">
        <v>1</v>
      </c>
      <c r="Z45" s="195" t="s">
        <v>171</v>
      </c>
      <c r="AA45" s="195">
        <v>41676</v>
      </c>
      <c r="AB45" s="195">
        <v>41704</v>
      </c>
      <c r="AC45" s="195">
        <v>41704</v>
      </c>
      <c r="AG45" s="195" t="s">
        <v>1215</v>
      </c>
      <c r="AH45" s="108">
        <v>1</v>
      </c>
      <c r="AI45" s="108">
        <v>1</v>
      </c>
    </row>
    <row r="46" spans="1:36">
      <c r="A46" s="193">
        <f t="shared" si="19"/>
        <v>1</v>
      </c>
      <c r="B46" s="193" t="str">
        <f t="shared" si="12"/>
        <v>14-FW-SP-36</v>
      </c>
      <c r="C46" s="193">
        <f t="shared" si="20"/>
        <v>1</v>
      </c>
      <c r="D46" s="193" t="str">
        <f t="shared" si="13"/>
        <v>FOREMOST14-FW-SP-36</v>
      </c>
      <c r="E46" s="199" t="str">
        <f t="shared" si="14"/>
        <v>201402</v>
      </c>
      <c r="F46" s="405" t="str">
        <f>VLOOKUP($AA46,주!$A:$F,6,FALSE)</f>
        <v>2월 1주</v>
      </c>
      <c r="G46" s="193">
        <f t="shared" si="21"/>
        <v>1</v>
      </c>
      <c r="H46" s="193" t="str">
        <f t="shared" si="15"/>
        <v>14-FW-SP-36</v>
      </c>
      <c r="I46" s="193">
        <f t="shared" si="22"/>
        <v>1</v>
      </c>
      <c r="J46" s="193" t="str">
        <f t="shared" si="16"/>
        <v>FOREMOST14-FW-SP-36</v>
      </c>
      <c r="K46" s="200">
        <f t="shared" si="17"/>
        <v>41730</v>
      </c>
      <c r="L46" s="199" t="str">
        <f t="shared" si="18"/>
        <v>201404</v>
      </c>
      <c r="M46" s="405" t="str">
        <f>VLOOKUP($K46,주!$A:$F,6,FALSE)</f>
        <v>4월 1주</v>
      </c>
      <c r="N46" s="405" t="str">
        <f>IF(VLOOKUP($Z46,[1]생산업체!$A:$C,2,FALSE)=1,"해외","국내")</f>
        <v>해외</v>
      </c>
      <c r="O46" s="199" t="str">
        <f>IF(VLOOKUP($U46,[1]CODE!$K:$P,[1]CODE!P$1,FALSE)="모자",T46,T46&amp;"-"&amp;VLOOKUP($U46,[1]CODE!$K:$P,[1]CODE!P$1,FALSE))</f>
        <v>JST</v>
      </c>
      <c r="P46" s="192" t="s">
        <v>1083</v>
      </c>
      <c r="R46" s="192">
        <v>45</v>
      </c>
      <c r="T46" s="108" t="s">
        <v>1083</v>
      </c>
      <c r="U46" s="108" t="s">
        <v>478</v>
      </c>
      <c r="V46" s="108" t="s">
        <v>272</v>
      </c>
      <c r="W46" s="108" t="s">
        <v>1354</v>
      </c>
      <c r="X46" s="191" t="s">
        <v>1319</v>
      </c>
      <c r="Y46" s="108">
        <v>1</v>
      </c>
      <c r="Z46" s="195" t="s">
        <v>171</v>
      </c>
      <c r="AA46" s="195">
        <v>41676</v>
      </c>
      <c r="AB46" s="195">
        <v>41704</v>
      </c>
      <c r="AC46" s="195">
        <v>41704</v>
      </c>
      <c r="AD46" s="108">
        <v>41730</v>
      </c>
      <c r="AG46" s="195" t="s">
        <v>1215</v>
      </c>
      <c r="AH46" s="108">
        <v>1</v>
      </c>
      <c r="AI46" s="108">
        <v>1</v>
      </c>
    </row>
    <row r="47" spans="1:36">
      <c r="A47" s="193">
        <f t="shared" si="19"/>
        <v>1</v>
      </c>
      <c r="B47" s="193" t="str">
        <f t="shared" si="12"/>
        <v>14-FW-SP-45</v>
      </c>
      <c r="C47" s="193">
        <f t="shared" si="20"/>
        <v>1</v>
      </c>
      <c r="D47" s="193" t="str">
        <f t="shared" si="13"/>
        <v>FOREMOST14-FW-SP-45</v>
      </c>
      <c r="E47" s="199" t="str">
        <f t="shared" si="14"/>
        <v>201402</v>
      </c>
      <c r="F47" s="405" t="str">
        <f>VLOOKUP($AA47,주!$A:$F,6,FALSE)</f>
        <v>2월 2주</v>
      </c>
      <c r="G47" s="193">
        <f t="shared" si="21"/>
        <v>0</v>
      </c>
      <c r="H47" s="193" t="str">
        <f t="shared" si="15"/>
        <v/>
      </c>
      <c r="I47" s="193">
        <f t="shared" si="22"/>
        <v>0</v>
      </c>
      <c r="J47" s="193" t="str">
        <f t="shared" si="16"/>
        <v/>
      </c>
      <c r="K47" s="200">
        <f t="shared" si="17"/>
        <v>41708</v>
      </c>
      <c r="L47" s="199" t="str">
        <f t="shared" si="18"/>
        <v>201403</v>
      </c>
      <c r="M47" s="405" t="str">
        <f>VLOOKUP($K47,주!$A:$F,6,FALSE)</f>
        <v>3월 3주</v>
      </c>
      <c r="N47" s="405" t="str">
        <f>IF(VLOOKUP($Z47,[1]생산업체!$A:$C,2,FALSE)=1,"해외","국내")</f>
        <v>해외</v>
      </c>
      <c r="O47" s="199" t="str">
        <f>IF(VLOOKUP($U47,[1]CODE!$K:$P,[1]CODE!P$1,FALSE)="모자",T47,T47&amp;"-"&amp;VLOOKUP($U47,[1]CODE!$K:$P,[1]CODE!P$1,FALSE))</f>
        <v>JST</v>
      </c>
      <c r="P47" s="192" t="s">
        <v>1083</v>
      </c>
      <c r="R47" s="192">
        <v>46</v>
      </c>
      <c r="T47" s="108" t="s">
        <v>1083</v>
      </c>
      <c r="U47" s="108" t="s">
        <v>478</v>
      </c>
      <c r="V47" s="108" t="s">
        <v>272</v>
      </c>
      <c r="W47" s="108" t="s">
        <v>1355</v>
      </c>
      <c r="X47" s="191" t="s">
        <v>1319</v>
      </c>
      <c r="Y47" s="108">
        <v>1</v>
      </c>
      <c r="Z47" s="195" t="s">
        <v>171</v>
      </c>
      <c r="AA47" s="195">
        <v>41680</v>
      </c>
      <c r="AB47" s="195">
        <v>41708</v>
      </c>
      <c r="AC47" s="195">
        <v>41708</v>
      </c>
      <c r="AG47" s="195" t="s">
        <v>1215</v>
      </c>
      <c r="AH47" s="108">
        <v>2</v>
      </c>
      <c r="AI47" s="108">
        <v>2</v>
      </c>
    </row>
    <row r="48" spans="1:36">
      <c r="A48" s="193">
        <f t="shared" si="19"/>
        <v>1</v>
      </c>
      <c r="B48" s="193" t="str">
        <f t="shared" si="12"/>
        <v>14-FW-SP-46</v>
      </c>
      <c r="C48" s="193">
        <f t="shared" si="20"/>
        <v>1</v>
      </c>
      <c r="D48" s="193" t="str">
        <f t="shared" si="13"/>
        <v>FOREMOST14-FW-SP-46</v>
      </c>
      <c r="E48" s="199" t="str">
        <f t="shared" si="14"/>
        <v>201402</v>
      </c>
      <c r="F48" s="405" t="str">
        <f>VLOOKUP($AA48,주!$A:$F,6,FALSE)</f>
        <v>2월 2주</v>
      </c>
      <c r="G48" s="193">
        <f t="shared" si="21"/>
        <v>1</v>
      </c>
      <c r="H48" s="193" t="str">
        <f t="shared" si="15"/>
        <v>14-FW-SP-46</v>
      </c>
      <c r="I48" s="193">
        <f t="shared" si="22"/>
        <v>1</v>
      </c>
      <c r="J48" s="193" t="str">
        <f t="shared" si="16"/>
        <v>FOREMOST14-FW-SP-46</v>
      </c>
      <c r="K48" s="200">
        <f t="shared" si="17"/>
        <v>41704</v>
      </c>
      <c r="L48" s="199" t="str">
        <f t="shared" si="18"/>
        <v>201403</v>
      </c>
      <c r="M48" s="405" t="str">
        <f>VLOOKUP($K48,주!$A:$F,6,FALSE)</f>
        <v>3월 2주</v>
      </c>
      <c r="N48" s="405" t="str">
        <f>IF(VLOOKUP($Z48,[1]생산업체!$A:$C,2,FALSE)=1,"해외","국내")</f>
        <v>해외</v>
      </c>
      <c r="O48" s="199" t="str">
        <f>IF(VLOOKUP($U48,[1]CODE!$K:$P,[1]CODE!P$1,FALSE)="모자",T48,T48&amp;"-"&amp;VLOOKUP($U48,[1]CODE!$K:$P,[1]CODE!P$1,FALSE))</f>
        <v>JST</v>
      </c>
      <c r="P48" s="192" t="s">
        <v>1083</v>
      </c>
      <c r="R48" s="192">
        <v>47</v>
      </c>
      <c r="T48" s="108" t="s">
        <v>1083</v>
      </c>
      <c r="U48" s="108" t="s">
        <v>478</v>
      </c>
      <c r="V48" s="108" t="s">
        <v>272</v>
      </c>
      <c r="W48" s="108" t="s">
        <v>1356</v>
      </c>
      <c r="X48" s="191" t="s">
        <v>1319</v>
      </c>
      <c r="Y48" s="108">
        <v>1</v>
      </c>
      <c r="Z48" s="195" t="s">
        <v>171</v>
      </c>
      <c r="AA48" s="195">
        <v>41680</v>
      </c>
      <c r="AB48" s="195">
        <v>41708</v>
      </c>
      <c r="AC48" s="195">
        <v>41708</v>
      </c>
      <c r="AD48" s="108">
        <v>41704</v>
      </c>
      <c r="AE48" s="108">
        <v>9.6</v>
      </c>
      <c r="AG48" s="195" t="s">
        <v>1215</v>
      </c>
      <c r="AH48" s="108">
        <v>1</v>
      </c>
      <c r="AI48" s="108">
        <v>1</v>
      </c>
    </row>
    <row r="49" spans="1:35">
      <c r="A49" s="193">
        <f t="shared" si="19"/>
        <v>1</v>
      </c>
      <c r="B49" s="193" t="str">
        <f t="shared" si="12"/>
        <v>14-FW-SP-47</v>
      </c>
      <c r="C49" s="193">
        <f t="shared" si="20"/>
        <v>1</v>
      </c>
      <c r="D49" s="193" t="str">
        <f t="shared" si="13"/>
        <v>FOREMOST14-FW-SP-47</v>
      </c>
      <c r="E49" s="199" t="str">
        <f t="shared" si="14"/>
        <v>201402</v>
      </c>
      <c r="F49" s="405" t="str">
        <f>VLOOKUP($AA49,주!$A:$F,6,FALSE)</f>
        <v>2월 2주</v>
      </c>
      <c r="G49" s="193">
        <f t="shared" si="21"/>
        <v>1</v>
      </c>
      <c r="H49" s="193" t="str">
        <f t="shared" si="15"/>
        <v>14-FW-SP-47</v>
      </c>
      <c r="I49" s="193">
        <f t="shared" si="22"/>
        <v>1</v>
      </c>
      <c r="J49" s="193" t="str">
        <f t="shared" si="16"/>
        <v>FOREMOST14-FW-SP-47</v>
      </c>
      <c r="K49" s="200">
        <f t="shared" si="17"/>
        <v>41715</v>
      </c>
      <c r="L49" s="199" t="str">
        <f t="shared" si="18"/>
        <v>201403</v>
      </c>
      <c r="M49" s="405" t="str">
        <f>VLOOKUP($K49,주!$A:$F,6,FALSE)</f>
        <v>3월 4주</v>
      </c>
      <c r="N49" s="405" t="str">
        <f>IF(VLOOKUP($Z49,[1]생산업체!$A:$C,2,FALSE)=1,"해외","국내")</f>
        <v>해외</v>
      </c>
      <c r="O49" s="199" t="str">
        <f>IF(VLOOKUP($U49,[1]CODE!$K:$P,[1]CODE!P$1,FALSE)="모자",T49,T49&amp;"-"&amp;VLOOKUP($U49,[1]CODE!$K:$P,[1]CODE!P$1,FALSE))</f>
        <v>JST</v>
      </c>
      <c r="P49" s="192" t="s">
        <v>1083</v>
      </c>
      <c r="R49" s="192">
        <v>48</v>
      </c>
      <c r="T49" s="108" t="s">
        <v>1083</v>
      </c>
      <c r="U49" s="108" t="s">
        <v>478</v>
      </c>
      <c r="V49" s="108" t="s">
        <v>272</v>
      </c>
      <c r="W49" s="108" t="s">
        <v>1357</v>
      </c>
      <c r="X49" s="191" t="s">
        <v>1319</v>
      </c>
      <c r="Y49" s="108">
        <v>1</v>
      </c>
      <c r="Z49" s="195" t="s">
        <v>171</v>
      </c>
      <c r="AA49" s="195">
        <v>41680</v>
      </c>
      <c r="AB49" s="195">
        <v>41708</v>
      </c>
      <c r="AC49" s="195">
        <v>41708</v>
      </c>
      <c r="AD49" s="108">
        <v>41715</v>
      </c>
      <c r="AE49" s="108">
        <v>7</v>
      </c>
      <c r="AG49" s="195" t="s">
        <v>1215</v>
      </c>
      <c r="AH49" s="108">
        <v>1</v>
      </c>
      <c r="AI49" s="108">
        <v>1</v>
      </c>
    </row>
    <row r="50" spans="1:35">
      <c r="A50" s="193">
        <f t="shared" si="19"/>
        <v>0.5</v>
      </c>
      <c r="B50" s="193" t="str">
        <f t="shared" ref="B50:B66" si="23">IF(AA50="","",W50)</f>
        <v>14-FW-SP-32</v>
      </c>
      <c r="C50" s="193">
        <f t="shared" si="20"/>
        <v>1</v>
      </c>
      <c r="D50" s="193" t="str">
        <f t="shared" ref="D50:D66" si="24">IF(AA50="","",Z50&amp;W50)</f>
        <v>FOREMOST14-FW-SP-32</v>
      </c>
      <c r="E50" s="199" t="str">
        <f t="shared" ref="E50:E66" si="25">IF(YEAR(AA50)&lt;10,0&amp;YEAR(AA50),YEAR(AA50))&amp;IF(MONTH(AA50)&lt;10,0&amp;MONTH(AA50),MONTH(AA50))</f>
        <v>201402</v>
      </c>
      <c r="F50" s="405" t="str">
        <f>VLOOKUP($AA50,주!$A:$F,6,FALSE)</f>
        <v>2월 2주</v>
      </c>
      <c r="G50" s="193">
        <f t="shared" si="21"/>
        <v>0.5</v>
      </c>
      <c r="H50" s="193" t="str">
        <f t="shared" ref="H50:H66" si="26">IF(AD50="","",W50)</f>
        <v>14-FW-SP-32</v>
      </c>
      <c r="I50" s="193">
        <f t="shared" si="22"/>
        <v>1</v>
      </c>
      <c r="J50" s="193" t="str">
        <f t="shared" ref="J50:J66" si="27">IF(AD50="","",Z50&amp;W50)</f>
        <v>FOREMOST14-FW-SP-32</v>
      </c>
      <c r="K50" s="200">
        <f t="shared" ref="K50:K66" si="28">IF(AD50="",AC50,AD50)</f>
        <v>41715</v>
      </c>
      <c r="L50" s="199" t="str">
        <f t="shared" ref="L50:L66" si="29">IF(YEAR(K50)&lt;10,0&amp;YEAR(K50),YEAR(K50))&amp;IF(MONTH(K50)&lt;10,0&amp;MONTH(K50),MONTH(K50))</f>
        <v>201403</v>
      </c>
      <c r="M50" s="405" t="str">
        <f>VLOOKUP($K50,주!$A:$F,6,FALSE)</f>
        <v>3월 4주</v>
      </c>
      <c r="N50" s="405" t="str">
        <f>IF(VLOOKUP($Z50,[1]생산업체!$A:$C,2,FALSE)=1,"해외","국내")</f>
        <v>해외</v>
      </c>
      <c r="O50" s="199" t="str">
        <f>IF(VLOOKUP($U50,[1]CODE!$K:$P,[1]CODE!P$1,FALSE)="모자",T50,T50&amp;"-"&amp;VLOOKUP($U50,[1]CODE!$K:$P,[1]CODE!P$1,FALSE))</f>
        <v>JST</v>
      </c>
      <c r="P50" s="192" t="s">
        <v>1083</v>
      </c>
      <c r="R50" s="192">
        <v>49</v>
      </c>
      <c r="T50" s="108" t="s">
        <v>1083</v>
      </c>
      <c r="U50" s="108" t="s">
        <v>478</v>
      </c>
      <c r="V50" s="108" t="s">
        <v>272</v>
      </c>
      <c r="W50" s="108" t="s">
        <v>1397</v>
      </c>
      <c r="X50" s="191" t="s">
        <v>1319</v>
      </c>
      <c r="Y50" s="108">
        <v>0.5</v>
      </c>
      <c r="Z50" s="195" t="s">
        <v>171</v>
      </c>
      <c r="AA50" s="195">
        <v>41682</v>
      </c>
      <c r="AB50" s="195">
        <v>41710</v>
      </c>
      <c r="AC50" s="195">
        <v>41710</v>
      </c>
      <c r="AD50" s="108">
        <v>41715</v>
      </c>
      <c r="AG50" s="195" t="s">
        <v>1215</v>
      </c>
      <c r="AH50" s="108">
        <v>3</v>
      </c>
      <c r="AI50" s="108">
        <v>1</v>
      </c>
    </row>
    <row r="51" spans="1:35">
      <c r="A51" s="193">
        <f t="shared" si="19"/>
        <v>0.33333333333333331</v>
      </c>
      <c r="B51" s="193" t="str">
        <f t="shared" si="23"/>
        <v>14-FW-SP-21</v>
      </c>
      <c r="C51" s="193">
        <f t="shared" si="20"/>
        <v>1</v>
      </c>
      <c r="D51" s="193" t="str">
        <f t="shared" si="24"/>
        <v>BS14-FW-SP-21</v>
      </c>
      <c r="E51" s="199" t="str">
        <f t="shared" si="25"/>
        <v>201402</v>
      </c>
      <c r="F51" s="405" t="str">
        <f>VLOOKUP($AA51,주!$A:$F,6,FALSE)</f>
        <v>2월 2주</v>
      </c>
      <c r="G51" s="193">
        <f t="shared" si="21"/>
        <v>0.33333333333333331</v>
      </c>
      <c r="H51" s="193" t="str">
        <f t="shared" si="26"/>
        <v>14-FW-SP-21</v>
      </c>
      <c r="I51" s="193">
        <f t="shared" si="22"/>
        <v>1</v>
      </c>
      <c r="J51" s="193" t="str">
        <f t="shared" si="27"/>
        <v>BS14-FW-SP-21</v>
      </c>
      <c r="K51" s="200">
        <f t="shared" si="28"/>
        <v>41722</v>
      </c>
      <c r="L51" s="199" t="str">
        <f t="shared" si="29"/>
        <v>201403</v>
      </c>
      <c r="M51" s="405" t="str">
        <f>VLOOKUP($K51,주!$A:$F,6,FALSE)</f>
        <v>3월 5주</v>
      </c>
      <c r="N51" s="405" t="str">
        <f>IF(VLOOKUP($Z51,[1]생산업체!$A:$C,2,FALSE)=1,"해외","국내")</f>
        <v>해외</v>
      </c>
      <c r="O51" s="199" t="str">
        <f>IF(VLOOKUP($U51,[1]CODE!$K:$P,[1]CODE!P$1,FALSE)="모자",T51,T51&amp;"-"&amp;VLOOKUP($U51,[1]CODE!$K:$P,[1]CODE!P$1,FALSE))</f>
        <v>JST</v>
      </c>
      <c r="P51" s="192" t="s">
        <v>1083</v>
      </c>
      <c r="R51" s="192">
        <v>50</v>
      </c>
      <c r="T51" s="108" t="s">
        <v>1083</v>
      </c>
      <c r="U51" s="108" t="s">
        <v>478</v>
      </c>
      <c r="V51" s="108" t="s">
        <v>272</v>
      </c>
      <c r="W51" s="108" t="s">
        <v>1237</v>
      </c>
      <c r="X51" s="191" t="s">
        <v>1319</v>
      </c>
      <c r="Y51" s="108">
        <v>0.33333333333333331</v>
      </c>
      <c r="Z51" s="195" t="s">
        <v>1077</v>
      </c>
      <c r="AA51" s="195">
        <v>41682</v>
      </c>
      <c r="AB51" s="195">
        <v>41710</v>
      </c>
      <c r="AC51" s="195">
        <v>41710</v>
      </c>
      <c r="AD51" s="108">
        <v>41722</v>
      </c>
      <c r="AE51" s="108">
        <v>3.8</v>
      </c>
      <c r="AH51" s="108">
        <v>3</v>
      </c>
      <c r="AI51" s="108">
        <v>1</v>
      </c>
    </row>
    <row r="52" spans="1:35">
      <c r="A52" s="193">
        <f t="shared" si="19"/>
        <v>0.5</v>
      </c>
      <c r="B52" s="193" t="str">
        <f t="shared" si="23"/>
        <v>14-FW-SP-27</v>
      </c>
      <c r="C52" s="193">
        <f t="shared" si="20"/>
        <v>1</v>
      </c>
      <c r="D52" s="193" t="str">
        <f t="shared" si="24"/>
        <v>BS14-FW-SP-27</v>
      </c>
      <c r="E52" s="199" t="str">
        <f t="shared" si="25"/>
        <v>201402</v>
      </c>
      <c r="F52" s="405" t="str">
        <f>VLOOKUP($AA52,주!$A:$F,6,FALSE)</f>
        <v>2월 2주</v>
      </c>
      <c r="G52" s="193">
        <f t="shared" si="21"/>
        <v>1</v>
      </c>
      <c r="H52" s="193" t="str">
        <f t="shared" si="26"/>
        <v>14-FW-SP-27</v>
      </c>
      <c r="I52" s="193">
        <f t="shared" si="22"/>
        <v>1</v>
      </c>
      <c r="J52" s="193" t="str">
        <f t="shared" si="27"/>
        <v>BS14-FW-SP-27</v>
      </c>
      <c r="K52" s="200">
        <f t="shared" si="28"/>
        <v>41722</v>
      </c>
      <c r="L52" s="199" t="str">
        <f t="shared" si="29"/>
        <v>201403</v>
      </c>
      <c r="M52" s="405" t="str">
        <f>VLOOKUP($K52,주!$A:$F,6,FALSE)</f>
        <v>3월 5주</v>
      </c>
      <c r="N52" s="405" t="str">
        <f>IF(VLOOKUP($Z52,[1]생산업체!$A:$C,2,FALSE)=1,"해외","국내")</f>
        <v>해외</v>
      </c>
      <c r="O52" s="199" t="str">
        <f>IF(VLOOKUP($U52,[1]CODE!$K:$P,[1]CODE!P$1,FALSE)="모자",T52,T52&amp;"-"&amp;VLOOKUP($U52,[1]CODE!$K:$P,[1]CODE!P$1,FALSE))</f>
        <v>JST</v>
      </c>
      <c r="P52" s="192" t="s">
        <v>1083</v>
      </c>
      <c r="R52" s="192">
        <v>51</v>
      </c>
      <c r="T52" s="108" t="s">
        <v>1083</v>
      </c>
      <c r="U52" s="108" t="s">
        <v>478</v>
      </c>
      <c r="V52" s="108" t="s">
        <v>272</v>
      </c>
      <c r="W52" s="108" t="s">
        <v>1350</v>
      </c>
      <c r="X52" s="191" t="s">
        <v>1319</v>
      </c>
      <c r="Y52" s="108">
        <v>0.5</v>
      </c>
      <c r="Z52" s="195" t="s">
        <v>1077</v>
      </c>
      <c r="AA52" s="195">
        <v>41682</v>
      </c>
      <c r="AB52" s="195">
        <v>41710</v>
      </c>
      <c r="AC52" s="195">
        <v>41710</v>
      </c>
      <c r="AD52" s="108">
        <v>41722</v>
      </c>
      <c r="AE52" s="108">
        <v>3.3</v>
      </c>
      <c r="AG52" s="195" t="s">
        <v>1215</v>
      </c>
    </row>
    <row r="53" spans="1:35">
      <c r="A53" s="193">
        <f t="shared" si="19"/>
        <v>1</v>
      </c>
      <c r="B53" s="193" t="str">
        <f t="shared" si="23"/>
        <v>14-FW-SP-28</v>
      </c>
      <c r="C53" s="193">
        <f t="shared" si="20"/>
        <v>1</v>
      </c>
      <c r="D53" s="193" t="str">
        <f t="shared" si="24"/>
        <v>BS14-FW-SP-28</v>
      </c>
      <c r="E53" s="199" t="str">
        <f t="shared" si="25"/>
        <v>201402</v>
      </c>
      <c r="F53" s="405" t="str">
        <f>VLOOKUP($AA53,주!$A:$F,6,FALSE)</f>
        <v>2월 2주</v>
      </c>
      <c r="G53" s="193">
        <f t="shared" si="21"/>
        <v>1</v>
      </c>
      <c r="H53" s="193" t="str">
        <f t="shared" si="26"/>
        <v>14-FW-SP-28</v>
      </c>
      <c r="I53" s="193">
        <f t="shared" si="22"/>
        <v>1</v>
      </c>
      <c r="J53" s="193" t="str">
        <f t="shared" si="27"/>
        <v>BS14-FW-SP-28</v>
      </c>
      <c r="K53" s="200">
        <f t="shared" si="28"/>
        <v>41722</v>
      </c>
      <c r="L53" s="199" t="str">
        <f t="shared" si="29"/>
        <v>201403</v>
      </c>
      <c r="M53" s="405" t="str">
        <f>VLOOKUP($K53,주!$A:$F,6,FALSE)</f>
        <v>3월 5주</v>
      </c>
      <c r="N53" s="405" t="str">
        <f>IF(VLOOKUP($Z53,[1]생산업체!$A:$C,2,FALSE)=1,"해외","국내")</f>
        <v>해외</v>
      </c>
      <c r="O53" s="199" t="str">
        <f>IF(VLOOKUP($U53,[1]CODE!$K:$P,[1]CODE!P$1,FALSE)="모자",T53,T53&amp;"-"&amp;VLOOKUP($U53,[1]CODE!$K:$P,[1]CODE!P$1,FALSE))</f>
        <v>JST</v>
      </c>
      <c r="P53" s="192" t="s">
        <v>1083</v>
      </c>
      <c r="R53" s="192">
        <v>52</v>
      </c>
      <c r="T53" s="108" t="s">
        <v>1083</v>
      </c>
      <c r="U53" s="108" t="s">
        <v>478</v>
      </c>
      <c r="V53" s="108" t="s">
        <v>272</v>
      </c>
      <c r="W53" s="108" t="s">
        <v>1398</v>
      </c>
      <c r="X53" s="191" t="s">
        <v>1319</v>
      </c>
      <c r="Y53" s="108">
        <v>1</v>
      </c>
      <c r="Z53" s="195" t="s">
        <v>1077</v>
      </c>
      <c r="AA53" s="195">
        <v>41682</v>
      </c>
      <c r="AB53" s="195">
        <v>41710</v>
      </c>
      <c r="AC53" s="195">
        <v>41710</v>
      </c>
      <c r="AD53" s="108">
        <v>41722</v>
      </c>
      <c r="AE53" s="108">
        <v>3.6</v>
      </c>
      <c r="AG53" s="195" t="s">
        <v>1215</v>
      </c>
      <c r="AH53" s="108">
        <v>2</v>
      </c>
      <c r="AI53" s="108">
        <v>1</v>
      </c>
    </row>
    <row r="54" spans="1:35">
      <c r="A54" s="193">
        <f t="shared" si="19"/>
        <v>0.5</v>
      </c>
      <c r="B54" s="193" t="str">
        <f t="shared" si="23"/>
        <v>14-FW-SP-39</v>
      </c>
      <c r="C54" s="193">
        <f t="shared" si="20"/>
        <v>1</v>
      </c>
      <c r="D54" s="193" t="str">
        <f t="shared" si="24"/>
        <v>BS14-FW-SP-39</v>
      </c>
      <c r="E54" s="199" t="str">
        <f t="shared" si="25"/>
        <v>201402</v>
      </c>
      <c r="F54" s="405" t="str">
        <f>VLOOKUP($AA54,주!$A:$F,6,FALSE)</f>
        <v>2월 2주</v>
      </c>
      <c r="G54" s="193">
        <f t="shared" si="21"/>
        <v>1</v>
      </c>
      <c r="H54" s="193" t="str">
        <f t="shared" si="26"/>
        <v>14-FW-SP-39</v>
      </c>
      <c r="I54" s="193">
        <f t="shared" si="22"/>
        <v>1</v>
      </c>
      <c r="J54" s="193" t="str">
        <f t="shared" si="27"/>
        <v>BS14-FW-SP-39</v>
      </c>
      <c r="K54" s="200">
        <f t="shared" si="28"/>
        <v>41722</v>
      </c>
      <c r="L54" s="199" t="str">
        <f t="shared" si="29"/>
        <v>201403</v>
      </c>
      <c r="M54" s="405" t="str">
        <f>VLOOKUP($K54,주!$A:$F,6,FALSE)</f>
        <v>3월 5주</v>
      </c>
      <c r="N54" s="405" t="str">
        <f>IF(VLOOKUP($Z54,[1]생산업체!$A:$C,2,FALSE)=1,"해외","국내")</f>
        <v>해외</v>
      </c>
      <c r="O54" s="199" t="str">
        <f>IF(VLOOKUP($U54,[1]CODE!$K:$P,[1]CODE!P$1,FALSE)="모자",T54,T54&amp;"-"&amp;VLOOKUP($U54,[1]CODE!$K:$P,[1]CODE!P$1,FALSE))</f>
        <v>JST</v>
      </c>
      <c r="P54" s="192" t="s">
        <v>1083</v>
      </c>
      <c r="R54" s="192">
        <v>53</v>
      </c>
      <c r="T54" s="108" t="s">
        <v>1083</v>
      </c>
      <c r="U54" s="108" t="s">
        <v>478</v>
      </c>
      <c r="V54" s="108" t="s">
        <v>272</v>
      </c>
      <c r="W54" s="108" t="s">
        <v>1399</v>
      </c>
      <c r="X54" s="191" t="s">
        <v>1319</v>
      </c>
      <c r="Y54" s="108">
        <v>0.5</v>
      </c>
      <c r="Z54" s="195" t="s">
        <v>1077</v>
      </c>
      <c r="AA54" s="195">
        <v>41682</v>
      </c>
      <c r="AB54" s="195">
        <v>41710</v>
      </c>
      <c r="AC54" s="195">
        <v>41710</v>
      </c>
      <c r="AD54" s="108">
        <v>41722</v>
      </c>
      <c r="AE54" s="108">
        <v>3.6</v>
      </c>
      <c r="AG54" s="195" t="s">
        <v>1215</v>
      </c>
      <c r="AH54" s="108">
        <v>3</v>
      </c>
      <c r="AI54" s="108">
        <v>1</v>
      </c>
    </row>
    <row r="55" spans="1:35">
      <c r="A55" s="193">
        <f t="shared" si="19"/>
        <v>1</v>
      </c>
      <c r="B55" s="193" t="str">
        <f t="shared" si="23"/>
        <v>14-FW-SP-01</v>
      </c>
      <c r="C55" s="193">
        <f t="shared" si="20"/>
        <v>1</v>
      </c>
      <c r="D55" s="193" t="str">
        <f t="shared" si="24"/>
        <v>FOREMOST14-FW-SP-01</v>
      </c>
      <c r="E55" s="199" t="str">
        <f t="shared" si="25"/>
        <v>201402</v>
      </c>
      <c r="F55" s="405" t="str">
        <f>VLOOKUP($AA55,주!$A:$F,6,FALSE)</f>
        <v>2월 2주</v>
      </c>
      <c r="G55" s="193">
        <f t="shared" si="21"/>
        <v>1</v>
      </c>
      <c r="H55" s="193" t="str">
        <f t="shared" si="26"/>
        <v>14-FW-SP-01</v>
      </c>
      <c r="I55" s="193">
        <f t="shared" si="22"/>
        <v>1</v>
      </c>
      <c r="J55" s="193" t="str">
        <f t="shared" si="27"/>
        <v>FOREMOST14-FW-SP-01</v>
      </c>
      <c r="K55" s="200">
        <f t="shared" si="28"/>
        <v>41704</v>
      </c>
      <c r="L55" s="199" t="str">
        <f t="shared" si="29"/>
        <v>201403</v>
      </c>
      <c r="M55" s="405" t="str">
        <f>VLOOKUP($K55,주!$A:$F,6,FALSE)</f>
        <v>3월 2주</v>
      </c>
      <c r="N55" s="405" t="str">
        <f>IF(VLOOKUP($Z55,[1]생산업체!$A:$C,2,FALSE)=1,"해외","국내")</f>
        <v>해외</v>
      </c>
      <c r="O55" s="199" t="str">
        <f>IF(VLOOKUP($U55,[1]CODE!$K:$P,[1]CODE!P$1,FALSE)="모자",T55,T55&amp;"-"&amp;VLOOKUP($U55,[1]CODE!$K:$P,[1]CODE!P$1,FALSE))</f>
        <v>JST</v>
      </c>
      <c r="P55" s="192" t="s">
        <v>1083</v>
      </c>
      <c r="R55" s="192">
        <v>54</v>
      </c>
      <c r="T55" s="108" t="s">
        <v>1083</v>
      </c>
      <c r="U55" s="108" t="s">
        <v>478</v>
      </c>
      <c r="V55" s="108" t="s">
        <v>272</v>
      </c>
      <c r="W55" s="108" t="s">
        <v>1400</v>
      </c>
      <c r="X55" s="191" t="s">
        <v>1319</v>
      </c>
      <c r="Y55" s="108">
        <v>1</v>
      </c>
      <c r="Z55" s="195" t="s">
        <v>171</v>
      </c>
      <c r="AA55" s="195">
        <v>41684</v>
      </c>
      <c r="AB55" s="195">
        <v>41712</v>
      </c>
      <c r="AC55" s="195">
        <v>41712</v>
      </c>
      <c r="AD55" s="108">
        <v>41704</v>
      </c>
      <c r="AE55" s="108">
        <v>6.7</v>
      </c>
      <c r="AH55" s="108">
        <v>3</v>
      </c>
      <c r="AI55" s="108">
        <v>3</v>
      </c>
    </row>
    <row r="56" spans="1:35">
      <c r="A56" s="193">
        <f t="shared" si="19"/>
        <v>1</v>
      </c>
      <c r="B56" s="193" t="str">
        <f t="shared" si="23"/>
        <v>14-FW-SP-02</v>
      </c>
      <c r="C56" s="193">
        <f t="shared" si="20"/>
        <v>1</v>
      </c>
      <c r="D56" s="193" t="str">
        <f t="shared" si="24"/>
        <v>FOREMOST14-FW-SP-02</v>
      </c>
      <c r="E56" s="199" t="str">
        <f t="shared" si="25"/>
        <v>201402</v>
      </c>
      <c r="F56" s="405" t="str">
        <f>VLOOKUP($AA56,주!$A:$F,6,FALSE)</f>
        <v>2월 2주</v>
      </c>
      <c r="G56" s="193">
        <f t="shared" si="21"/>
        <v>1</v>
      </c>
      <c r="H56" s="193" t="str">
        <f t="shared" si="26"/>
        <v>14-FW-SP-02</v>
      </c>
      <c r="I56" s="193">
        <f t="shared" si="22"/>
        <v>1</v>
      </c>
      <c r="J56" s="193" t="str">
        <f t="shared" si="27"/>
        <v>FOREMOST14-FW-SP-02</v>
      </c>
      <c r="K56" s="200">
        <f t="shared" si="28"/>
        <v>41704</v>
      </c>
      <c r="L56" s="199" t="str">
        <f t="shared" si="29"/>
        <v>201403</v>
      </c>
      <c r="M56" s="405" t="str">
        <f>VLOOKUP($K56,주!$A:$F,6,FALSE)</f>
        <v>3월 2주</v>
      </c>
      <c r="N56" s="405" t="str">
        <f>IF(VLOOKUP($Z56,[1]생산업체!$A:$C,2,FALSE)=1,"해외","국내")</f>
        <v>해외</v>
      </c>
      <c r="O56" s="199" t="str">
        <f>IF(VLOOKUP($U56,[1]CODE!$K:$P,[1]CODE!P$1,FALSE)="모자",T56,T56&amp;"-"&amp;VLOOKUP($U56,[1]CODE!$K:$P,[1]CODE!P$1,FALSE))</f>
        <v>JST</v>
      </c>
      <c r="P56" s="192" t="s">
        <v>1083</v>
      </c>
      <c r="R56" s="192">
        <v>55</v>
      </c>
      <c r="T56" s="108" t="s">
        <v>1083</v>
      </c>
      <c r="U56" s="108" t="s">
        <v>478</v>
      </c>
      <c r="V56" s="108" t="s">
        <v>272</v>
      </c>
      <c r="W56" s="108" t="s">
        <v>1401</v>
      </c>
      <c r="X56" s="191" t="s">
        <v>1319</v>
      </c>
      <c r="Y56" s="108">
        <v>1</v>
      </c>
      <c r="Z56" s="195" t="s">
        <v>171</v>
      </c>
      <c r="AA56" s="195">
        <v>41684</v>
      </c>
      <c r="AB56" s="195">
        <v>41712</v>
      </c>
      <c r="AC56" s="195">
        <v>41712</v>
      </c>
      <c r="AD56" s="108">
        <v>41704</v>
      </c>
      <c r="AE56" s="108">
        <v>6.5</v>
      </c>
      <c r="AG56" s="195" t="s">
        <v>1215</v>
      </c>
      <c r="AH56" s="108">
        <v>3</v>
      </c>
      <c r="AI56" s="108">
        <v>1</v>
      </c>
    </row>
    <row r="57" spans="1:35">
      <c r="A57" s="193">
        <f t="shared" si="19"/>
        <v>1</v>
      </c>
      <c r="B57" s="193" t="str">
        <f t="shared" si="23"/>
        <v>14-FW-SP-40</v>
      </c>
      <c r="C57" s="193">
        <f t="shared" si="20"/>
        <v>1</v>
      </c>
      <c r="D57" s="193" t="str">
        <f t="shared" si="24"/>
        <v>FOREMOST14-FW-SP-40</v>
      </c>
      <c r="E57" s="199" t="str">
        <f t="shared" si="25"/>
        <v>201402</v>
      </c>
      <c r="F57" s="405" t="str">
        <f>VLOOKUP($AA57,주!$A:$F,6,FALSE)</f>
        <v>2월 3주</v>
      </c>
      <c r="G57" s="193">
        <f t="shared" si="21"/>
        <v>0</v>
      </c>
      <c r="H57" s="193" t="str">
        <f t="shared" si="26"/>
        <v/>
      </c>
      <c r="I57" s="193">
        <f t="shared" si="22"/>
        <v>0</v>
      </c>
      <c r="J57" s="193" t="str">
        <f t="shared" si="27"/>
        <v/>
      </c>
      <c r="K57" s="200">
        <f t="shared" si="28"/>
        <v>41717</v>
      </c>
      <c r="L57" s="199" t="str">
        <f t="shared" si="29"/>
        <v>201403</v>
      </c>
      <c r="M57" s="405" t="str">
        <f>VLOOKUP($K57,주!$A:$F,6,FALSE)</f>
        <v>3월 4주</v>
      </c>
      <c r="N57" s="405" t="str">
        <f>IF(VLOOKUP($Z57,[1]생산업체!$A:$C,2,FALSE)=1,"해외","국내")</f>
        <v>해외</v>
      </c>
      <c r="O57" s="199" t="str">
        <f>IF(VLOOKUP($U57,[1]CODE!$K:$P,[1]CODE!P$1,FALSE)="모자",T57,T57&amp;"-"&amp;VLOOKUP($U57,[1]CODE!$K:$P,[1]CODE!P$1,FALSE))</f>
        <v>JST</v>
      </c>
      <c r="P57" s="192" t="s">
        <v>1083</v>
      </c>
      <c r="R57" s="192">
        <v>56</v>
      </c>
      <c r="T57" s="108" t="s">
        <v>1083</v>
      </c>
      <c r="U57" s="108" t="s">
        <v>478</v>
      </c>
      <c r="V57" s="108" t="s">
        <v>272</v>
      </c>
      <c r="W57" s="108" t="s">
        <v>1402</v>
      </c>
      <c r="X57" s="191" t="s">
        <v>1319</v>
      </c>
      <c r="Y57" s="108">
        <v>1</v>
      </c>
      <c r="Z57" s="195" t="s">
        <v>171</v>
      </c>
      <c r="AA57" s="195">
        <v>41689</v>
      </c>
      <c r="AB57" s="195">
        <v>41717</v>
      </c>
      <c r="AC57" s="195">
        <v>41717</v>
      </c>
      <c r="AG57" s="195" t="s">
        <v>1215</v>
      </c>
      <c r="AH57" s="108">
        <v>3</v>
      </c>
      <c r="AI57" s="108">
        <v>1</v>
      </c>
    </row>
    <row r="58" spans="1:35">
      <c r="A58" s="193">
        <f t="shared" si="19"/>
        <v>1</v>
      </c>
      <c r="B58" s="193" t="str">
        <f t="shared" si="23"/>
        <v>14-FW-SP-41</v>
      </c>
      <c r="C58" s="193">
        <f t="shared" si="20"/>
        <v>1</v>
      </c>
      <c r="D58" s="193" t="str">
        <f t="shared" si="24"/>
        <v>FOREMOST14-FW-SP-41</v>
      </c>
      <c r="E58" s="199" t="str">
        <f t="shared" si="25"/>
        <v>201402</v>
      </c>
      <c r="F58" s="405" t="str">
        <f>VLOOKUP($AA58,주!$A:$F,6,FALSE)</f>
        <v>2월 3주</v>
      </c>
      <c r="G58" s="193">
        <f t="shared" si="21"/>
        <v>1</v>
      </c>
      <c r="H58" s="193" t="str">
        <f t="shared" si="26"/>
        <v>14-FW-SP-41</v>
      </c>
      <c r="I58" s="193">
        <f t="shared" si="22"/>
        <v>1</v>
      </c>
      <c r="J58" s="193" t="str">
        <f t="shared" si="27"/>
        <v>FOREMOST14-FW-SP-41</v>
      </c>
      <c r="K58" s="200">
        <f t="shared" si="28"/>
        <v>41715</v>
      </c>
      <c r="L58" s="199" t="str">
        <f t="shared" si="29"/>
        <v>201403</v>
      </c>
      <c r="M58" s="405" t="str">
        <f>VLOOKUP($K58,주!$A:$F,6,FALSE)</f>
        <v>3월 4주</v>
      </c>
      <c r="N58" s="405" t="str">
        <f>IF(VLOOKUP($Z58,[1]생산업체!$A:$C,2,FALSE)=1,"해외","국내")</f>
        <v>해외</v>
      </c>
      <c r="O58" s="199" t="str">
        <f>IF(VLOOKUP($U58,[1]CODE!$K:$P,[1]CODE!P$1,FALSE)="모자",T58,T58&amp;"-"&amp;VLOOKUP($U58,[1]CODE!$K:$P,[1]CODE!P$1,FALSE))</f>
        <v>JST</v>
      </c>
      <c r="P58" s="192" t="s">
        <v>1083</v>
      </c>
      <c r="R58" s="192">
        <v>57</v>
      </c>
      <c r="T58" s="108" t="s">
        <v>1083</v>
      </c>
      <c r="U58" s="108" t="s">
        <v>478</v>
      </c>
      <c r="V58" s="108" t="s">
        <v>272</v>
      </c>
      <c r="W58" s="108" t="s">
        <v>1403</v>
      </c>
      <c r="X58" s="191" t="s">
        <v>1319</v>
      </c>
      <c r="Y58" s="108">
        <v>1</v>
      </c>
      <c r="Z58" s="195" t="s">
        <v>171</v>
      </c>
      <c r="AA58" s="195">
        <v>41689</v>
      </c>
      <c r="AB58" s="195">
        <v>41717</v>
      </c>
      <c r="AC58" s="195">
        <v>41717</v>
      </c>
      <c r="AD58" s="108">
        <v>41715</v>
      </c>
      <c r="AH58" s="108">
        <v>5</v>
      </c>
      <c r="AI58" s="108">
        <v>1</v>
      </c>
    </row>
    <row r="59" spans="1:35">
      <c r="A59" s="193">
        <f t="shared" si="19"/>
        <v>1</v>
      </c>
      <c r="B59" s="193" t="str">
        <f t="shared" si="23"/>
        <v>14-FW-SP-42</v>
      </c>
      <c r="C59" s="193">
        <f t="shared" si="20"/>
        <v>1</v>
      </c>
      <c r="D59" s="193" t="str">
        <f t="shared" si="24"/>
        <v>FOREMOST14-FW-SP-42</v>
      </c>
      <c r="E59" s="199" t="str">
        <f t="shared" si="25"/>
        <v>201402</v>
      </c>
      <c r="F59" s="405" t="str">
        <f>VLOOKUP($AA59,주!$A:$F,6,FALSE)</f>
        <v>2월 3주</v>
      </c>
      <c r="G59" s="193">
        <f t="shared" si="21"/>
        <v>0</v>
      </c>
      <c r="H59" s="193" t="str">
        <f t="shared" si="26"/>
        <v/>
      </c>
      <c r="I59" s="193">
        <f t="shared" si="22"/>
        <v>0</v>
      </c>
      <c r="J59" s="193" t="str">
        <f t="shared" si="27"/>
        <v/>
      </c>
      <c r="K59" s="200">
        <f t="shared" si="28"/>
        <v>41717</v>
      </c>
      <c r="L59" s="199" t="str">
        <f t="shared" si="29"/>
        <v>201403</v>
      </c>
      <c r="M59" s="405" t="str">
        <f>VLOOKUP($K59,주!$A:$F,6,FALSE)</f>
        <v>3월 4주</v>
      </c>
      <c r="N59" s="405" t="str">
        <f>IF(VLOOKUP($Z59,[1]생산업체!$A:$C,2,FALSE)=1,"해외","국내")</f>
        <v>해외</v>
      </c>
      <c r="O59" s="199" t="str">
        <f>IF(VLOOKUP($U59,[1]CODE!$K:$P,[1]CODE!P$1,FALSE)="모자",T59,T59&amp;"-"&amp;VLOOKUP($U59,[1]CODE!$K:$P,[1]CODE!P$1,FALSE))</f>
        <v>JST</v>
      </c>
      <c r="P59" s="192" t="s">
        <v>1083</v>
      </c>
      <c r="R59" s="192">
        <v>58</v>
      </c>
      <c r="T59" s="108" t="s">
        <v>1083</v>
      </c>
      <c r="U59" s="108" t="s">
        <v>478</v>
      </c>
      <c r="V59" s="108" t="s">
        <v>272</v>
      </c>
      <c r="W59" s="108" t="s">
        <v>1404</v>
      </c>
      <c r="X59" s="191" t="s">
        <v>1319</v>
      </c>
      <c r="Y59" s="108">
        <v>1</v>
      </c>
      <c r="Z59" s="195" t="s">
        <v>171</v>
      </c>
      <c r="AA59" s="195">
        <v>41689</v>
      </c>
      <c r="AB59" s="195">
        <v>41717</v>
      </c>
      <c r="AC59" s="195">
        <v>41717</v>
      </c>
      <c r="AH59" s="108">
        <v>2</v>
      </c>
      <c r="AI59" s="108">
        <v>1</v>
      </c>
    </row>
    <row r="60" spans="1:35">
      <c r="A60" s="193">
        <f t="shared" si="19"/>
        <v>1</v>
      </c>
      <c r="B60" s="193" t="str">
        <f t="shared" si="23"/>
        <v>14-FW-SP-44</v>
      </c>
      <c r="C60" s="193">
        <f t="shared" si="20"/>
        <v>1</v>
      </c>
      <c r="D60" s="193" t="str">
        <f t="shared" si="24"/>
        <v>FOREMOST14-FW-SP-44</v>
      </c>
      <c r="E60" s="199" t="str">
        <f t="shared" si="25"/>
        <v>201402</v>
      </c>
      <c r="F60" s="405" t="str">
        <f>VLOOKUP($AA60,주!$A:$F,6,FALSE)</f>
        <v>2월 3주</v>
      </c>
      <c r="G60" s="193">
        <f t="shared" si="21"/>
        <v>1</v>
      </c>
      <c r="H60" s="193" t="str">
        <f t="shared" si="26"/>
        <v>14-FW-SP-44</v>
      </c>
      <c r="I60" s="193">
        <f t="shared" si="22"/>
        <v>1</v>
      </c>
      <c r="J60" s="193" t="str">
        <f t="shared" si="27"/>
        <v>FOREMOST14-FW-SP-44</v>
      </c>
      <c r="K60" s="200">
        <f t="shared" si="28"/>
        <v>41715</v>
      </c>
      <c r="L60" s="199" t="str">
        <f t="shared" si="29"/>
        <v>201403</v>
      </c>
      <c r="M60" s="405" t="str">
        <f>VLOOKUP($K60,주!$A:$F,6,FALSE)</f>
        <v>3월 4주</v>
      </c>
      <c r="N60" s="405" t="str">
        <f>IF(VLOOKUP($Z60,[1]생산업체!$A:$C,2,FALSE)=1,"해외","국내")</f>
        <v>해외</v>
      </c>
      <c r="O60" s="199" t="str">
        <f>IF(VLOOKUP($U60,[1]CODE!$K:$P,[1]CODE!P$1,FALSE)="모자",T60,T60&amp;"-"&amp;VLOOKUP($U60,[1]CODE!$K:$P,[1]CODE!P$1,FALSE))</f>
        <v>JST</v>
      </c>
      <c r="P60" s="192" t="s">
        <v>1083</v>
      </c>
      <c r="R60" s="192">
        <v>59</v>
      </c>
      <c r="T60" s="108" t="s">
        <v>1083</v>
      </c>
      <c r="U60" s="108" t="s">
        <v>478</v>
      </c>
      <c r="V60" s="108" t="s">
        <v>272</v>
      </c>
      <c r="W60" s="108" t="s">
        <v>1405</v>
      </c>
      <c r="X60" s="191" t="s">
        <v>1319</v>
      </c>
      <c r="Y60" s="108">
        <v>1</v>
      </c>
      <c r="Z60" s="195" t="s">
        <v>171</v>
      </c>
      <c r="AA60" s="195">
        <v>41689</v>
      </c>
      <c r="AB60" s="195">
        <v>41717</v>
      </c>
      <c r="AC60" s="195">
        <v>41717</v>
      </c>
      <c r="AD60" s="108">
        <v>41715</v>
      </c>
      <c r="AH60" s="108">
        <v>2</v>
      </c>
      <c r="AI60" s="108">
        <v>1</v>
      </c>
    </row>
    <row r="61" spans="1:35">
      <c r="A61" s="193">
        <f t="shared" si="19"/>
        <v>1</v>
      </c>
      <c r="B61" s="193" t="str">
        <f t="shared" si="23"/>
        <v>14-FW-SP-48</v>
      </c>
      <c r="C61" s="193">
        <f t="shared" si="20"/>
        <v>1</v>
      </c>
      <c r="D61" s="193" t="str">
        <f t="shared" si="24"/>
        <v>FOREMOST14-FW-SP-48</v>
      </c>
      <c r="E61" s="199" t="str">
        <f t="shared" si="25"/>
        <v>201402</v>
      </c>
      <c r="F61" s="405" t="str">
        <f>VLOOKUP($AA61,주!$A:$F,6,FALSE)</f>
        <v>2월 3주</v>
      </c>
      <c r="G61" s="193">
        <f t="shared" si="21"/>
        <v>1</v>
      </c>
      <c r="H61" s="193" t="str">
        <f t="shared" si="26"/>
        <v>14-FW-SP-48</v>
      </c>
      <c r="I61" s="193">
        <f t="shared" si="22"/>
        <v>1</v>
      </c>
      <c r="J61" s="193" t="str">
        <f t="shared" si="27"/>
        <v>FOREMOST14-FW-SP-48</v>
      </c>
      <c r="K61" s="200">
        <f t="shared" si="28"/>
        <v>41715</v>
      </c>
      <c r="L61" s="199" t="str">
        <f t="shared" si="29"/>
        <v>201403</v>
      </c>
      <c r="M61" s="405" t="str">
        <f>VLOOKUP($K61,주!$A:$F,6,FALSE)</f>
        <v>3월 4주</v>
      </c>
      <c r="N61" s="405" t="str">
        <f>IF(VLOOKUP($Z61,[1]생산업체!$A:$C,2,FALSE)=1,"해외","국내")</f>
        <v>해외</v>
      </c>
      <c r="O61" s="199" t="str">
        <f>IF(VLOOKUP($U61,[1]CODE!$K:$P,[1]CODE!P$1,FALSE)="모자",T61,T61&amp;"-"&amp;VLOOKUP($U61,[1]CODE!$K:$P,[1]CODE!P$1,FALSE))</f>
        <v>JST</v>
      </c>
      <c r="P61" s="192" t="s">
        <v>1083</v>
      </c>
      <c r="R61" s="192">
        <v>60</v>
      </c>
      <c r="T61" s="108" t="s">
        <v>1083</v>
      </c>
      <c r="U61" s="108" t="s">
        <v>478</v>
      </c>
      <c r="V61" s="108" t="s">
        <v>272</v>
      </c>
      <c r="W61" s="108" t="s">
        <v>1406</v>
      </c>
      <c r="X61" s="191" t="s">
        <v>1319</v>
      </c>
      <c r="Y61" s="108">
        <v>1</v>
      </c>
      <c r="Z61" s="195" t="s">
        <v>171</v>
      </c>
      <c r="AA61" s="195">
        <v>41689</v>
      </c>
      <c r="AB61" s="195">
        <v>41717</v>
      </c>
      <c r="AC61" s="195">
        <v>41717</v>
      </c>
      <c r="AD61" s="108">
        <v>41715</v>
      </c>
      <c r="AH61" s="108">
        <v>5</v>
      </c>
      <c r="AI61" s="108">
        <v>1</v>
      </c>
    </row>
    <row r="62" spans="1:35">
      <c r="A62" s="193">
        <f t="shared" si="19"/>
        <v>1</v>
      </c>
      <c r="B62" s="193" t="str">
        <f t="shared" si="23"/>
        <v>14-FW-SP-03</v>
      </c>
      <c r="C62" s="193">
        <f t="shared" si="20"/>
        <v>1</v>
      </c>
      <c r="D62" s="193" t="str">
        <f t="shared" si="24"/>
        <v>FOREMOST14-FW-SP-03</v>
      </c>
      <c r="E62" s="199" t="str">
        <f t="shared" si="25"/>
        <v>201402</v>
      </c>
      <c r="F62" s="405" t="str">
        <f>VLOOKUP($AA62,주!$A:$F,6,FALSE)</f>
        <v>2월 3주</v>
      </c>
      <c r="G62" s="193">
        <f t="shared" si="21"/>
        <v>1</v>
      </c>
      <c r="H62" s="193" t="str">
        <f t="shared" si="26"/>
        <v>14-FW-SP-03</v>
      </c>
      <c r="I62" s="193">
        <f t="shared" si="22"/>
        <v>1</v>
      </c>
      <c r="J62" s="193" t="str">
        <f t="shared" si="27"/>
        <v>FOREMOST14-FW-SP-03</v>
      </c>
      <c r="K62" s="200">
        <f t="shared" si="28"/>
        <v>41715</v>
      </c>
      <c r="L62" s="199" t="str">
        <f t="shared" si="29"/>
        <v>201403</v>
      </c>
      <c r="M62" s="405" t="str">
        <f>VLOOKUP($K62,주!$A:$F,6,FALSE)</f>
        <v>3월 4주</v>
      </c>
      <c r="N62" s="405" t="str">
        <f>IF(VLOOKUP($Z62,[1]생산업체!$A:$C,2,FALSE)=1,"해외","국내")</f>
        <v>해외</v>
      </c>
      <c r="O62" s="199" t="str">
        <f>IF(VLOOKUP($U62,[1]CODE!$K:$P,[1]CODE!P$1,FALSE)="모자",T62,T62&amp;"-"&amp;VLOOKUP($U62,[1]CODE!$K:$P,[1]CODE!P$1,FALSE))</f>
        <v>JST</v>
      </c>
      <c r="P62" s="192" t="s">
        <v>1083</v>
      </c>
      <c r="R62" s="192">
        <v>61</v>
      </c>
      <c r="T62" s="108" t="s">
        <v>1083</v>
      </c>
      <c r="U62" s="108" t="s">
        <v>478</v>
      </c>
      <c r="V62" s="108" t="s">
        <v>272</v>
      </c>
      <c r="W62" s="108" t="s">
        <v>1407</v>
      </c>
      <c r="X62" s="191" t="s">
        <v>1319</v>
      </c>
      <c r="Y62" s="108">
        <v>1</v>
      </c>
      <c r="Z62" s="195" t="s">
        <v>171</v>
      </c>
      <c r="AA62" s="195">
        <v>41689</v>
      </c>
      <c r="AB62" s="195">
        <v>41717</v>
      </c>
      <c r="AC62" s="195">
        <v>41717</v>
      </c>
      <c r="AD62" s="108">
        <v>41715</v>
      </c>
      <c r="AG62" s="195" t="s">
        <v>1215</v>
      </c>
      <c r="AH62" s="108">
        <v>5</v>
      </c>
      <c r="AI62" s="108">
        <v>1</v>
      </c>
    </row>
    <row r="63" spans="1:35">
      <c r="A63" s="193">
        <f t="shared" si="19"/>
        <v>1</v>
      </c>
      <c r="B63" s="193" t="str">
        <f t="shared" si="23"/>
        <v>14-FW-SP-56</v>
      </c>
      <c r="C63" s="193">
        <f t="shared" si="20"/>
        <v>1</v>
      </c>
      <c r="D63" s="193" t="str">
        <f t="shared" si="24"/>
        <v>FOREMOST14-FW-SP-56</v>
      </c>
      <c r="E63" s="199" t="str">
        <f t="shared" si="25"/>
        <v>201402</v>
      </c>
      <c r="F63" s="405" t="str">
        <f>VLOOKUP($AA63,주!$A:$F,6,FALSE)</f>
        <v>2월 3주</v>
      </c>
      <c r="G63" s="193">
        <f t="shared" si="21"/>
        <v>0</v>
      </c>
      <c r="H63" s="193" t="str">
        <f t="shared" si="26"/>
        <v/>
      </c>
      <c r="I63" s="193">
        <f t="shared" si="22"/>
        <v>0</v>
      </c>
      <c r="J63" s="193" t="str">
        <f t="shared" si="27"/>
        <v/>
      </c>
      <c r="K63" s="200">
        <f t="shared" si="28"/>
        <v>41717</v>
      </c>
      <c r="L63" s="199" t="str">
        <f t="shared" si="29"/>
        <v>201403</v>
      </c>
      <c r="M63" s="405" t="str">
        <f>VLOOKUP($K63,주!$A:$F,6,FALSE)</f>
        <v>3월 4주</v>
      </c>
      <c r="N63" s="405" t="str">
        <f>IF(VLOOKUP($Z63,[1]생산업체!$A:$C,2,FALSE)=1,"해외","국내")</f>
        <v>해외</v>
      </c>
      <c r="O63" s="199" t="str">
        <f>IF(VLOOKUP($U63,[1]CODE!$K:$P,[1]CODE!P$1,FALSE)="모자",T63,T63&amp;"-"&amp;VLOOKUP($U63,[1]CODE!$K:$P,[1]CODE!P$1,FALSE))</f>
        <v>JST</v>
      </c>
      <c r="P63" s="192" t="s">
        <v>1083</v>
      </c>
      <c r="R63" s="192">
        <v>62</v>
      </c>
      <c r="T63" s="108" t="s">
        <v>1083</v>
      </c>
      <c r="U63" s="108" t="s">
        <v>478</v>
      </c>
      <c r="V63" s="108" t="s">
        <v>272</v>
      </c>
      <c r="W63" s="108" t="s">
        <v>1408</v>
      </c>
      <c r="X63" s="191" t="s">
        <v>1319</v>
      </c>
      <c r="Y63" s="108">
        <v>1</v>
      </c>
      <c r="Z63" s="195" t="s">
        <v>171</v>
      </c>
      <c r="AA63" s="195">
        <v>41689</v>
      </c>
      <c r="AB63" s="195">
        <v>41717</v>
      </c>
      <c r="AC63" s="195">
        <v>41717</v>
      </c>
      <c r="AH63" s="108">
        <v>3</v>
      </c>
      <c r="AI63" s="108">
        <v>2</v>
      </c>
    </row>
    <row r="64" spans="1:35">
      <c r="A64" s="193">
        <f t="shared" si="19"/>
        <v>1</v>
      </c>
      <c r="B64" s="193" t="str">
        <f t="shared" si="23"/>
        <v>14-FW-SP-57</v>
      </c>
      <c r="C64" s="193">
        <f t="shared" si="20"/>
        <v>1</v>
      </c>
      <c r="D64" s="193" t="str">
        <f t="shared" si="24"/>
        <v>FOREMOST14-FW-SP-57</v>
      </c>
      <c r="E64" s="199" t="str">
        <f t="shared" si="25"/>
        <v>201402</v>
      </c>
      <c r="F64" s="405" t="str">
        <f>VLOOKUP($AA64,주!$A:$F,6,FALSE)</f>
        <v>2월 3주</v>
      </c>
      <c r="G64" s="193">
        <f t="shared" si="21"/>
        <v>0</v>
      </c>
      <c r="H64" s="193" t="str">
        <f t="shared" si="26"/>
        <v/>
      </c>
      <c r="I64" s="193">
        <f t="shared" si="22"/>
        <v>0</v>
      </c>
      <c r="J64" s="193" t="str">
        <f t="shared" si="27"/>
        <v/>
      </c>
      <c r="K64" s="200">
        <f t="shared" si="28"/>
        <v>41717</v>
      </c>
      <c r="L64" s="199" t="str">
        <f t="shared" si="29"/>
        <v>201403</v>
      </c>
      <c r="M64" s="405" t="str">
        <f>VLOOKUP($K64,주!$A:$F,6,FALSE)</f>
        <v>3월 4주</v>
      </c>
      <c r="N64" s="405" t="str">
        <f>IF(VLOOKUP($Z64,[1]생산업체!$A:$C,2,FALSE)=1,"해외","국내")</f>
        <v>해외</v>
      </c>
      <c r="O64" s="199" t="str">
        <f>IF(VLOOKUP($U64,[1]CODE!$K:$P,[1]CODE!P$1,FALSE)="모자",T64,T64&amp;"-"&amp;VLOOKUP($U64,[1]CODE!$K:$P,[1]CODE!P$1,FALSE))</f>
        <v>JST</v>
      </c>
      <c r="P64" s="192" t="s">
        <v>1083</v>
      </c>
      <c r="R64" s="192">
        <v>63</v>
      </c>
      <c r="T64" s="108" t="s">
        <v>1083</v>
      </c>
      <c r="U64" s="108" t="s">
        <v>478</v>
      </c>
      <c r="V64" s="108" t="s">
        <v>272</v>
      </c>
      <c r="W64" s="108" t="s">
        <v>1409</v>
      </c>
      <c r="X64" s="191" t="s">
        <v>1319</v>
      </c>
      <c r="Y64" s="108">
        <v>1</v>
      </c>
      <c r="Z64" s="195" t="s">
        <v>171</v>
      </c>
      <c r="AA64" s="195">
        <v>41689</v>
      </c>
      <c r="AB64" s="195">
        <v>41717</v>
      </c>
      <c r="AC64" s="195">
        <v>41717</v>
      </c>
      <c r="AH64" s="108">
        <v>4</v>
      </c>
      <c r="AI64" s="108">
        <v>4</v>
      </c>
    </row>
    <row r="65" spans="1:35">
      <c r="A65" s="193">
        <f t="shared" si="19"/>
        <v>0.5</v>
      </c>
      <c r="B65" s="193" t="str">
        <f t="shared" si="23"/>
        <v>14-FW-SP-32</v>
      </c>
      <c r="C65" s="193">
        <f t="shared" si="20"/>
        <v>1</v>
      </c>
      <c r="D65" s="193" t="str">
        <f t="shared" si="24"/>
        <v>5 works room14-FW-SP-32</v>
      </c>
      <c r="E65" s="199" t="str">
        <f t="shared" si="25"/>
        <v>201402</v>
      </c>
      <c r="F65" s="405" t="str">
        <f>VLOOKUP($AA65,주!$A:$F,6,FALSE)</f>
        <v>2월 3주</v>
      </c>
      <c r="G65" s="193">
        <f t="shared" si="21"/>
        <v>0.5</v>
      </c>
      <c r="H65" s="193" t="str">
        <f t="shared" si="26"/>
        <v>14-FW-SP-32</v>
      </c>
      <c r="I65" s="193">
        <f t="shared" si="22"/>
        <v>1</v>
      </c>
      <c r="J65" s="193" t="str">
        <f t="shared" si="27"/>
        <v>5 works room14-FW-SP-32</v>
      </c>
      <c r="K65" s="200">
        <f t="shared" si="28"/>
        <v>41715</v>
      </c>
      <c r="L65" s="199" t="str">
        <f t="shared" si="29"/>
        <v>201403</v>
      </c>
      <c r="M65" s="405" t="str">
        <f>VLOOKUP($K65,주!$A:$F,6,FALSE)</f>
        <v>3월 4주</v>
      </c>
      <c r="N65" s="405" t="e">
        <f>IF(VLOOKUP($Z65,[1]생산업체!$A:$C,2,FALSE)=1,"해외","국내")</f>
        <v>#N/A</v>
      </c>
      <c r="O65" s="199" t="str">
        <f>IF(VLOOKUP($U65,[1]CODE!$K:$P,[1]CODE!P$1,FALSE)="모자",T65,T65&amp;"-"&amp;VLOOKUP($U65,[1]CODE!$K:$P,[1]CODE!P$1,FALSE))</f>
        <v>JST</v>
      </c>
      <c r="P65" s="192" t="s">
        <v>1083</v>
      </c>
      <c r="R65" s="192">
        <v>64</v>
      </c>
      <c r="T65" s="108" t="s">
        <v>1083</v>
      </c>
      <c r="U65" s="108" t="s">
        <v>478</v>
      </c>
      <c r="V65" s="108" t="s">
        <v>272</v>
      </c>
      <c r="W65" s="108" t="s">
        <v>1397</v>
      </c>
      <c r="X65" s="191" t="s">
        <v>1319</v>
      </c>
      <c r="Y65" s="108">
        <v>0.5</v>
      </c>
      <c r="Z65" s="195" t="s">
        <v>1396</v>
      </c>
      <c r="AA65" s="195">
        <v>41691</v>
      </c>
      <c r="AB65" s="195">
        <v>41719</v>
      </c>
      <c r="AC65" s="195">
        <v>41719</v>
      </c>
      <c r="AD65" s="108">
        <v>41715</v>
      </c>
      <c r="AE65" s="108">
        <v>4.8</v>
      </c>
      <c r="AH65" s="108">
        <v>3</v>
      </c>
      <c r="AI65" s="108">
        <v>1</v>
      </c>
    </row>
    <row r="66" spans="1:35">
      <c r="A66" s="193">
        <f t="shared" ref="A66:A75" si="30">IF(B66="",0,1/COUNTIF(B:B,B66))</f>
        <v>1</v>
      </c>
      <c r="B66" s="193" t="str">
        <f t="shared" si="23"/>
        <v>14-FW-SP-43</v>
      </c>
      <c r="C66" s="193">
        <f t="shared" ref="C66:C75" si="31">IF(D66="",0,1/COUNTIF(D:D,D66))</f>
        <v>1</v>
      </c>
      <c r="D66" s="193" t="str">
        <f t="shared" si="24"/>
        <v>BS14-FW-SP-43</v>
      </c>
      <c r="E66" s="199" t="str">
        <f t="shared" si="25"/>
        <v>201402</v>
      </c>
      <c r="F66" s="405" t="str">
        <f>VLOOKUP($AA66,주!$A:$F,6,FALSE)</f>
        <v>2월 4주</v>
      </c>
      <c r="G66" s="193">
        <f t="shared" ref="G66:G75" si="32">IF(H66="",0,1/COUNTIF(H:H,H66))</f>
        <v>1</v>
      </c>
      <c r="H66" s="193" t="str">
        <f t="shared" si="26"/>
        <v>14-FW-SP-43</v>
      </c>
      <c r="I66" s="193">
        <f t="shared" ref="I66:I75" si="33">IF(J66="",0,1/COUNTIF(J:J,J66))</f>
        <v>1</v>
      </c>
      <c r="J66" s="193" t="str">
        <f t="shared" si="27"/>
        <v>BS14-FW-SP-43</v>
      </c>
      <c r="K66" s="200">
        <f t="shared" si="28"/>
        <v>41722</v>
      </c>
      <c r="L66" s="199" t="str">
        <f t="shared" si="29"/>
        <v>201403</v>
      </c>
      <c r="M66" s="405" t="str">
        <f>VLOOKUP($K66,주!$A:$F,6,FALSE)</f>
        <v>3월 5주</v>
      </c>
      <c r="N66" s="405" t="str">
        <f>IF(VLOOKUP($Z66,[1]생산업체!$A:$C,2,FALSE)=1,"해외","국내")</f>
        <v>해외</v>
      </c>
      <c r="O66" s="199" t="str">
        <f>IF(VLOOKUP($U66,[1]CODE!$K:$P,[1]CODE!P$1,FALSE)="모자",T66,T66&amp;"-"&amp;VLOOKUP($U66,[1]CODE!$K:$P,[1]CODE!P$1,FALSE))</f>
        <v>JST</v>
      </c>
      <c r="P66" s="192" t="s">
        <v>1083</v>
      </c>
      <c r="R66" s="192">
        <v>65</v>
      </c>
      <c r="T66" s="108" t="s">
        <v>1083</v>
      </c>
      <c r="U66" s="108" t="s">
        <v>478</v>
      </c>
      <c r="V66" s="108" t="s">
        <v>272</v>
      </c>
      <c r="W66" s="108" t="s">
        <v>1432</v>
      </c>
      <c r="X66" s="191" t="s">
        <v>1319</v>
      </c>
      <c r="Y66" s="108">
        <v>1</v>
      </c>
      <c r="Z66" s="195" t="s">
        <v>1077</v>
      </c>
      <c r="AA66" s="195">
        <v>41698</v>
      </c>
      <c r="AB66" s="195">
        <v>41726</v>
      </c>
      <c r="AC66" s="195">
        <v>41726</v>
      </c>
      <c r="AD66" s="108">
        <v>41722</v>
      </c>
      <c r="AE66" s="108">
        <v>3.8</v>
      </c>
      <c r="AH66" s="108">
        <v>3</v>
      </c>
      <c r="AI66" s="108">
        <v>1</v>
      </c>
    </row>
    <row r="67" spans="1:35">
      <c r="A67" s="193">
        <f t="shared" si="30"/>
        <v>1</v>
      </c>
      <c r="B67" s="193" t="str">
        <f t="shared" ref="B67:B75" si="34">IF(AA67="","",W67)</f>
        <v>14-FW-SP-49</v>
      </c>
      <c r="C67" s="193">
        <f t="shared" si="31"/>
        <v>1</v>
      </c>
      <c r="D67" s="193" t="str">
        <f t="shared" ref="D67:D75" si="35">IF(AA67="","",Z67&amp;W67)</f>
        <v>FOREMOST14-FW-SP-49</v>
      </c>
      <c r="E67" s="199" t="str">
        <f t="shared" ref="E67:E75" si="36">IF(YEAR(AA67)&lt;10,0&amp;YEAR(AA67),YEAR(AA67))&amp;IF(MONTH(AA67)&lt;10,0&amp;MONTH(AA67),MONTH(AA67))</f>
        <v>201402</v>
      </c>
      <c r="F67" s="405" t="str">
        <f>VLOOKUP($AA67,주!$A:$F,6,FALSE)</f>
        <v>2월 4주</v>
      </c>
      <c r="G67" s="193">
        <f t="shared" si="32"/>
        <v>1</v>
      </c>
      <c r="H67" s="193" t="str">
        <f t="shared" ref="H67:H75" si="37">IF(AD67="","",W67)</f>
        <v>14-FW-SP-49</v>
      </c>
      <c r="I67" s="193">
        <f t="shared" si="33"/>
        <v>1</v>
      </c>
      <c r="J67" s="193" t="str">
        <f t="shared" ref="J67:J75" si="38">IF(AD67="","",Z67&amp;W67)</f>
        <v>FOREMOST14-FW-SP-49</v>
      </c>
      <c r="K67" s="200">
        <f t="shared" ref="K67:K75" si="39">IF(AD67="",AC67,AD67)</f>
        <v>41715</v>
      </c>
      <c r="L67" s="199" t="str">
        <f t="shared" ref="L67:L75" si="40">IF(YEAR(K67)&lt;10,0&amp;YEAR(K67),YEAR(K67))&amp;IF(MONTH(K67)&lt;10,0&amp;MONTH(K67),MONTH(K67))</f>
        <v>201403</v>
      </c>
      <c r="M67" s="405" t="str">
        <f>VLOOKUP($K67,주!$A:$F,6,FALSE)</f>
        <v>3월 4주</v>
      </c>
      <c r="N67" s="405" t="str">
        <f>IF(VLOOKUP($Z67,[1]생산업체!$A:$C,2,FALSE)=1,"해외","국내")</f>
        <v>해외</v>
      </c>
      <c r="O67" s="199" t="str">
        <f>IF(VLOOKUP($U67,[1]CODE!$K:$P,[1]CODE!P$1,FALSE)="모자",T67,T67&amp;"-"&amp;VLOOKUP($U67,[1]CODE!$K:$P,[1]CODE!P$1,FALSE))</f>
        <v>JST</v>
      </c>
      <c r="P67" s="192" t="s">
        <v>1083</v>
      </c>
      <c r="R67" s="192">
        <v>66</v>
      </c>
      <c r="T67" s="108" t="s">
        <v>1083</v>
      </c>
      <c r="U67" s="108" t="s">
        <v>478</v>
      </c>
      <c r="V67" s="108" t="s">
        <v>272</v>
      </c>
      <c r="W67" s="108" t="s">
        <v>1433</v>
      </c>
      <c r="X67" s="191" t="s">
        <v>1319</v>
      </c>
      <c r="Y67" s="108">
        <v>1</v>
      </c>
      <c r="Z67" s="195" t="s">
        <v>171</v>
      </c>
      <c r="AA67" s="195">
        <v>41698</v>
      </c>
      <c r="AB67" s="195">
        <v>41726</v>
      </c>
      <c r="AC67" s="195">
        <v>41726</v>
      </c>
      <c r="AD67" s="108">
        <v>41715</v>
      </c>
      <c r="AH67" s="108">
        <v>4</v>
      </c>
      <c r="AI67" s="108">
        <v>1</v>
      </c>
    </row>
    <row r="68" spans="1:35">
      <c r="A68" s="193">
        <f t="shared" si="30"/>
        <v>1</v>
      </c>
      <c r="B68" s="193" t="str">
        <f t="shared" si="34"/>
        <v>14-FW-SP-50</v>
      </c>
      <c r="C68" s="193">
        <f t="shared" si="31"/>
        <v>1</v>
      </c>
      <c r="D68" s="193" t="str">
        <f t="shared" si="35"/>
        <v>FOREMOST14-FW-SP-50</v>
      </c>
      <c r="E68" s="199" t="str">
        <f t="shared" si="36"/>
        <v>201402</v>
      </c>
      <c r="F68" s="405" t="str">
        <f>VLOOKUP($AA68,주!$A:$F,6,FALSE)</f>
        <v>2월 4주</v>
      </c>
      <c r="G68" s="193">
        <f t="shared" si="32"/>
        <v>1</v>
      </c>
      <c r="H68" s="193" t="str">
        <f t="shared" si="37"/>
        <v>14-FW-SP-50</v>
      </c>
      <c r="I68" s="193">
        <f t="shared" si="33"/>
        <v>1</v>
      </c>
      <c r="J68" s="193" t="str">
        <f t="shared" si="38"/>
        <v>FOREMOST14-FW-SP-50</v>
      </c>
      <c r="K68" s="200">
        <f t="shared" si="39"/>
        <v>41715</v>
      </c>
      <c r="L68" s="199" t="str">
        <f t="shared" si="40"/>
        <v>201403</v>
      </c>
      <c r="M68" s="405" t="str">
        <f>VLOOKUP($K68,주!$A:$F,6,FALSE)</f>
        <v>3월 4주</v>
      </c>
      <c r="N68" s="405" t="str">
        <f>IF(VLOOKUP($Z68,[1]생산업체!$A:$C,2,FALSE)=1,"해외","국내")</f>
        <v>해외</v>
      </c>
      <c r="O68" s="199" t="str">
        <f>IF(VLOOKUP($U68,[1]CODE!$K:$P,[1]CODE!P$1,FALSE)="모자",T68,T68&amp;"-"&amp;VLOOKUP($U68,[1]CODE!$K:$P,[1]CODE!P$1,FALSE))</f>
        <v>JST</v>
      </c>
      <c r="P68" s="192" t="s">
        <v>1083</v>
      </c>
      <c r="R68" s="192">
        <v>67</v>
      </c>
      <c r="T68" s="108" t="s">
        <v>1083</v>
      </c>
      <c r="U68" s="108" t="s">
        <v>478</v>
      </c>
      <c r="V68" s="108" t="s">
        <v>272</v>
      </c>
      <c r="W68" s="108" t="s">
        <v>1434</v>
      </c>
      <c r="X68" s="191" t="s">
        <v>1319</v>
      </c>
      <c r="Y68" s="108">
        <v>1</v>
      </c>
      <c r="Z68" s="195" t="s">
        <v>171</v>
      </c>
      <c r="AA68" s="195">
        <v>41698</v>
      </c>
      <c r="AB68" s="195">
        <v>41726</v>
      </c>
      <c r="AC68" s="195">
        <v>41726</v>
      </c>
      <c r="AD68" s="108">
        <v>41715</v>
      </c>
      <c r="AH68" s="108">
        <v>3</v>
      </c>
      <c r="AI68" s="108">
        <v>1</v>
      </c>
    </row>
    <row r="69" spans="1:35">
      <c r="A69" s="193">
        <f t="shared" si="30"/>
        <v>1</v>
      </c>
      <c r="B69" s="193" t="str">
        <f t="shared" si="34"/>
        <v>14-FW-SP-51</v>
      </c>
      <c r="C69" s="193">
        <f t="shared" si="31"/>
        <v>1</v>
      </c>
      <c r="D69" s="193" t="str">
        <f t="shared" si="35"/>
        <v>FOREMOST14-FW-SP-51</v>
      </c>
      <c r="E69" s="199" t="str">
        <f t="shared" si="36"/>
        <v>201402</v>
      </c>
      <c r="F69" s="405" t="str">
        <f>VLOOKUP($AA69,주!$A:$F,6,FALSE)</f>
        <v>2월 4주</v>
      </c>
      <c r="G69" s="193">
        <f t="shared" si="32"/>
        <v>1</v>
      </c>
      <c r="H69" s="193" t="str">
        <f t="shared" si="37"/>
        <v>14-FW-SP-51</v>
      </c>
      <c r="I69" s="193">
        <f t="shared" si="33"/>
        <v>1</v>
      </c>
      <c r="J69" s="193" t="str">
        <f t="shared" si="38"/>
        <v>FOREMOST14-FW-SP-51</v>
      </c>
      <c r="K69" s="200">
        <f t="shared" si="39"/>
        <v>41730</v>
      </c>
      <c r="L69" s="199" t="str">
        <f t="shared" si="40"/>
        <v>201404</v>
      </c>
      <c r="M69" s="405" t="str">
        <f>VLOOKUP($K69,주!$A:$F,6,FALSE)</f>
        <v>4월 1주</v>
      </c>
      <c r="N69" s="405" t="str">
        <f>IF(VLOOKUP($Z69,[1]생산업체!$A:$C,2,FALSE)=1,"해외","국내")</f>
        <v>해외</v>
      </c>
      <c r="O69" s="199" t="str">
        <f>IF(VLOOKUP($U69,[1]CODE!$K:$P,[1]CODE!P$1,FALSE)="모자",T69,T69&amp;"-"&amp;VLOOKUP($U69,[1]CODE!$K:$P,[1]CODE!P$1,FALSE))</f>
        <v>JST</v>
      </c>
      <c r="P69" s="192" t="s">
        <v>1083</v>
      </c>
      <c r="R69" s="192">
        <v>68</v>
      </c>
      <c r="T69" s="108" t="s">
        <v>1083</v>
      </c>
      <c r="U69" s="108" t="s">
        <v>478</v>
      </c>
      <c r="V69" s="108" t="s">
        <v>272</v>
      </c>
      <c r="W69" s="108" t="s">
        <v>1435</v>
      </c>
      <c r="X69" s="191" t="s">
        <v>1319</v>
      </c>
      <c r="Y69" s="108">
        <v>1</v>
      </c>
      <c r="Z69" s="195" t="s">
        <v>171</v>
      </c>
      <c r="AA69" s="195">
        <v>41698</v>
      </c>
      <c r="AB69" s="195">
        <v>41726</v>
      </c>
      <c r="AC69" s="195">
        <v>41726</v>
      </c>
      <c r="AD69" s="108">
        <v>41730</v>
      </c>
      <c r="AH69" s="108">
        <v>1</v>
      </c>
      <c r="AI69" s="108">
        <v>1</v>
      </c>
    </row>
    <row r="70" spans="1:35">
      <c r="A70" s="193">
        <f t="shared" si="30"/>
        <v>1</v>
      </c>
      <c r="B70" s="193" t="str">
        <f t="shared" si="34"/>
        <v>14-FW-SP-52</v>
      </c>
      <c r="C70" s="193">
        <f t="shared" si="31"/>
        <v>1</v>
      </c>
      <c r="D70" s="193" t="str">
        <f t="shared" si="35"/>
        <v>FOREMOST14-FW-SP-52</v>
      </c>
      <c r="E70" s="199" t="str">
        <f t="shared" si="36"/>
        <v>201402</v>
      </c>
      <c r="F70" s="405" t="str">
        <f>VLOOKUP($AA70,주!$A:$F,6,FALSE)</f>
        <v>2월 4주</v>
      </c>
      <c r="G70" s="193">
        <f t="shared" si="32"/>
        <v>0</v>
      </c>
      <c r="H70" s="193" t="str">
        <f t="shared" si="37"/>
        <v/>
      </c>
      <c r="I70" s="193">
        <f t="shared" si="33"/>
        <v>0</v>
      </c>
      <c r="J70" s="193" t="str">
        <f t="shared" si="38"/>
        <v/>
      </c>
      <c r="K70" s="200">
        <f t="shared" si="39"/>
        <v>41726</v>
      </c>
      <c r="L70" s="199" t="str">
        <f t="shared" si="40"/>
        <v>201403</v>
      </c>
      <c r="M70" s="405" t="str">
        <f>VLOOKUP($K70,주!$A:$F,6,FALSE)</f>
        <v>3월 5주</v>
      </c>
      <c r="N70" s="405" t="str">
        <f>IF(VLOOKUP($Z70,[1]생산업체!$A:$C,2,FALSE)=1,"해외","국내")</f>
        <v>해외</v>
      </c>
      <c r="O70" s="199" t="str">
        <f>IF(VLOOKUP($U70,[1]CODE!$K:$P,[1]CODE!P$1,FALSE)="모자",T70,T70&amp;"-"&amp;VLOOKUP($U70,[1]CODE!$K:$P,[1]CODE!P$1,FALSE))</f>
        <v>JST</v>
      </c>
      <c r="P70" s="192" t="s">
        <v>1083</v>
      </c>
      <c r="R70" s="192">
        <v>69</v>
      </c>
      <c r="T70" s="108" t="s">
        <v>1083</v>
      </c>
      <c r="U70" s="108" t="s">
        <v>478</v>
      </c>
      <c r="V70" s="108" t="s">
        <v>272</v>
      </c>
      <c r="W70" s="108" t="s">
        <v>1436</v>
      </c>
      <c r="X70" s="191" t="s">
        <v>1319</v>
      </c>
      <c r="Y70" s="108">
        <v>1</v>
      </c>
      <c r="Z70" s="195" t="s">
        <v>171</v>
      </c>
      <c r="AA70" s="195">
        <v>41698</v>
      </c>
      <c r="AB70" s="195">
        <v>41726</v>
      </c>
      <c r="AC70" s="195">
        <v>41726</v>
      </c>
      <c r="AH70" s="108">
        <v>1</v>
      </c>
      <c r="AI70" s="108">
        <v>1</v>
      </c>
    </row>
    <row r="71" spans="1:35">
      <c r="A71" s="193">
        <f t="shared" si="30"/>
        <v>1</v>
      </c>
      <c r="B71" s="193" t="str">
        <f t="shared" si="34"/>
        <v>14-FW-SP-53</v>
      </c>
      <c r="C71" s="193">
        <f t="shared" si="31"/>
        <v>1</v>
      </c>
      <c r="D71" s="193" t="str">
        <f t="shared" si="35"/>
        <v>FOREMOST14-FW-SP-53</v>
      </c>
      <c r="E71" s="199" t="str">
        <f t="shared" si="36"/>
        <v>201402</v>
      </c>
      <c r="F71" s="405" t="str">
        <f>VLOOKUP($AA71,주!$A:$F,6,FALSE)</f>
        <v>2월 4주</v>
      </c>
      <c r="G71" s="193">
        <f t="shared" si="32"/>
        <v>0</v>
      </c>
      <c r="H71" s="193" t="str">
        <f t="shared" si="37"/>
        <v/>
      </c>
      <c r="I71" s="193">
        <f t="shared" si="33"/>
        <v>0</v>
      </c>
      <c r="J71" s="193" t="str">
        <f t="shared" si="38"/>
        <v/>
      </c>
      <c r="K71" s="200">
        <f t="shared" si="39"/>
        <v>41726</v>
      </c>
      <c r="L71" s="199" t="str">
        <f t="shared" si="40"/>
        <v>201403</v>
      </c>
      <c r="M71" s="405" t="str">
        <f>VLOOKUP($K71,주!$A:$F,6,FALSE)</f>
        <v>3월 5주</v>
      </c>
      <c r="N71" s="405" t="str">
        <f>IF(VLOOKUP($Z71,[1]생산업체!$A:$C,2,FALSE)=1,"해외","국내")</f>
        <v>해외</v>
      </c>
      <c r="O71" s="199" t="str">
        <f>IF(VLOOKUP($U71,[1]CODE!$K:$P,[1]CODE!P$1,FALSE)="모자",T71,T71&amp;"-"&amp;VLOOKUP($U71,[1]CODE!$K:$P,[1]CODE!P$1,FALSE))</f>
        <v>JST</v>
      </c>
      <c r="P71" s="192" t="s">
        <v>1083</v>
      </c>
      <c r="R71" s="192">
        <v>70</v>
      </c>
      <c r="T71" s="108" t="s">
        <v>1083</v>
      </c>
      <c r="U71" s="108" t="s">
        <v>478</v>
      </c>
      <c r="V71" s="108" t="s">
        <v>272</v>
      </c>
      <c r="W71" s="108" t="s">
        <v>1437</v>
      </c>
      <c r="X71" s="191" t="s">
        <v>1319</v>
      </c>
      <c r="Y71" s="108">
        <v>1</v>
      </c>
      <c r="Z71" s="195" t="s">
        <v>171</v>
      </c>
      <c r="AA71" s="195">
        <v>41698</v>
      </c>
      <c r="AB71" s="195">
        <v>41726</v>
      </c>
      <c r="AC71" s="195">
        <v>41726</v>
      </c>
      <c r="AG71" s="195" t="s">
        <v>1215</v>
      </c>
      <c r="AH71" s="108">
        <v>1</v>
      </c>
      <c r="AI71" s="108">
        <v>1</v>
      </c>
    </row>
    <row r="72" spans="1:35">
      <c r="A72" s="193">
        <f t="shared" si="30"/>
        <v>1</v>
      </c>
      <c r="B72" s="193" t="str">
        <f t="shared" si="34"/>
        <v>14-FW-SP-55</v>
      </c>
      <c r="C72" s="193">
        <f t="shared" si="31"/>
        <v>1</v>
      </c>
      <c r="D72" s="193" t="str">
        <f t="shared" si="35"/>
        <v>FOREMOST14-FW-SP-55</v>
      </c>
      <c r="E72" s="199" t="str">
        <f t="shared" si="36"/>
        <v>201402</v>
      </c>
      <c r="F72" s="405" t="str">
        <f>VLOOKUP($AA72,주!$A:$F,6,FALSE)</f>
        <v>2월 4주</v>
      </c>
      <c r="G72" s="193">
        <f t="shared" si="32"/>
        <v>1</v>
      </c>
      <c r="H72" s="193" t="str">
        <f t="shared" si="37"/>
        <v>14-FW-SP-55</v>
      </c>
      <c r="I72" s="193">
        <f t="shared" si="33"/>
        <v>1</v>
      </c>
      <c r="J72" s="193" t="str">
        <f t="shared" si="38"/>
        <v>FOREMOST14-FW-SP-55</v>
      </c>
      <c r="K72" s="200">
        <f t="shared" si="39"/>
        <v>41719</v>
      </c>
      <c r="L72" s="199" t="str">
        <f t="shared" si="40"/>
        <v>201403</v>
      </c>
      <c r="M72" s="405" t="str">
        <f>VLOOKUP($K72,주!$A:$F,6,FALSE)</f>
        <v>3월 4주</v>
      </c>
      <c r="N72" s="405" t="str">
        <f>IF(VLOOKUP($Z72,[1]생산업체!$A:$C,2,FALSE)=1,"해외","국내")</f>
        <v>해외</v>
      </c>
      <c r="O72" s="199" t="str">
        <f>IF(VLOOKUP($U72,[1]CODE!$K:$P,[1]CODE!P$1,FALSE)="모자",T72,T72&amp;"-"&amp;VLOOKUP($U72,[1]CODE!$K:$P,[1]CODE!P$1,FALSE))</f>
        <v>JST</v>
      </c>
      <c r="P72" s="192" t="s">
        <v>1083</v>
      </c>
      <c r="R72" s="192">
        <v>71</v>
      </c>
      <c r="T72" s="108" t="s">
        <v>1083</v>
      </c>
      <c r="U72" s="108" t="s">
        <v>478</v>
      </c>
      <c r="V72" s="108" t="s">
        <v>272</v>
      </c>
      <c r="W72" s="108" t="s">
        <v>1438</v>
      </c>
      <c r="X72" s="191" t="s">
        <v>1319</v>
      </c>
      <c r="Y72" s="108">
        <v>1</v>
      </c>
      <c r="Z72" s="195" t="s">
        <v>171</v>
      </c>
      <c r="AA72" s="195">
        <v>41698</v>
      </c>
      <c r="AB72" s="195">
        <v>41726</v>
      </c>
      <c r="AC72" s="195">
        <v>41726</v>
      </c>
      <c r="AD72" s="108">
        <v>41719</v>
      </c>
      <c r="AH72" s="108">
        <v>4</v>
      </c>
      <c r="AI72" s="108">
        <v>1</v>
      </c>
    </row>
    <row r="73" spans="1:35">
      <c r="A73" s="193">
        <f t="shared" si="30"/>
        <v>1</v>
      </c>
      <c r="B73" s="193" t="str">
        <f t="shared" si="34"/>
        <v>14-FW-SP-58</v>
      </c>
      <c r="C73" s="193">
        <f t="shared" si="31"/>
        <v>1</v>
      </c>
      <c r="D73" s="193" t="str">
        <f t="shared" si="35"/>
        <v>FOREMOST14-FW-SP-58</v>
      </c>
      <c r="E73" s="199" t="str">
        <f t="shared" si="36"/>
        <v>201402</v>
      </c>
      <c r="F73" s="405" t="str">
        <f>VLOOKUP($AA73,주!$A:$F,6,FALSE)</f>
        <v>2월 4주</v>
      </c>
      <c r="G73" s="193">
        <f t="shared" si="32"/>
        <v>0</v>
      </c>
      <c r="H73" s="193" t="str">
        <f t="shared" si="37"/>
        <v/>
      </c>
      <c r="I73" s="193">
        <f t="shared" si="33"/>
        <v>0</v>
      </c>
      <c r="J73" s="193" t="str">
        <f t="shared" si="38"/>
        <v/>
      </c>
      <c r="K73" s="200">
        <f t="shared" si="39"/>
        <v>41726</v>
      </c>
      <c r="L73" s="199" t="str">
        <f t="shared" si="40"/>
        <v>201403</v>
      </c>
      <c r="M73" s="405" t="str">
        <f>VLOOKUP($K73,주!$A:$F,6,FALSE)</f>
        <v>3월 5주</v>
      </c>
      <c r="N73" s="405" t="str">
        <f>IF(VLOOKUP($Z73,[1]생산업체!$A:$C,2,FALSE)=1,"해외","국내")</f>
        <v>해외</v>
      </c>
      <c r="O73" s="199" t="str">
        <f>IF(VLOOKUP($U73,[1]CODE!$K:$P,[1]CODE!P$1,FALSE)="모자",T73,T73&amp;"-"&amp;VLOOKUP($U73,[1]CODE!$K:$P,[1]CODE!P$1,FALSE))</f>
        <v>JST</v>
      </c>
      <c r="P73" s="192" t="s">
        <v>1083</v>
      </c>
      <c r="R73" s="192">
        <v>72</v>
      </c>
      <c r="T73" s="108" t="s">
        <v>1083</v>
      </c>
      <c r="U73" s="108" t="s">
        <v>478</v>
      </c>
      <c r="V73" s="108" t="s">
        <v>272</v>
      </c>
      <c r="W73" s="108" t="s">
        <v>1439</v>
      </c>
      <c r="X73" s="191" t="s">
        <v>1319</v>
      </c>
      <c r="Y73" s="108">
        <v>1</v>
      </c>
      <c r="Z73" s="195" t="s">
        <v>171</v>
      </c>
      <c r="AA73" s="195">
        <v>41698</v>
      </c>
      <c r="AB73" s="195">
        <v>41726</v>
      </c>
      <c r="AC73" s="195">
        <v>41726</v>
      </c>
      <c r="AH73" s="108">
        <v>4</v>
      </c>
      <c r="AI73" s="108">
        <v>4</v>
      </c>
    </row>
    <row r="74" spans="1:35">
      <c r="A74" s="193">
        <f t="shared" si="30"/>
        <v>1</v>
      </c>
      <c r="B74" s="193" t="str">
        <f t="shared" si="34"/>
        <v>14-FW-SP-59</v>
      </c>
      <c r="C74" s="193">
        <f t="shared" si="31"/>
        <v>1</v>
      </c>
      <c r="D74" s="193" t="str">
        <f t="shared" si="35"/>
        <v>FOREMOST14-FW-SP-59</v>
      </c>
      <c r="E74" s="199" t="str">
        <f t="shared" si="36"/>
        <v>201402</v>
      </c>
      <c r="F74" s="405" t="str">
        <f>VLOOKUP($AA74,주!$A:$F,6,FALSE)</f>
        <v>2월 4주</v>
      </c>
      <c r="G74" s="193">
        <f t="shared" si="32"/>
        <v>0</v>
      </c>
      <c r="H74" s="193" t="str">
        <f t="shared" si="37"/>
        <v/>
      </c>
      <c r="I74" s="193">
        <f t="shared" si="33"/>
        <v>0</v>
      </c>
      <c r="J74" s="193" t="str">
        <f t="shared" si="38"/>
        <v/>
      </c>
      <c r="K74" s="200">
        <f t="shared" si="39"/>
        <v>41726</v>
      </c>
      <c r="L74" s="199" t="str">
        <f t="shared" si="40"/>
        <v>201403</v>
      </c>
      <c r="M74" s="405" t="str">
        <f>VLOOKUP($K74,주!$A:$F,6,FALSE)</f>
        <v>3월 5주</v>
      </c>
      <c r="N74" s="405" t="str">
        <f>IF(VLOOKUP($Z74,[1]생산업체!$A:$C,2,FALSE)=1,"해외","국내")</f>
        <v>해외</v>
      </c>
      <c r="O74" s="199" t="str">
        <f>IF(VLOOKUP($U74,[1]CODE!$K:$P,[1]CODE!P$1,FALSE)="모자",T74,T74&amp;"-"&amp;VLOOKUP($U74,[1]CODE!$K:$P,[1]CODE!P$1,FALSE))</f>
        <v>JST</v>
      </c>
      <c r="P74" s="192" t="s">
        <v>1083</v>
      </c>
      <c r="R74" s="192">
        <v>73</v>
      </c>
      <c r="T74" s="108" t="s">
        <v>1083</v>
      </c>
      <c r="U74" s="108" t="s">
        <v>478</v>
      </c>
      <c r="V74" s="108" t="s">
        <v>272</v>
      </c>
      <c r="W74" s="108" t="s">
        <v>1440</v>
      </c>
      <c r="X74" s="191" t="s">
        <v>1319</v>
      </c>
      <c r="Y74" s="108">
        <v>1</v>
      </c>
      <c r="Z74" s="195" t="s">
        <v>171</v>
      </c>
      <c r="AA74" s="195">
        <v>41698</v>
      </c>
      <c r="AB74" s="195">
        <v>41726</v>
      </c>
      <c r="AC74" s="195">
        <v>41726</v>
      </c>
      <c r="AH74" s="108">
        <v>4</v>
      </c>
      <c r="AI74" s="108">
        <v>4</v>
      </c>
    </row>
    <row r="75" spans="1:35">
      <c r="A75" s="193">
        <f t="shared" si="30"/>
        <v>1</v>
      </c>
      <c r="B75" s="193" t="str">
        <f t="shared" si="34"/>
        <v>14-FW-SP54</v>
      </c>
      <c r="C75" s="193">
        <f t="shared" si="31"/>
        <v>1</v>
      </c>
      <c r="D75" s="193" t="str">
        <f t="shared" si="35"/>
        <v>FOREMOST14-FW-SP54</v>
      </c>
      <c r="E75" s="199" t="str">
        <f t="shared" si="36"/>
        <v>201403</v>
      </c>
      <c r="F75" s="405" t="str">
        <f>VLOOKUP($AA75,주!$A:$F,6,FALSE)</f>
        <v>3월 2주</v>
      </c>
      <c r="G75" s="193">
        <f t="shared" si="32"/>
        <v>1</v>
      </c>
      <c r="H75" s="193" t="str">
        <f t="shared" si="37"/>
        <v>14-FW-SP54</v>
      </c>
      <c r="I75" s="193">
        <f t="shared" si="33"/>
        <v>1</v>
      </c>
      <c r="J75" s="193" t="str">
        <f t="shared" si="38"/>
        <v>FOREMOST14-FW-SP54</v>
      </c>
      <c r="K75" s="200">
        <f t="shared" si="39"/>
        <v>41719</v>
      </c>
      <c r="L75" s="199" t="str">
        <f t="shared" si="40"/>
        <v>201403</v>
      </c>
      <c r="M75" s="405" t="str">
        <f>VLOOKUP($K75,주!$A:$F,6,FALSE)</f>
        <v>3월 4주</v>
      </c>
      <c r="N75" s="405" t="str">
        <f>IF(VLOOKUP($Z75,[1]생산업체!$A:$C,2,FALSE)=1,"해외","국내")</f>
        <v>해외</v>
      </c>
      <c r="O75" s="199" t="str">
        <f>IF(VLOOKUP($U75,[1]CODE!$K:$P,[1]CODE!P$1,FALSE)="모자",T75,T75&amp;"-"&amp;VLOOKUP($U75,[1]CODE!$K:$P,[1]CODE!P$1,FALSE))</f>
        <v>JST</v>
      </c>
      <c r="P75" s="192" t="s">
        <v>1083</v>
      </c>
      <c r="R75" s="192">
        <v>74</v>
      </c>
      <c r="T75" s="108" t="s">
        <v>1083</v>
      </c>
      <c r="U75" s="108" t="s">
        <v>478</v>
      </c>
      <c r="V75" s="108" t="s">
        <v>272</v>
      </c>
      <c r="W75" s="108" t="s">
        <v>1441</v>
      </c>
      <c r="X75" s="191" t="s">
        <v>1319</v>
      </c>
      <c r="Y75" s="108">
        <v>1</v>
      </c>
      <c r="Z75" s="195" t="s">
        <v>171</v>
      </c>
      <c r="AA75" s="195">
        <v>41701</v>
      </c>
      <c r="AB75" s="195">
        <v>41729</v>
      </c>
      <c r="AC75" s="195">
        <v>41729</v>
      </c>
      <c r="AD75" s="108">
        <v>41719</v>
      </c>
      <c r="AH75" s="108">
        <v>7</v>
      </c>
      <c r="AI75" s="108">
        <v>1</v>
      </c>
    </row>
    <row r="76" spans="1:35">
      <c r="A76" s="193">
        <f t="shared" ref="A76:A78" si="41">IF(B76="",0,1/COUNTIF(B:B,B76))</f>
        <v>1</v>
      </c>
      <c r="B76" s="193" t="str">
        <f t="shared" ref="B76:B78" si="42">IF(AA76="","",W76)</f>
        <v>14-FW-SP-60</v>
      </c>
      <c r="C76" s="193">
        <f t="shared" ref="C76:C78" si="43">IF(D76="",0,1/COUNTIF(D:D,D76))</f>
        <v>1</v>
      </c>
      <c r="D76" s="193" t="str">
        <f t="shared" ref="D76:D78" si="44">IF(AA76="","",Z76&amp;W76)</f>
        <v>FOREMOST14-FW-SP-60</v>
      </c>
      <c r="E76" s="199" t="str">
        <f t="shared" ref="E76:E78" si="45">IF(YEAR(AA76)&lt;10,0&amp;YEAR(AA76),YEAR(AA76))&amp;IF(MONTH(AA76)&lt;10,0&amp;MONTH(AA76),MONTH(AA76))</f>
        <v>201403</v>
      </c>
      <c r="F76" s="405" t="str">
        <f>VLOOKUP($AA76,주!$A:$F,6,FALSE)</f>
        <v>3월 4주</v>
      </c>
      <c r="G76" s="193">
        <f t="shared" ref="G76:G78" si="46">IF(H76="",0,1/COUNTIF(H:H,H76))</f>
        <v>0</v>
      </c>
      <c r="H76" s="193" t="str">
        <f t="shared" ref="H76:H78" si="47">IF(AD76="","",W76)</f>
        <v/>
      </c>
      <c r="I76" s="193">
        <f t="shared" ref="I76:I78" si="48">IF(J76="",0,1/COUNTIF(J:J,J76))</f>
        <v>0</v>
      </c>
      <c r="J76" s="193" t="str">
        <f t="shared" ref="J76:J78" si="49">IF(AD76="","",Z76&amp;W76)</f>
        <v/>
      </c>
      <c r="K76" s="200">
        <f t="shared" ref="K76:K78" si="50">IF(AD76="",AC76,AD76)</f>
        <v>41745</v>
      </c>
      <c r="L76" s="199" t="str">
        <f t="shared" ref="L76:L78" si="51">IF(YEAR(K76)&lt;10,0&amp;YEAR(K76),YEAR(K76))&amp;IF(MONTH(K76)&lt;10,0&amp;MONTH(K76),MONTH(K76))</f>
        <v>201404</v>
      </c>
      <c r="M76" s="405" t="str">
        <f>VLOOKUP($K76,주!$A:$F,6,FALSE)</f>
        <v>4월 3주</v>
      </c>
      <c r="N76" s="405" t="str">
        <f>IF(VLOOKUP($Z76,[1]생산업체!$A:$C,2,FALSE)=1,"해외","국내")</f>
        <v>해외</v>
      </c>
      <c r="O76" s="199" t="str">
        <f>IF(VLOOKUP($U76,[1]CODE!$K:$P,[1]CODE!P$1,FALSE)="모자",T76,T76&amp;"-"&amp;VLOOKUP($U76,[1]CODE!$K:$P,[1]CODE!P$1,FALSE))</f>
        <v>JST</v>
      </c>
      <c r="P76" s="192" t="s">
        <v>1083</v>
      </c>
      <c r="R76" s="192">
        <v>75</v>
      </c>
      <c r="T76" s="108" t="s">
        <v>1083</v>
      </c>
      <c r="U76" s="108" t="s">
        <v>478</v>
      </c>
      <c r="V76" s="108" t="s">
        <v>272</v>
      </c>
      <c r="W76" s="108" t="s">
        <v>1454</v>
      </c>
      <c r="X76" s="191" t="s">
        <v>1319</v>
      </c>
      <c r="Y76" s="108">
        <v>1</v>
      </c>
      <c r="Z76" s="195" t="s">
        <v>171</v>
      </c>
      <c r="AA76" s="195">
        <v>41717</v>
      </c>
      <c r="AB76" s="195">
        <v>41745</v>
      </c>
      <c r="AC76" s="195">
        <v>41745</v>
      </c>
      <c r="AG76" s="195">
        <v>41717</v>
      </c>
    </row>
    <row r="77" spans="1:35">
      <c r="A77" s="193">
        <f t="shared" si="41"/>
        <v>1</v>
      </c>
      <c r="B77" s="193" t="str">
        <f t="shared" si="42"/>
        <v>14-FW-SP-61</v>
      </c>
      <c r="C77" s="193">
        <f t="shared" si="43"/>
        <v>1</v>
      </c>
      <c r="D77" s="193" t="str">
        <f t="shared" si="44"/>
        <v>FOREMOST14-FW-SP-61</v>
      </c>
      <c r="E77" s="199" t="str">
        <f t="shared" si="45"/>
        <v>201403</v>
      </c>
      <c r="F77" s="405" t="str">
        <f>VLOOKUP($AA77,주!$A:$F,6,FALSE)</f>
        <v>3월 4주</v>
      </c>
      <c r="G77" s="193">
        <f t="shared" si="46"/>
        <v>0</v>
      </c>
      <c r="H77" s="193" t="str">
        <f t="shared" si="47"/>
        <v/>
      </c>
      <c r="I77" s="193">
        <f t="shared" si="48"/>
        <v>0</v>
      </c>
      <c r="J77" s="193" t="str">
        <f t="shared" si="49"/>
        <v/>
      </c>
      <c r="K77" s="200">
        <f t="shared" si="50"/>
        <v>41745</v>
      </c>
      <c r="L77" s="199" t="str">
        <f t="shared" si="51"/>
        <v>201404</v>
      </c>
      <c r="M77" s="405" t="str">
        <f>VLOOKUP($K77,주!$A:$F,6,FALSE)</f>
        <v>4월 3주</v>
      </c>
      <c r="N77" s="405" t="str">
        <f>IF(VLOOKUP($Z77,[1]생산업체!$A:$C,2,FALSE)=1,"해외","국내")</f>
        <v>해외</v>
      </c>
      <c r="O77" s="199" t="str">
        <f>IF(VLOOKUP($U77,[1]CODE!$K:$P,[1]CODE!P$1,FALSE)="모자",T77,T77&amp;"-"&amp;VLOOKUP($U77,[1]CODE!$K:$P,[1]CODE!P$1,FALSE))</f>
        <v>JST</v>
      </c>
      <c r="P77" s="192" t="s">
        <v>1083</v>
      </c>
      <c r="R77" s="192">
        <v>76</v>
      </c>
      <c r="T77" s="108" t="s">
        <v>1083</v>
      </c>
      <c r="U77" s="108" t="s">
        <v>478</v>
      </c>
      <c r="V77" s="108" t="s">
        <v>272</v>
      </c>
      <c r="W77" s="108" t="s">
        <v>1455</v>
      </c>
      <c r="X77" s="191" t="s">
        <v>1319</v>
      </c>
      <c r="Y77" s="108">
        <v>1</v>
      </c>
      <c r="Z77" s="195" t="s">
        <v>171</v>
      </c>
      <c r="AA77" s="195">
        <v>41717</v>
      </c>
      <c r="AB77" s="195">
        <v>41745</v>
      </c>
      <c r="AC77" s="195">
        <v>41745</v>
      </c>
    </row>
    <row r="78" spans="1:35">
      <c r="A78" s="193">
        <f t="shared" si="41"/>
        <v>1</v>
      </c>
      <c r="B78" s="193" t="str">
        <f t="shared" si="42"/>
        <v>14-FW-SP-62</v>
      </c>
      <c r="C78" s="193">
        <f t="shared" si="43"/>
        <v>1</v>
      </c>
      <c r="D78" s="193" t="str">
        <f t="shared" si="44"/>
        <v>FOREMOST14-FW-SP-62</v>
      </c>
      <c r="E78" s="199" t="str">
        <f t="shared" si="45"/>
        <v>201403</v>
      </c>
      <c r="F78" s="405" t="str">
        <f>VLOOKUP($AA78,주!$A:$F,6,FALSE)</f>
        <v>3월 4주</v>
      </c>
      <c r="G78" s="193">
        <f t="shared" si="46"/>
        <v>0</v>
      </c>
      <c r="H78" s="193" t="str">
        <f t="shared" si="47"/>
        <v/>
      </c>
      <c r="I78" s="193">
        <f t="shared" si="48"/>
        <v>0</v>
      </c>
      <c r="J78" s="193" t="str">
        <f t="shared" si="49"/>
        <v/>
      </c>
      <c r="K78" s="200">
        <f t="shared" si="50"/>
        <v>41745</v>
      </c>
      <c r="L78" s="199" t="str">
        <f t="shared" si="51"/>
        <v>201404</v>
      </c>
      <c r="M78" s="405" t="str">
        <f>VLOOKUP($K78,주!$A:$F,6,FALSE)</f>
        <v>4월 3주</v>
      </c>
      <c r="N78" s="405" t="str">
        <f>IF(VLOOKUP($Z78,[1]생산업체!$A:$C,2,FALSE)=1,"해외","국내")</f>
        <v>해외</v>
      </c>
      <c r="O78" s="199" t="str">
        <f>IF(VLOOKUP($U78,[1]CODE!$K:$P,[1]CODE!P$1,FALSE)="모자",T78,T78&amp;"-"&amp;VLOOKUP($U78,[1]CODE!$K:$P,[1]CODE!P$1,FALSE))</f>
        <v>JST</v>
      </c>
      <c r="P78" s="192" t="s">
        <v>1083</v>
      </c>
      <c r="R78" s="192">
        <v>77</v>
      </c>
      <c r="T78" s="108" t="s">
        <v>1083</v>
      </c>
      <c r="U78" s="108" t="s">
        <v>478</v>
      </c>
      <c r="V78" s="108" t="s">
        <v>272</v>
      </c>
      <c r="W78" s="108" t="s">
        <v>1456</v>
      </c>
      <c r="X78" s="191" t="s">
        <v>1319</v>
      </c>
      <c r="Y78" s="108">
        <v>1</v>
      </c>
      <c r="Z78" s="195" t="s">
        <v>171</v>
      </c>
      <c r="AA78" s="195">
        <v>41717</v>
      </c>
      <c r="AB78" s="195">
        <v>41745</v>
      </c>
      <c r="AC78" s="195">
        <v>41745</v>
      </c>
    </row>
    <row r="79" spans="1:35">
      <c r="A79" s="193">
        <f t="shared" ref="A79" si="52">IF(B79="",0,1/COUNTIF(B:B,B79))</f>
        <v>0.5</v>
      </c>
      <c r="B79" s="193" t="str">
        <f t="shared" ref="B79" si="53">IF(AA79="","",W79)</f>
        <v>14-FW-SP-39</v>
      </c>
      <c r="C79" s="193">
        <f t="shared" ref="C79" si="54">IF(D79="",0,1/COUNTIF(D:D,D79))</f>
        <v>1</v>
      </c>
      <c r="D79" s="193" t="str">
        <f t="shared" ref="D79" si="55">IF(AA79="","",Z79&amp;W79)</f>
        <v>5 works room14-FW-SP-39</v>
      </c>
      <c r="E79" s="199" t="str">
        <f t="shared" ref="E79" si="56">IF(YEAR(AA79)&lt;10,0&amp;YEAR(AA79),YEAR(AA79))&amp;IF(MONTH(AA79)&lt;10,0&amp;MONTH(AA79),MONTH(AA79))</f>
        <v>201403</v>
      </c>
      <c r="F79" s="405" t="str">
        <f>VLOOKUP($AA79,주!$A:$F,6,FALSE)</f>
        <v>3월 5주</v>
      </c>
      <c r="G79" s="193">
        <f t="shared" ref="G79" si="57">IF(H79="",0,1/COUNTIF(H:H,H79))</f>
        <v>0</v>
      </c>
      <c r="H79" s="193" t="str">
        <f t="shared" ref="H79" si="58">IF(AD79="","",W79)</f>
        <v/>
      </c>
      <c r="I79" s="193">
        <f t="shared" ref="I79" si="59">IF(J79="",0,1/COUNTIF(J:J,J79))</f>
        <v>0</v>
      </c>
      <c r="J79" s="193" t="str">
        <f t="shared" ref="J79" si="60">IF(AD79="","",Z79&amp;W79)</f>
        <v/>
      </c>
      <c r="K79" s="200">
        <f t="shared" ref="K79" si="61">IF(AD79="",AC79,AD79)</f>
        <v>41752</v>
      </c>
      <c r="L79" s="199" t="str">
        <f t="shared" ref="L79" si="62">IF(YEAR(K79)&lt;10,0&amp;YEAR(K79),YEAR(K79))&amp;IF(MONTH(K79)&lt;10,0&amp;MONTH(K79),MONTH(K79))</f>
        <v>201404</v>
      </c>
      <c r="M79" s="405" t="str">
        <f>VLOOKUP($K79,주!$A:$F,6,FALSE)</f>
        <v>4월 4주</v>
      </c>
      <c r="N79" s="405" t="e">
        <f>IF(VLOOKUP($Z79,[1]생산업체!$A:$C,2,FALSE)=1,"해외","국내")</f>
        <v>#N/A</v>
      </c>
      <c r="O79" s="199" t="str">
        <f>IF(VLOOKUP($U79,[1]CODE!$K:$P,[1]CODE!P$1,FALSE)="모자",T79,T79&amp;"-"&amp;VLOOKUP($U79,[1]CODE!$K:$P,[1]CODE!P$1,FALSE))</f>
        <v>JST</v>
      </c>
      <c r="P79" s="192" t="s">
        <v>1083</v>
      </c>
      <c r="R79" s="192">
        <v>78</v>
      </c>
      <c r="T79" s="108" t="s">
        <v>1083</v>
      </c>
      <c r="U79" s="108" t="s">
        <v>478</v>
      </c>
      <c r="V79" s="108" t="s">
        <v>272</v>
      </c>
      <c r="W79" s="108" t="s">
        <v>1399</v>
      </c>
      <c r="X79" s="191" t="s">
        <v>1319</v>
      </c>
      <c r="Y79" s="108">
        <v>0.5</v>
      </c>
      <c r="Z79" s="195" t="s">
        <v>1396</v>
      </c>
      <c r="AA79" s="195">
        <v>41724</v>
      </c>
      <c r="AB79" s="195">
        <v>41752</v>
      </c>
      <c r="AC79" s="195">
        <v>41752</v>
      </c>
      <c r="AE79" s="108">
        <v>3.8</v>
      </c>
      <c r="AG79" s="195" t="s">
        <v>1215</v>
      </c>
    </row>
  </sheetData>
  <autoFilter ref="A1:AH28"/>
  <phoneticPr fontId="4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D43"/>
  <sheetViews>
    <sheetView zoomScale="75" zoomScaleNormal="75"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RowHeight="16.5"/>
  <cols>
    <col min="1" max="2" width="14.25" style="1" customWidth="1"/>
    <col min="3" max="3" width="16.375" customWidth="1"/>
    <col min="4" max="4" width="14.25" style="1" customWidth="1"/>
    <col min="5" max="6" width="13.75" customWidth="1"/>
    <col min="7" max="7" width="15.875" style="3" customWidth="1"/>
    <col min="8" max="8" width="14.875" style="3" customWidth="1"/>
    <col min="9" max="9" width="14.875" style="15" customWidth="1"/>
    <col min="10" max="10" width="15.5" style="15" customWidth="1"/>
    <col min="11" max="11" width="10.375" style="3" customWidth="1"/>
    <col min="12" max="12" width="7.875" style="3" customWidth="1"/>
    <col min="13" max="13" width="6.75" style="3" customWidth="1"/>
    <col min="14" max="14" width="10.5" style="3" customWidth="1"/>
    <col min="15" max="15" width="13.375" style="3" customWidth="1"/>
    <col min="16" max="16" width="11.875" style="3" customWidth="1"/>
    <col min="17" max="17" width="12.875" style="3" customWidth="1"/>
    <col min="18" max="18" width="11.875" style="3" customWidth="1"/>
    <col min="19" max="19" width="26.125" style="1" customWidth="1"/>
  </cols>
  <sheetData>
    <row r="1" spans="1:29" ht="33.75">
      <c r="A1" s="13" t="s">
        <v>48</v>
      </c>
      <c r="B1" s="13"/>
      <c r="C1" s="13"/>
      <c r="D1" s="13"/>
      <c r="E1" s="13"/>
      <c r="F1" s="13"/>
    </row>
    <row r="2" spans="1:29" ht="15.75" customHeight="1">
      <c r="A2" s="14" t="s">
        <v>49</v>
      </c>
      <c r="B2" s="12"/>
      <c r="S2" s="10">
        <v>41221</v>
      </c>
    </row>
    <row r="3" spans="1:29" ht="37.5" customHeight="1">
      <c r="A3" s="571" t="s">
        <v>0</v>
      </c>
      <c r="B3" s="571" t="s">
        <v>26</v>
      </c>
      <c r="C3" s="571" t="s">
        <v>23</v>
      </c>
      <c r="D3" s="573" t="s">
        <v>20</v>
      </c>
      <c r="E3" s="571" t="s">
        <v>2</v>
      </c>
      <c r="F3" s="589" t="s">
        <v>19</v>
      </c>
      <c r="G3" s="590"/>
      <c r="H3" s="591"/>
      <c r="I3" s="573" t="s">
        <v>14</v>
      </c>
      <c r="J3" s="573" t="s">
        <v>104</v>
      </c>
      <c r="K3" s="585" t="s">
        <v>13</v>
      </c>
      <c r="L3" s="586"/>
      <c r="M3" s="586"/>
      <c r="N3" s="587"/>
      <c r="O3" s="585" t="s">
        <v>13</v>
      </c>
      <c r="P3" s="586"/>
      <c r="Q3" s="586"/>
      <c r="R3" s="587"/>
      <c r="S3" s="571" t="s">
        <v>3</v>
      </c>
      <c r="T3" s="579" t="s">
        <v>24</v>
      </c>
      <c r="U3" s="580"/>
      <c r="V3" s="580"/>
      <c r="W3" s="580"/>
      <c r="X3" s="580"/>
      <c r="Y3" s="580"/>
      <c r="Z3" s="580"/>
      <c r="AA3" s="580"/>
      <c r="AB3" s="580"/>
      <c r="AC3" s="581"/>
    </row>
    <row r="4" spans="1:29" ht="39" customHeight="1">
      <c r="A4" s="572"/>
      <c r="B4" s="572"/>
      <c r="C4" s="572"/>
      <c r="D4" s="572"/>
      <c r="E4" s="572"/>
      <c r="F4" s="4" t="s">
        <v>22</v>
      </c>
      <c r="G4" s="5" t="s">
        <v>17</v>
      </c>
      <c r="H4" s="5" t="s">
        <v>18</v>
      </c>
      <c r="I4" s="588"/>
      <c r="J4" s="588"/>
      <c r="K4" s="5" t="s">
        <v>92</v>
      </c>
      <c r="L4" s="5" t="s">
        <v>26</v>
      </c>
      <c r="M4" s="5" t="s">
        <v>97</v>
      </c>
      <c r="N4" s="5" t="s">
        <v>93</v>
      </c>
      <c r="O4" s="5" t="s">
        <v>95</v>
      </c>
      <c r="P4" s="5" t="s">
        <v>96</v>
      </c>
      <c r="Q4" s="5" t="s">
        <v>27</v>
      </c>
      <c r="R4" s="5" t="s">
        <v>93</v>
      </c>
      <c r="S4" s="572"/>
      <c r="T4" s="582"/>
      <c r="U4" s="583"/>
      <c r="V4" s="583"/>
      <c r="W4" s="583"/>
      <c r="X4" s="583"/>
      <c r="Y4" s="583"/>
      <c r="Z4" s="583"/>
      <c r="AA4" s="583"/>
      <c r="AB4" s="583"/>
      <c r="AC4" s="584"/>
    </row>
    <row r="5" spans="1:29" ht="68.25" customHeight="1">
      <c r="A5" s="569" t="s">
        <v>35</v>
      </c>
      <c r="B5" s="6" t="s">
        <v>28</v>
      </c>
      <c r="C5" s="7"/>
      <c r="D5" s="54" t="s">
        <v>6</v>
      </c>
      <c r="E5" s="6" t="s">
        <v>5</v>
      </c>
      <c r="F5" s="8">
        <v>41180</v>
      </c>
      <c r="G5" s="9" t="s">
        <v>21</v>
      </c>
      <c r="H5" s="19" t="s">
        <v>64</v>
      </c>
      <c r="I5" s="24"/>
      <c r="J5" s="24"/>
      <c r="K5" s="8"/>
      <c r="L5" s="8"/>
      <c r="M5" s="8"/>
      <c r="N5" s="8"/>
      <c r="O5" s="8"/>
      <c r="P5" s="8"/>
      <c r="Q5" s="8"/>
      <c r="R5" s="8"/>
      <c r="S5" s="563" t="s">
        <v>147</v>
      </c>
      <c r="T5" s="555"/>
      <c r="U5" s="556"/>
      <c r="V5" s="556"/>
      <c r="W5" s="556"/>
      <c r="X5" s="556"/>
      <c r="Y5" s="556"/>
      <c r="Z5" s="556"/>
      <c r="AA5" s="556"/>
      <c r="AB5" s="556"/>
      <c r="AC5" s="557"/>
    </row>
    <row r="6" spans="1:29" ht="42" customHeight="1">
      <c r="A6" s="578"/>
      <c r="B6" s="569" t="s">
        <v>29</v>
      </c>
      <c r="C6" s="569"/>
      <c r="D6" s="563" t="s">
        <v>7</v>
      </c>
      <c r="E6" s="569" t="s">
        <v>5</v>
      </c>
      <c r="F6" s="574">
        <v>41192</v>
      </c>
      <c r="G6" s="574">
        <v>41197</v>
      </c>
      <c r="H6" s="574">
        <v>41219</v>
      </c>
      <c r="I6" s="576" t="s">
        <v>172</v>
      </c>
      <c r="J6" s="553" t="s">
        <v>87</v>
      </c>
      <c r="K6" s="567"/>
      <c r="L6" s="551" t="s">
        <v>59</v>
      </c>
      <c r="M6" s="561">
        <v>6.7000000000000004E-2</v>
      </c>
      <c r="N6" s="551" t="s">
        <v>94</v>
      </c>
      <c r="O6" s="17"/>
      <c r="P6" s="17" t="s">
        <v>100</v>
      </c>
      <c r="Q6" s="55" t="s">
        <v>103</v>
      </c>
      <c r="R6" s="16" t="s">
        <v>146</v>
      </c>
      <c r="S6" s="564"/>
      <c r="T6" s="537"/>
      <c r="U6" s="538"/>
      <c r="V6" s="538"/>
      <c r="W6" s="538"/>
      <c r="X6" s="538"/>
      <c r="Y6" s="538"/>
      <c r="Z6" s="538"/>
      <c r="AA6" s="538"/>
      <c r="AB6" s="538"/>
      <c r="AC6" s="539"/>
    </row>
    <row r="7" spans="1:29" ht="42" customHeight="1" thickBot="1">
      <c r="A7" s="570"/>
      <c r="B7" s="570"/>
      <c r="C7" s="570"/>
      <c r="D7" s="545"/>
      <c r="E7" s="570"/>
      <c r="F7" s="577"/>
      <c r="G7" s="577"/>
      <c r="H7" s="577"/>
      <c r="I7" s="566"/>
      <c r="J7" s="554"/>
      <c r="K7" s="568"/>
      <c r="L7" s="552"/>
      <c r="M7" s="562"/>
      <c r="N7" s="552"/>
      <c r="O7" s="43"/>
      <c r="P7" s="43" t="s">
        <v>101</v>
      </c>
      <c r="Q7" s="55" t="s">
        <v>102</v>
      </c>
      <c r="R7" s="16" t="s">
        <v>146</v>
      </c>
      <c r="S7" s="565"/>
      <c r="T7" s="540"/>
      <c r="U7" s="541"/>
      <c r="V7" s="541"/>
      <c r="W7" s="541"/>
      <c r="X7" s="541"/>
      <c r="Y7" s="541"/>
      <c r="Z7" s="541"/>
      <c r="AA7" s="541"/>
      <c r="AB7" s="541"/>
      <c r="AC7" s="542"/>
    </row>
    <row r="8" spans="1:29" ht="68.25" customHeight="1">
      <c r="A8" s="600" t="s">
        <v>36</v>
      </c>
      <c r="B8" s="44" t="s">
        <v>30</v>
      </c>
      <c r="C8" s="45"/>
      <c r="D8" s="46" t="s">
        <v>6</v>
      </c>
      <c r="E8" s="44" t="s">
        <v>5</v>
      </c>
      <c r="F8" s="47">
        <v>41180</v>
      </c>
      <c r="G8" s="48" t="s">
        <v>21</v>
      </c>
      <c r="H8" s="49" t="s">
        <v>64</v>
      </c>
      <c r="I8" s="50"/>
      <c r="J8" s="50"/>
      <c r="K8" s="51"/>
      <c r="L8" s="52"/>
      <c r="M8" s="52"/>
      <c r="N8" s="52"/>
      <c r="O8" s="52"/>
      <c r="P8" s="52"/>
      <c r="Q8" s="52"/>
      <c r="R8" s="52"/>
      <c r="S8" s="543" t="s">
        <v>150</v>
      </c>
      <c r="T8" s="555"/>
      <c r="U8" s="556"/>
      <c r="V8" s="556"/>
      <c r="W8" s="556"/>
      <c r="X8" s="556"/>
      <c r="Y8" s="556"/>
      <c r="Z8" s="556"/>
      <c r="AA8" s="556"/>
      <c r="AB8" s="556"/>
      <c r="AC8" s="557"/>
    </row>
    <row r="9" spans="1:29" ht="39.75" customHeight="1">
      <c r="A9" s="578"/>
      <c r="B9" s="569" t="s">
        <v>31</v>
      </c>
      <c r="C9" s="569"/>
      <c r="D9" s="563" t="s">
        <v>7</v>
      </c>
      <c r="E9" s="569" t="s">
        <v>5</v>
      </c>
      <c r="F9" s="574">
        <v>41192</v>
      </c>
      <c r="G9" s="574">
        <v>41197</v>
      </c>
      <c r="H9" s="574">
        <v>41219</v>
      </c>
      <c r="I9" s="576" t="s">
        <v>173</v>
      </c>
      <c r="J9" s="553" t="s">
        <v>90</v>
      </c>
      <c r="K9" s="567"/>
      <c r="L9" s="551" t="s">
        <v>59</v>
      </c>
      <c r="M9" s="561">
        <v>7.5999999999999998E-2</v>
      </c>
      <c r="N9" s="549" t="s">
        <v>98</v>
      </c>
      <c r="O9" s="17"/>
      <c r="P9" s="17" t="s">
        <v>100</v>
      </c>
      <c r="Q9" s="55" t="s">
        <v>103</v>
      </c>
      <c r="R9" s="16" t="s">
        <v>146</v>
      </c>
      <c r="S9" s="564"/>
      <c r="T9" s="537"/>
      <c r="U9" s="538"/>
      <c r="V9" s="538"/>
      <c r="W9" s="538"/>
      <c r="X9" s="538"/>
      <c r="Y9" s="538"/>
      <c r="Z9" s="538"/>
      <c r="AA9" s="538"/>
      <c r="AB9" s="538"/>
      <c r="AC9" s="539"/>
    </row>
    <row r="10" spans="1:29" ht="39.75" customHeight="1" thickBot="1">
      <c r="A10" s="570"/>
      <c r="B10" s="570"/>
      <c r="C10" s="570"/>
      <c r="D10" s="545"/>
      <c r="E10" s="570"/>
      <c r="F10" s="577"/>
      <c r="G10" s="577"/>
      <c r="H10" s="577"/>
      <c r="I10" s="566"/>
      <c r="J10" s="554"/>
      <c r="K10" s="568"/>
      <c r="L10" s="552"/>
      <c r="M10" s="562"/>
      <c r="N10" s="550"/>
      <c r="O10" s="43"/>
      <c r="P10" s="43" t="s">
        <v>101</v>
      </c>
      <c r="Q10" s="55" t="s">
        <v>102</v>
      </c>
      <c r="R10" s="16" t="s">
        <v>146</v>
      </c>
      <c r="S10" s="565"/>
      <c r="T10" s="540"/>
      <c r="U10" s="541"/>
      <c r="V10" s="541"/>
      <c r="W10" s="541"/>
      <c r="X10" s="541"/>
      <c r="Y10" s="541"/>
      <c r="Z10" s="541"/>
      <c r="AA10" s="541"/>
      <c r="AB10" s="541"/>
      <c r="AC10" s="542"/>
    </row>
    <row r="11" spans="1:29" ht="68.25" customHeight="1">
      <c r="A11" s="600" t="s">
        <v>37</v>
      </c>
      <c r="B11" s="44" t="s">
        <v>32</v>
      </c>
      <c r="C11" s="45"/>
      <c r="D11" s="46" t="s">
        <v>6</v>
      </c>
      <c r="E11" s="44" t="s">
        <v>5</v>
      </c>
      <c r="F11" s="47">
        <v>41180</v>
      </c>
      <c r="G11" s="48" t="s">
        <v>21</v>
      </c>
      <c r="H11" s="49" t="s">
        <v>64</v>
      </c>
      <c r="I11" s="50"/>
      <c r="J11" s="50"/>
      <c r="K11" s="51"/>
      <c r="L11" s="52"/>
      <c r="M11" s="52"/>
      <c r="N11" s="52"/>
      <c r="O11" s="52"/>
      <c r="P11" s="52"/>
      <c r="Q11" s="52"/>
      <c r="R11" s="52"/>
      <c r="S11" s="543" t="s">
        <v>150</v>
      </c>
      <c r="T11" s="555"/>
      <c r="U11" s="556"/>
      <c r="V11" s="556"/>
      <c r="W11" s="556"/>
      <c r="X11" s="556"/>
      <c r="Y11" s="556"/>
      <c r="Z11" s="556"/>
      <c r="AA11" s="556"/>
      <c r="AB11" s="556"/>
      <c r="AC11" s="557"/>
    </row>
    <row r="12" spans="1:29" ht="43.5" customHeight="1">
      <c r="A12" s="578"/>
      <c r="B12" s="569" t="s">
        <v>33</v>
      </c>
      <c r="C12" s="569"/>
      <c r="D12" s="563" t="s">
        <v>7</v>
      </c>
      <c r="E12" s="569" t="s">
        <v>5</v>
      </c>
      <c r="F12" s="574">
        <v>41192</v>
      </c>
      <c r="G12" s="574">
        <v>41197</v>
      </c>
      <c r="H12" s="574">
        <v>41219</v>
      </c>
      <c r="I12" s="576" t="s">
        <v>82</v>
      </c>
      <c r="J12" s="553" t="s">
        <v>84</v>
      </c>
      <c r="K12" s="567"/>
      <c r="L12" s="551" t="s">
        <v>61</v>
      </c>
      <c r="M12" s="561">
        <v>7.5999999999999998E-2</v>
      </c>
      <c r="N12" s="549" t="s">
        <v>60</v>
      </c>
      <c r="O12" s="17"/>
      <c r="P12" s="17" t="s">
        <v>100</v>
      </c>
      <c r="Q12" s="55" t="s">
        <v>103</v>
      </c>
      <c r="R12" s="16" t="s">
        <v>146</v>
      </c>
      <c r="S12" s="564"/>
      <c r="T12" s="537"/>
      <c r="U12" s="538"/>
      <c r="V12" s="538"/>
      <c r="W12" s="538"/>
      <c r="X12" s="538"/>
      <c r="Y12" s="538"/>
      <c r="Z12" s="538"/>
      <c r="AA12" s="538"/>
      <c r="AB12" s="538"/>
      <c r="AC12" s="539"/>
    </row>
    <row r="13" spans="1:29" ht="43.5" customHeight="1" thickBot="1">
      <c r="A13" s="578"/>
      <c r="B13" s="578"/>
      <c r="C13" s="578"/>
      <c r="D13" s="544"/>
      <c r="E13" s="578"/>
      <c r="F13" s="575"/>
      <c r="G13" s="575"/>
      <c r="H13" s="575"/>
      <c r="I13" s="606"/>
      <c r="J13" s="605"/>
      <c r="K13" s="607"/>
      <c r="L13" s="602"/>
      <c r="M13" s="604"/>
      <c r="N13" s="603"/>
      <c r="O13" s="38"/>
      <c r="P13" s="38" t="s">
        <v>101</v>
      </c>
      <c r="Q13" s="56" t="s">
        <v>102</v>
      </c>
      <c r="R13" s="16" t="s">
        <v>146</v>
      </c>
      <c r="S13" s="564"/>
      <c r="T13" s="540"/>
      <c r="U13" s="541"/>
      <c r="V13" s="541"/>
      <c r="W13" s="541"/>
      <c r="X13" s="541"/>
      <c r="Y13" s="541"/>
      <c r="Z13" s="541"/>
      <c r="AA13" s="541"/>
      <c r="AB13" s="541"/>
      <c r="AC13" s="542"/>
    </row>
    <row r="14" spans="1:29" ht="68.25" customHeight="1" thickBot="1">
      <c r="A14" s="57" t="s">
        <v>38</v>
      </c>
      <c r="B14" s="57" t="s">
        <v>28</v>
      </c>
      <c r="C14" s="58"/>
      <c r="D14" s="59" t="s">
        <v>6</v>
      </c>
      <c r="E14" s="57" t="s">
        <v>5</v>
      </c>
      <c r="F14" s="60">
        <v>41180</v>
      </c>
      <c r="G14" s="61" t="s">
        <v>21</v>
      </c>
      <c r="H14" s="62" t="s">
        <v>64</v>
      </c>
      <c r="I14" s="63"/>
      <c r="J14" s="63"/>
      <c r="K14" s="64"/>
      <c r="L14" s="65"/>
      <c r="M14" s="65"/>
      <c r="N14" s="65"/>
      <c r="O14" s="65"/>
      <c r="P14" s="65"/>
      <c r="Q14" s="65"/>
      <c r="R14" s="65"/>
      <c r="S14" s="59" t="s">
        <v>149</v>
      </c>
      <c r="T14" s="558"/>
      <c r="U14" s="559"/>
      <c r="V14" s="559"/>
      <c r="W14" s="559"/>
      <c r="X14" s="559"/>
      <c r="Y14" s="559"/>
      <c r="Z14" s="559"/>
      <c r="AA14" s="559"/>
      <c r="AB14" s="559"/>
      <c r="AC14" s="560"/>
    </row>
    <row r="15" spans="1:29" ht="68.25" customHeight="1" thickBot="1">
      <c r="A15" s="57" t="s">
        <v>39</v>
      </c>
      <c r="B15" s="57" t="s">
        <v>34</v>
      </c>
      <c r="C15" s="58"/>
      <c r="D15" s="59" t="s">
        <v>6</v>
      </c>
      <c r="E15" s="57" t="s">
        <v>4</v>
      </c>
      <c r="F15" s="60">
        <v>41180</v>
      </c>
      <c r="G15" s="61" t="s">
        <v>21</v>
      </c>
      <c r="H15" s="62" t="s">
        <v>64</v>
      </c>
      <c r="I15" s="63"/>
      <c r="J15" s="63"/>
      <c r="K15" s="64"/>
      <c r="L15" s="65"/>
      <c r="M15" s="65"/>
      <c r="N15" s="65"/>
      <c r="O15" s="65"/>
      <c r="P15" s="65"/>
      <c r="Q15" s="65"/>
      <c r="R15" s="65"/>
      <c r="S15" s="59" t="s">
        <v>149</v>
      </c>
      <c r="T15" s="558"/>
      <c r="U15" s="559"/>
      <c r="V15" s="559"/>
      <c r="W15" s="559"/>
      <c r="X15" s="559"/>
      <c r="Y15" s="559"/>
      <c r="Z15" s="559"/>
      <c r="AA15" s="559"/>
      <c r="AB15" s="559"/>
      <c r="AC15" s="560"/>
    </row>
    <row r="16" spans="1:29" ht="68.25" customHeight="1" thickBot="1">
      <c r="A16" s="57" t="s">
        <v>40</v>
      </c>
      <c r="B16" s="57" t="s">
        <v>29</v>
      </c>
      <c r="C16" s="58"/>
      <c r="D16" s="59" t="s">
        <v>6</v>
      </c>
      <c r="E16" s="57" t="s">
        <v>4</v>
      </c>
      <c r="F16" s="60">
        <v>41180</v>
      </c>
      <c r="G16" s="61" t="s">
        <v>21</v>
      </c>
      <c r="H16" s="62" t="s">
        <v>64</v>
      </c>
      <c r="I16" s="63"/>
      <c r="J16" s="63"/>
      <c r="K16" s="64"/>
      <c r="L16" s="65"/>
      <c r="M16" s="65"/>
      <c r="N16" s="65"/>
      <c r="O16" s="65"/>
      <c r="P16" s="65"/>
      <c r="Q16" s="65"/>
      <c r="R16" s="65"/>
      <c r="S16" s="59" t="s">
        <v>148</v>
      </c>
      <c r="T16" s="558"/>
      <c r="U16" s="559"/>
      <c r="V16" s="559"/>
      <c r="W16" s="559"/>
      <c r="X16" s="559"/>
      <c r="Y16" s="559"/>
      <c r="Z16" s="559"/>
      <c r="AA16" s="559"/>
      <c r="AB16" s="559"/>
      <c r="AC16" s="560"/>
    </row>
    <row r="17" spans="1:29" ht="68.25" customHeight="1">
      <c r="A17" s="600" t="s">
        <v>50</v>
      </c>
      <c r="B17" s="44" t="s">
        <v>31</v>
      </c>
      <c r="C17" s="44"/>
      <c r="D17" s="46" t="s">
        <v>6</v>
      </c>
      <c r="E17" s="44" t="s">
        <v>4</v>
      </c>
      <c r="F17" s="47">
        <v>41180</v>
      </c>
      <c r="G17" s="48" t="s">
        <v>21</v>
      </c>
      <c r="H17" s="49" t="s">
        <v>64</v>
      </c>
      <c r="I17" s="50"/>
      <c r="J17" s="50"/>
      <c r="K17" s="51"/>
      <c r="L17" s="52"/>
      <c r="M17" s="52"/>
      <c r="N17" s="52"/>
      <c r="O17" s="52"/>
      <c r="P17" s="52"/>
      <c r="Q17" s="52"/>
      <c r="R17" s="52"/>
      <c r="S17" s="543" t="s">
        <v>151</v>
      </c>
      <c r="T17" s="546"/>
      <c r="U17" s="547"/>
      <c r="V17" s="547"/>
      <c r="W17" s="547"/>
      <c r="X17" s="547"/>
      <c r="Y17" s="547"/>
      <c r="Z17" s="547"/>
      <c r="AA17" s="547"/>
      <c r="AB17" s="547"/>
      <c r="AC17" s="548"/>
    </row>
    <row r="18" spans="1:29" ht="68.25" customHeight="1" thickBot="1">
      <c r="A18" s="601"/>
      <c r="B18" s="66" t="s">
        <v>41</v>
      </c>
      <c r="C18" s="67"/>
      <c r="D18" s="68" t="s">
        <v>7</v>
      </c>
      <c r="E18" s="66" t="s">
        <v>4</v>
      </c>
      <c r="F18" s="69">
        <v>41192</v>
      </c>
      <c r="G18" s="69">
        <v>41197</v>
      </c>
      <c r="H18" s="69">
        <v>41219</v>
      </c>
      <c r="I18" s="70" t="s">
        <v>174</v>
      </c>
      <c r="J18" s="71" t="s">
        <v>91</v>
      </c>
      <c r="K18" s="72" t="s">
        <v>62</v>
      </c>
      <c r="L18" s="43" t="s">
        <v>99</v>
      </c>
      <c r="M18" s="43" t="s">
        <v>99</v>
      </c>
      <c r="N18" s="43" t="s">
        <v>99</v>
      </c>
      <c r="O18" s="43"/>
      <c r="P18" s="43" t="s">
        <v>101</v>
      </c>
      <c r="Q18" s="73" t="s">
        <v>102</v>
      </c>
      <c r="R18" s="16" t="s">
        <v>146</v>
      </c>
      <c r="S18" s="565"/>
      <c r="T18" s="540"/>
      <c r="U18" s="541"/>
      <c r="V18" s="541"/>
      <c r="W18" s="541"/>
      <c r="X18" s="541"/>
      <c r="Y18" s="541"/>
      <c r="Z18" s="541"/>
      <c r="AA18" s="541"/>
      <c r="AB18" s="541"/>
      <c r="AC18" s="542"/>
    </row>
    <row r="19" spans="1:29" ht="68.25" customHeight="1">
      <c r="A19" s="600" t="s">
        <v>51</v>
      </c>
      <c r="B19" s="44" t="s">
        <v>42</v>
      </c>
      <c r="C19" s="45"/>
      <c r="D19" s="46" t="s">
        <v>6</v>
      </c>
      <c r="E19" s="44" t="s">
        <v>4</v>
      </c>
      <c r="F19" s="47">
        <v>41180</v>
      </c>
      <c r="G19" s="48" t="s">
        <v>21</v>
      </c>
      <c r="H19" s="49" t="s">
        <v>64</v>
      </c>
      <c r="I19" s="50"/>
      <c r="J19" s="50"/>
      <c r="K19" s="51"/>
      <c r="L19" s="52"/>
      <c r="M19" s="52"/>
      <c r="N19" s="52"/>
      <c r="O19" s="52"/>
      <c r="P19" s="52"/>
      <c r="Q19" s="52"/>
      <c r="R19" s="52"/>
      <c r="S19" s="46" t="s">
        <v>152</v>
      </c>
      <c r="T19" s="546"/>
      <c r="U19" s="547"/>
      <c r="V19" s="547"/>
      <c r="W19" s="547"/>
      <c r="X19" s="547"/>
      <c r="Y19" s="547"/>
      <c r="Z19" s="547"/>
      <c r="AA19" s="547"/>
      <c r="AB19" s="547"/>
      <c r="AC19" s="548"/>
    </row>
    <row r="20" spans="1:29" ht="48" customHeight="1">
      <c r="A20" s="578"/>
      <c r="B20" s="569" t="s">
        <v>28</v>
      </c>
      <c r="C20" s="569"/>
      <c r="D20" s="563" t="s">
        <v>7</v>
      </c>
      <c r="E20" s="569" t="s">
        <v>4</v>
      </c>
      <c r="F20" s="574">
        <v>41192</v>
      </c>
      <c r="G20" s="574">
        <v>41197</v>
      </c>
      <c r="H20" s="574">
        <v>41219</v>
      </c>
      <c r="I20" s="576" t="s">
        <v>175</v>
      </c>
      <c r="J20" s="553" t="s">
        <v>84</v>
      </c>
      <c r="K20" s="567"/>
      <c r="L20" s="551" t="s">
        <v>61</v>
      </c>
      <c r="M20" s="561">
        <v>6.7000000000000004E-2</v>
      </c>
      <c r="N20" s="549" t="s">
        <v>60</v>
      </c>
      <c r="O20" s="17"/>
      <c r="P20" s="17" t="s">
        <v>100</v>
      </c>
      <c r="Q20" s="55" t="s">
        <v>103</v>
      </c>
      <c r="R20" s="16" t="s">
        <v>146</v>
      </c>
      <c r="S20" s="563" t="s">
        <v>153</v>
      </c>
      <c r="T20" s="537"/>
      <c r="U20" s="538"/>
      <c r="V20" s="538"/>
      <c r="W20" s="538"/>
      <c r="X20" s="538"/>
      <c r="Y20" s="538"/>
      <c r="Z20" s="538"/>
      <c r="AA20" s="538"/>
      <c r="AB20" s="538"/>
      <c r="AC20" s="539"/>
    </row>
    <row r="21" spans="1:29" ht="48" customHeight="1" thickBot="1">
      <c r="A21" s="570"/>
      <c r="B21" s="570"/>
      <c r="C21" s="570"/>
      <c r="D21" s="545"/>
      <c r="E21" s="570"/>
      <c r="F21" s="577"/>
      <c r="G21" s="577"/>
      <c r="H21" s="577"/>
      <c r="I21" s="566"/>
      <c r="J21" s="554"/>
      <c r="K21" s="568"/>
      <c r="L21" s="552"/>
      <c r="M21" s="562"/>
      <c r="N21" s="550"/>
      <c r="O21" s="43"/>
      <c r="P21" s="43" t="s">
        <v>101</v>
      </c>
      <c r="Q21" s="73" t="s">
        <v>102</v>
      </c>
      <c r="R21" s="16" t="s">
        <v>146</v>
      </c>
      <c r="S21" s="545"/>
      <c r="T21" s="540"/>
      <c r="U21" s="541"/>
      <c r="V21" s="541"/>
      <c r="W21" s="541"/>
      <c r="X21" s="541"/>
      <c r="Y21" s="541"/>
      <c r="Z21" s="541"/>
      <c r="AA21" s="541"/>
      <c r="AB21" s="541"/>
      <c r="AC21" s="542"/>
    </row>
    <row r="22" spans="1:29" ht="68.25" customHeight="1">
      <c r="A22" s="600" t="s">
        <v>52</v>
      </c>
      <c r="B22" s="44" t="s">
        <v>43</v>
      </c>
      <c r="C22" s="45"/>
      <c r="D22" s="46" t="s">
        <v>6</v>
      </c>
      <c r="E22" s="44" t="s">
        <v>5</v>
      </c>
      <c r="F22" s="47">
        <v>41180</v>
      </c>
      <c r="G22" s="48" t="s">
        <v>21</v>
      </c>
      <c r="H22" s="49" t="s">
        <v>64</v>
      </c>
      <c r="I22" s="50"/>
      <c r="J22" s="50"/>
      <c r="K22" s="51"/>
      <c r="L22" s="52"/>
      <c r="M22" s="52"/>
      <c r="N22" s="52"/>
      <c r="O22" s="52"/>
      <c r="P22" s="52"/>
      <c r="Q22" s="52"/>
      <c r="R22" s="52"/>
      <c r="S22" s="543" t="s">
        <v>152</v>
      </c>
      <c r="T22" s="546"/>
      <c r="U22" s="547"/>
      <c r="V22" s="547"/>
      <c r="W22" s="547"/>
      <c r="X22" s="547"/>
      <c r="Y22" s="547"/>
      <c r="Z22" s="547"/>
      <c r="AA22" s="547"/>
      <c r="AB22" s="547"/>
      <c r="AC22" s="548"/>
    </row>
    <row r="23" spans="1:29" ht="39" customHeight="1">
      <c r="A23" s="578"/>
      <c r="B23" s="569" t="s">
        <v>29</v>
      </c>
      <c r="C23" s="569"/>
      <c r="D23" s="563" t="s">
        <v>7</v>
      </c>
      <c r="E23" s="569" t="s">
        <v>5</v>
      </c>
      <c r="F23" s="574">
        <v>41192</v>
      </c>
      <c r="G23" s="574">
        <v>41197</v>
      </c>
      <c r="H23" s="574">
        <v>41219</v>
      </c>
      <c r="I23" s="576" t="s">
        <v>176</v>
      </c>
      <c r="J23" s="553" t="s">
        <v>84</v>
      </c>
      <c r="K23" s="567"/>
      <c r="L23" s="551" t="s">
        <v>59</v>
      </c>
      <c r="M23" s="561">
        <v>7.5999999999999998E-2</v>
      </c>
      <c r="N23" s="549" t="s">
        <v>60</v>
      </c>
      <c r="O23" s="17"/>
      <c r="P23" s="17" t="s">
        <v>100</v>
      </c>
      <c r="Q23" s="55" t="s">
        <v>103</v>
      </c>
      <c r="R23" s="16" t="s">
        <v>146</v>
      </c>
      <c r="S23" s="564"/>
      <c r="T23" s="537"/>
      <c r="U23" s="538"/>
      <c r="V23" s="538"/>
      <c r="W23" s="538"/>
      <c r="X23" s="538"/>
      <c r="Y23" s="538"/>
      <c r="Z23" s="538"/>
      <c r="AA23" s="538"/>
      <c r="AB23" s="538"/>
      <c r="AC23" s="539"/>
    </row>
    <row r="24" spans="1:29" ht="39" customHeight="1" thickBot="1">
      <c r="A24" s="570"/>
      <c r="B24" s="570"/>
      <c r="C24" s="570"/>
      <c r="D24" s="545"/>
      <c r="E24" s="570"/>
      <c r="F24" s="577"/>
      <c r="G24" s="577"/>
      <c r="H24" s="577"/>
      <c r="I24" s="566"/>
      <c r="J24" s="554"/>
      <c r="K24" s="568"/>
      <c r="L24" s="552"/>
      <c r="M24" s="562"/>
      <c r="N24" s="550"/>
      <c r="O24" s="43"/>
      <c r="P24" s="43" t="s">
        <v>101</v>
      </c>
      <c r="Q24" s="73" t="s">
        <v>102</v>
      </c>
      <c r="R24" s="16" t="s">
        <v>146</v>
      </c>
      <c r="S24" s="565"/>
      <c r="T24" s="540"/>
      <c r="U24" s="541"/>
      <c r="V24" s="541"/>
      <c r="W24" s="541"/>
      <c r="X24" s="541"/>
      <c r="Y24" s="541"/>
      <c r="Z24" s="541"/>
      <c r="AA24" s="541"/>
      <c r="AB24" s="541"/>
      <c r="AC24" s="542"/>
    </row>
    <row r="25" spans="1:29" ht="68.25" customHeight="1">
      <c r="A25" s="600" t="s">
        <v>53</v>
      </c>
      <c r="B25" s="44" t="s">
        <v>44</v>
      </c>
      <c r="C25" s="45"/>
      <c r="D25" s="46" t="s">
        <v>6</v>
      </c>
      <c r="E25" s="44" t="s">
        <v>5</v>
      </c>
      <c r="F25" s="47">
        <v>41180</v>
      </c>
      <c r="G25" s="48" t="s">
        <v>21</v>
      </c>
      <c r="H25" s="49" t="s">
        <v>64</v>
      </c>
      <c r="I25" s="50"/>
      <c r="J25" s="50"/>
      <c r="K25" s="51"/>
      <c r="L25" s="52"/>
      <c r="M25" s="52"/>
      <c r="N25" s="52"/>
      <c r="O25" s="52"/>
      <c r="P25" s="52"/>
      <c r="Q25" s="52"/>
      <c r="R25" s="52"/>
      <c r="S25" s="543" t="s">
        <v>154</v>
      </c>
      <c r="T25" s="546"/>
      <c r="U25" s="547"/>
      <c r="V25" s="547"/>
      <c r="W25" s="547"/>
      <c r="X25" s="547"/>
      <c r="Y25" s="547"/>
      <c r="Z25" s="547"/>
      <c r="AA25" s="547"/>
      <c r="AB25" s="547"/>
      <c r="AC25" s="548"/>
    </row>
    <row r="26" spans="1:29" ht="68.25" customHeight="1" thickBot="1">
      <c r="A26" s="570"/>
      <c r="B26" s="66" t="s">
        <v>32</v>
      </c>
      <c r="C26" s="67"/>
      <c r="D26" s="68" t="s">
        <v>7</v>
      </c>
      <c r="E26" s="66" t="s">
        <v>5</v>
      </c>
      <c r="F26" s="69">
        <v>41192</v>
      </c>
      <c r="G26" s="69">
        <v>41197</v>
      </c>
      <c r="H26" s="69">
        <v>41219</v>
      </c>
      <c r="I26" s="70" t="s">
        <v>177</v>
      </c>
      <c r="J26" s="71" t="s">
        <v>86</v>
      </c>
      <c r="K26" s="72" t="s">
        <v>63</v>
      </c>
      <c r="L26" s="43"/>
      <c r="M26" s="43"/>
      <c r="N26" s="43"/>
      <c r="O26" s="43"/>
      <c r="P26" s="43" t="s">
        <v>101</v>
      </c>
      <c r="Q26" s="73" t="s">
        <v>102</v>
      </c>
      <c r="R26" s="16" t="s">
        <v>146</v>
      </c>
      <c r="S26" s="545"/>
      <c r="T26" s="540"/>
      <c r="U26" s="541"/>
      <c r="V26" s="541"/>
      <c r="W26" s="541"/>
      <c r="X26" s="541"/>
      <c r="Y26" s="541"/>
      <c r="Z26" s="541"/>
      <c r="AA26" s="541"/>
      <c r="AB26" s="541"/>
      <c r="AC26" s="542"/>
    </row>
    <row r="27" spans="1:29" ht="68.25" customHeight="1">
      <c r="A27" s="600" t="s">
        <v>54</v>
      </c>
      <c r="B27" s="44" t="s">
        <v>30</v>
      </c>
      <c r="C27" s="45"/>
      <c r="D27" s="543" t="s">
        <v>6</v>
      </c>
      <c r="E27" s="600" t="s">
        <v>5</v>
      </c>
      <c r="F27" s="598">
        <v>41180</v>
      </c>
      <c r="G27" s="612" t="s">
        <v>21</v>
      </c>
      <c r="H27" s="594" t="s">
        <v>64</v>
      </c>
      <c r="I27" s="592"/>
      <c r="J27" s="592"/>
      <c r="K27" s="598"/>
      <c r="L27" s="596"/>
      <c r="M27" s="596"/>
      <c r="N27" s="596"/>
      <c r="O27" s="596"/>
      <c r="P27" s="596"/>
      <c r="Q27" s="596"/>
      <c r="R27" s="596"/>
      <c r="S27" s="543" t="s">
        <v>155</v>
      </c>
      <c r="T27" s="546"/>
      <c r="U27" s="547"/>
      <c r="V27" s="547"/>
      <c r="W27" s="547"/>
      <c r="X27" s="547"/>
      <c r="Y27" s="547"/>
      <c r="Z27" s="547"/>
      <c r="AA27" s="547"/>
      <c r="AB27" s="547"/>
      <c r="AC27" s="548"/>
    </row>
    <row r="28" spans="1:29" ht="68.25" customHeight="1">
      <c r="A28" s="578"/>
      <c r="B28" s="6" t="s">
        <v>29</v>
      </c>
      <c r="C28" s="7"/>
      <c r="D28" s="611"/>
      <c r="E28" s="610"/>
      <c r="F28" s="599"/>
      <c r="G28" s="613"/>
      <c r="H28" s="595"/>
      <c r="I28" s="593"/>
      <c r="J28" s="593"/>
      <c r="K28" s="599"/>
      <c r="L28" s="597"/>
      <c r="M28" s="597"/>
      <c r="N28" s="597"/>
      <c r="O28" s="597"/>
      <c r="P28" s="597"/>
      <c r="Q28" s="597"/>
      <c r="R28" s="597"/>
      <c r="S28" s="544"/>
      <c r="T28" s="537"/>
      <c r="U28" s="538"/>
      <c r="V28" s="538"/>
      <c r="W28" s="538"/>
      <c r="X28" s="538"/>
      <c r="Y28" s="538"/>
      <c r="Z28" s="538"/>
      <c r="AA28" s="538"/>
      <c r="AB28" s="538"/>
      <c r="AC28" s="539"/>
    </row>
    <row r="29" spans="1:29" ht="68.25" customHeight="1" thickBot="1">
      <c r="A29" s="570"/>
      <c r="B29" s="66" t="s">
        <v>43</v>
      </c>
      <c r="C29" s="67"/>
      <c r="D29" s="68" t="s">
        <v>7</v>
      </c>
      <c r="E29" s="66" t="s">
        <v>5</v>
      </c>
      <c r="F29" s="69">
        <v>41192</v>
      </c>
      <c r="G29" s="69">
        <v>41197</v>
      </c>
      <c r="H29" s="69">
        <v>41219</v>
      </c>
      <c r="I29" s="70" t="s">
        <v>178</v>
      </c>
      <c r="J29" s="71" t="s">
        <v>83</v>
      </c>
      <c r="K29" s="74"/>
      <c r="L29" s="72" t="s">
        <v>59</v>
      </c>
      <c r="M29" s="75">
        <v>6.7000000000000004E-2</v>
      </c>
      <c r="N29" s="43" t="s">
        <v>60</v>
      </c>
      <c r="O29" s="43"/>
      <c r="P29" s="43" t="s">
        <v>101</v>
      </c>
      <c r="Q29" s="73" t="s">
        <v>102</v>
      </c>
      <c r="R29" s="16" t="s">
        <v>146</v>
      </c>
      <c r="S29" s="545"/>
      <c r="T29" s="540"/>
      <c r="U29" s="541"/>
      <c r="V29" s="541"/>
      <c r="W29" s="541"/>
      <c r="X29" s="541"/>
      <c r="Y29" s="541"/>
      <c r="Z29" s="541"/>
      <c r="AA29" s="541"/>
      <c r="AB29" s="541"/>
      <c r="AC29" s="542"/>
    </row>
    <row r="30" spans="1:29" ht="68.25" customHeight="1">
      <c r="A30" s="600" t="s">
        <v>55</v>
      </c>
      <c r="B30" s="44" t="s">
        <v>28</v>
      </c>
      <c r="C30" s="45"/>
      <c r="D30" s="46" t="s">
        <v>6</v>
      </c>
      <c r="E30" s="44" t="s">
        <v>4</v>
      </c>
      <c r="F30" s="47">
        <v>41180</v>
      </c>
      <c r="G30" s="48" t="s">
        <v>21</v>
      </c>
      <c r="H30" s="49" t="s">
        <v>64</v>
      </c>
      <c r="I30" s="50"/>
      <c r="J30" s="50"/>
      <c r="K30" s="51"/>
      <c r="L30" s="52"/>
      <c r="M30" s="52"/>
      <c r="N30" s="52"/>
      <c r="O30" s="52"/>
      <c r="P30" s="52"/>
      <c r="Q30" s="52"/>
      <c r="R30" s="52"/>
      <c r="S30" s="543" t="s">
        <v>156</v>
      </c>
      <c r="T30" s="546"/>
      <c r="U30" s="547"/>
      <c r="V30" s="547"/>
      <c r="W30" s="547"/>
      <c r="X30" s="547"/>
      <c r="Y30" s="547"/>
      <c r="Z30" s="547"/>
      <c r="AA30" s="547"/>
      <c r="AB30" s="547"/>
      <c r="AC30" s="548"/>
    </row>
    <row r="31" spans="1:29" ht="41.25" customHeight="1">
      <c r="A31" s="578"/>
      <c r="B31" s="569" t="s">
        <v>31</v>
      </c>
      <c r="C31" s="569"/>
      <c r="D31" s="563" t="s">
        <v>7</v>
      </c>
      <c r="E31" s="569" t="s">
        <v>4</v>
      </c>
      <c r="F31" s="574">
        <v>41192</v>
      </c>
      <c r="G31" s="574">
        <v>41197</v>
      </c>
      <c r="H31" s="574">
        <v>41219</v>
      </c>
      <c r="I31" s="576" t="s">
        <v>179</v>
      </c>
      <c r="J31" s="553" t="s">
        <v>87</v>
      </c>
      <c r="K31" s="567"/>
      <c r="L31" s="551" t="s">
        <v>59</v>
      </c>
      <c r="M31" s="561">
        <v>7.5999999999999998E-2</v>
      </c>
      <c r="N31" s="549" t="s">
        <v>60</v>
      </c>
      <c r="O31" s="17"/>
      <c r="P31" s="17" t="s">
        <v>100</v>
      </c>
      <c r="Q31" s="55" t="s">
        <v>103</v>
      </c>
      <c r="R31" s="16" t="s">
        <v>146</v>
      </c>
      <c r="S31" s="544"/>
      <c r="T31" s="537"/>
      <c r="U31" s="538"/>
      <c r="V31" s="538"/>
      <c r="W31" s="538"/>
      <c r="X31" s="538"/>
      <c r="Y31" s="538"/>
      <c r="Z31" s="538"/>
      <c r="AA31" s="538"/>
      <c r="AB31" s="538"/>
      <c r="AC31" s="539"/>
    </row>
    <row r="32" spans="1:29" ht="41.25" customHeight="1" thickBot="1">
      <c r="A32" s="570"/>
      <c r="B32" s="570"/>
      <c r="C32" s="570"/>
      <c r="D32" s="545"/>
      <c r="E32" s="570"/>
      <c r="F32" s="577"/>
      <c r="G32" s="577"/>
      <c r="H32" s="577"/>
      <c r="I32" s="566"/>
      <c r="J32" s="554"/>
      <c r="K32" s="568"/>
      <c r="L32" s="552"/>
      <c r="M32" s="562"/>
      <c r="N32" s="550"/>
      <c r="O32" s="43"/>
      <c r="P32" s="43" t="s">
        <v>101</v>
      </c>
      <c r="Q32" s="73" t="s">
        <v>102</v>
      </c>
      <c r="R32" s="16" t="s">
        <v>146</v>
      </c>
      <c r="S32" s="545"/>
      <c r="T32" s="540"/>
      <c r="U32" s="541"/>
      <c r="V32" s="541"/>
      <c r="W32" s="541"/>
      <c r="X32" s="541"/>
      <c r="Y32" s="541"/>
      <c r="Z32" s="541"/>
      <c r="AA32" s="541"/>
      <c r="AB32" s="541"/>
      <c r="AC32" s="542"/>
    </row>
    <row r="33" spans="1:30" ht="68.25" customHeight="1">
      <c r="A33" s="600" t="s">
        <v>56</v>
      </c>
      <c r="B33" s="44" t="s">
        <v>41</v>
      </c>
      <c r="C33" s="45"/>
      <c r="D33" s="46" t="s">
        <v>6</v>
      </c>
      <c r="E33" s="44" t="s">
        <v>4</v>
      </c>
      <c r="F33" s="47">
        <v>41180</v>
      </c>
      <c r="G33" s="48" t="s">
        <v>21</v>
      </c>
      <c r="H33" s="49" t="s">
        <v>64</v>
      </c>
      <c r="I33" s="50"/>
      <c r="J33" s="50"/>
      <c r="K33" s="51"/>
      <c r="L33" s="52"/>
      <c r="M33" s="52"/>
      <c r="N33" s="52"/>
      <c r="O33" s="52"/>
      <c r="P33" s="52"/>
      <c r="Q33" s="52"/>
      <c r="R33" s="52"/>
      <c r="S33" s="543" t="s">
        <v>156</v>
      </c>
      <c r="T33" s="546"/>
      <c r="U33" s="547"/>
      <c r="V33" s="547"/>
      <c r="W33" s="547"/>
      <c r="X33" s="547"/>
      <c r="Y33" s="547"/>
      <c r="Z33" s="547"/>
      <c r="AA33" s="547"/>
      <c r="AB33" s="547"/>
      <c r="AC33" s="548"/>
    </row>
    <row r="34" spans="1:30" ht="73.5" customHeight="1" thickBot="1">
      <c r="A34" s="570"/>
      <c r="B34" s="66" t="s">
        <v>33</v>
      </c>
      <c r="C34" s="66"/>
      <c r="D34" s="68" t="s">
        <v>7</v>
      </c>
      <c r="E34" s="66" t="s">
        <v>4</v>
      </c>
      <c r="F34" s="69">
        <v>41192</v>
      </c>
      <c r="G34" s="69">
        <v>41197</v>
      </c>
      <c r="H34" s="69">
        <v>41219</v>
      </c>
      <c r="I34" s="70" t="s">
        <v>179</v>
      </c>
      <c r="J34" s="71" t="s">
        <v>85</v>
      </c>
      <c r="K34" s="76"/>
      <c r="L34" s="72" t="s">
        <v>59</v>
      </c>
      <c r="M34" s="75">
        <v>7.5999999999999998E-2</v>
      </c>
      <c r="N34" s="43" t="s">
        <v>60</v>
      </c>
      <c r="O34" s="43"/>
      <c r="P34" s="43" t="s">
        <v>101</v>
      </c>
      <c r="Q34" s="73" t="s">
        <v>102</v>
      </c>
      <c r="R34" s="16" t="s">
        <v>146</v>
      </c>
      <c r="S34" s="545"/>
      <c r="T34" s="540"/>
      <c r="U34" s="541"/>
      <c r="V34" s="541"/>
      <c r="W34" s="541"/>
      <c r="X34" s="541"/>
      <c r="Y34" s="541"/>
      <c r="Z34" s="541"/>
      <c r="AA34" s="541"/>
      <c r="AB34" s="541"/>
      <c r="AC34" s="542"/>
    </row>
    <row r="35" spans="1:30" ht="68.25" customHeight="1">
      <c r="A35" s="600" t="s">
        <v>45</v>
      </c>
      <c r="B35" s="44" t="s">
        <v>33</v>
      </c>
      <c r="C35" s="45"/>
      <c r="D35" s="46" t="s">
        <v>6</v>
      </c>
      <c r="E35" s="44" t="s">
        <v>4</v>
      </c>
      <c r="F35" s="47">
        <v>41180</v>
      </c>
      <c r="G35" s="48" t="s">
        <v>21</v>
      </c>
      <c r="H35" s="49" t="s">
        <v>64</v>
      </c>
      <c r="I35" s="50"/>
      <c r="J35" s="50"/>
      <c r="K35" s="52"/>
      <c r="L35" s="52"/>
      <c r="M35" s="52"/>
      <c r="N35" s="52"/>
      <c r="O35" s="52"/>
      <c r="P35" s="52"/>
      <c r="Q35" s="52"/>
      <c r="R35" s="52"/>
      <c r="S35" s="543" t="s">
        <v>157</v>
      </c>
      <c r="T35" s="546"/>
      <c r="U35" s="547"/>
      <c r="V35" s="547"/>
      <c r="W35" s="547"/>
      <c r="X35" s="547"/>
      <c r="Y35" s="547"/>
      <c r="Z35" s="547"/>
      <c r="AA35" s="547"/>
      <c r="AB35" s="547"/>
      <c r="AC35" s="548"/>
    </row>
    <row r="36" spans="1:30" ht="45" customHeight="1">
      <c r="A36" s="578"/>
      <c r="B36" s="569" t="s">
        <v>42</v>
      </c>
      <c r="C36" s="569"/>
      <c r="D36" s="563" t="s">
        <v>7</v>
      </c>
      <c r="E36" s="569" t="s">
        <v>4</v>
      </c>
      <c r="F36" s="574">
        <v>41192</v>
      </c>
      <c r="G36" s="608" t="s">
        <v>16</v>
      </c>
      <c r="H36" s="574">
        <v>41219</v>
      </c>
      <c r="I36" s="576" t="s">
        <v>180</v>
      </c>
      <c r="J36" s="553" t="s">
        <v>87</v>
      </c>
      <c r="K36" s="11"/>
      <c r="L36" s="16" t="s">
        <v>59</v>
      </c>
      <c r="M36" s="18">
        <v>7.5999999999999998E-2</v>
      </c>
      <c r="N36" s="17" t="s">
        <v>60</v>
      </c>
      <c r="O36" s="17"/>
      <c r="P36" s="17" t="s">
        <v>100</v>
      </c>
      <c r="Q36" s="55" t="s">
        <v>103</v>
      </c>
      <c r="R36" s="16" t="s">
        <v>146</v>
      </c>
      <c r="S36" s="544"/>
      <c r="T36" s="537"/>
      <c r="U36" s="538"/>
      <c r="V36" s="538"/>
      <c r="W36" s="538"/>
      <c r="X36" s="538"/>
      <c r="Y36" s="538"/>
      <c r="Z36" s="538"/>
      <c r="AA36" s="538"/>
      <c r="AB36" s="538"/>
      <c r="AC36" s="539"/>
    </row>
    <row r="37" spans="1:30" ht="45" customHeight="1" thickBot="1">
      <c r="A37" s="570"/>
      <c r="B37" s="570"/>
      <c r="C37" s="570"/>
      <c r="D37" s="545"/>
      <c r="E37" s="570"/>
      <c r="F37" s="577"/>
      <c r="G37" s="609"/>
      <c r="H37" s="577"/>
      <c r="I37" s="566"/>
      <c r="J37" s="566"/>
      <c r="K37" s="87" t="s">
        <v>142</v>
      </c>
      <c r="L37" s="90" t="s">
        <v>143</v>
      </c>
      <c r="M37" s="88" t="s">
        <v>144</v>
      </c>
      <c r="N37" s="89" t="s">
        <v>145</v>
      </c>
      <c r="O37" s="43"/>
      <c r="P37" s="43" t="s">
        <v>101</v>
      </c>
      <c r="Q37" s="73" t="s">
        <v>102</v>
      </c>
      <c r="R37" s="16" t="s">
        <v>146</v>
      </c>
      <c r="S37" s="545"/>
      <c r="T37" s="540"/>
      <c r="U37" s="541"/>
      <c r="V37" s="541"/>
      <c r="W37" s="541"/>
      <c r="X37" s="541"/>
      <c r="Y37" s="541"/>
      <c r="Z37" s="541"/>
      <c r="AA37" s="541"/>
      <c r="AB37" s="541"/>
      <c r="AC37" s="542"/>
    </row>
    <row r="38" spans="1:30" ht="68.25" customHeight="1">
      <c r="A38" s="600" t="s">
        <v>57</v>
      </c>
      <c r="B38" s="44" t="s">
        <v>46</v>
      </c>
      <c r="C38" s="45"/>
      <c r="D38" s="46" t="s">
        <v>10</v>
      </c>
      <c r="E38" s="44" t="s">
        <v>8</v>
      </c>
      <c r="F38" s="47">
        <v>41180</v>
      </c>
      <c r="G38" s="48" t="s">
        <v>21</v>
      </c>
      <c r="H38" s="49" t="s">
        <v>64</v>
      </c>
      <c r="I38" s="50"/>
      <c r="J38" s="50"/>
      <c r="K38" s="52"/>
      <c r="L38" s="52"/>
      <c r="M38" s="52"/>
      <c r="N38" s="52"/>
      <c r="O38" s="52"/>
      <c r="P38" s="52"/>
      <c r="Q38" s="52"/>
      <c r="R38" s="52"/>
      <c r="S38" s="543" t="s">
        <v>158</v>
      </c>
      <c r="T38" s="546"/>
      <c r="U38" s="547"/>
      <c r="V38" s="547"/>
      <c r="W38" s="547"/>
      <c r="X38" s="547"/>
      <c r="Y38" s="547"/>
      <c r="Z38" s="547"/>
      <c r="AA38" s="547"/>
      <c r="AB38" s="547"/>
      <c r="AC38" s="548"/>
    </row>
    <row r="39" spans="1:30" ht="43.5" customHeight="1">
      <c r="A39" s="578"/>
      <c r="B39" s="569" t="s">
        <v>42</v>
      </c>
      <c r="C39" s="569"/>
      <c r="D39" s="563" t="s">
        <v>11</v>
      </c>
      <c r="E39" s="569" t="s">
        <v>5</v>
      </c>
      <c r="F39" s="574">
        <v>41192</v>
      </c>
      <c r="G39" s="608" t="s">
        <v>15</v>
      </c>
      <c r="H39" s="574">
        <v>41219</v>
      </c>
      <c r="I39" s="576" t="s">
        <v>88</v>
      </c>
      <c r="J39" s="553" t="s">
        <v>89</v>
      </c>
      <c r="K39" s="551" t="s">
        <v>62</v>
      </c>
      <c r="L39" s="549" t="s">
        <v>99</v>
      </c>
      <c r="M39" s="549" t="s">
        <v>99</v>
      </c>
      <c r="N39" s="549" t="s">
        <v>99</v>
      </c>
      <c r="O39" s="17"/>
      <c r="P39" s="17" t="s">
        <v>100</v>
      </c>
      <c r="Q39" s="55" t="s">
        <v>103</v>
      </c>
      <c r="R39" s="16" t="s">
        <v>146</v>
      </c>
      <c r="S39" s="544"/>
      <c r="T39" s="537"/>
      <c r="U39" s="538"/>
      <c r="V39" s="538"/>
      <c r="W39" s="538"/>
      <c r="X39" s="538"/>
      <c r="Y39" s="538"/>
      <c r="Z39" s="538"/>
      <c r="AA39" s="538"/>
      <c r="AB39" s="538"/>
      <c r="AC39" s="539"/>
    </row>
    <row r="40" spans="1:30" ht="43.5" customHeight="1" thickBot="1">
      <c r="A40" s="570"/>
      <c r="B40" s="570"/>
      <c r="C40" s="570"/>
      <c r="D40" s="545"/>
      <c r="E40" s="570"/>
      <c r="F40" s="577"/>
      <c r="G40" s="609"/>
      <c r="H40" s="577"/>
      <c r="I40" s="566"/>
      <c r="J40" s="554"/>
      <c r="K40" s="552"/>
      <c r="L40" s="550"/>
      <c r="M40" s="550"/>
      <c r="N40" s="550"/>
      <c r="O40" s="43"/>
      <c r="P40" s="43" t="s">
        <v>101</v>
      </c>
      <c r="Q40" s="73" t="s">
        <v>102</v>
      </c>
      <c r="R40" s="16" t="s">
        <v>146</v>
      </c>
      <c r="S40" s="545"/>
      <c r="T40" s="540"/>
      <c r="U40" s="541"/>
      <c r="V40" s="541"/>
      <c r="W40" s="541"/>
      <c r="X40" s="541"/>
      <c r="Y40" s="541"/>
      <c r="Z40" s="541"/>
      <c r="AA40" s="541"/>
      <c r="AB40" s="541"/>
      <c r="AC40" s="542"/>
    </row>
    <row r="41" spans="1:30" ht="68.25" customHeight="1">
      <c r="A41" s="578" t="s">
        <v>58</v>
      </c>
      <c r="B41" s="20" t="s">
        <v>28</v>
      </c>
      <c r="C41" s="39"/>
      <c r="D41" s="22" t="s">
        <v>12</v>
      </c>
      <c r="E41" s="20" t="s">
        <v>4</v>
      </c>
      <c r="F41" s="21">
        <v>41180</v>
      </c>
      <c r="G41" s="40" t="s">
        <v>21</v>
      </c>
      <c r="H41" s="41" t="s">
        <v>64</v>
      </c>
      <c r="I41" s="37"/>
      <c r="J41" s="37"/>
      <c r="K41" s="42"/>
      <c r="L41" s="42"/>
      <c r="M41" s="42"/>
      <c r="N41" s="42"/>
      <c r="O41" s="42"/>
      <c r="P41" s="42"/>
      <c r="Q41" s="42"/>
      <c r="R41" s="42"/>
      <c r="S41" s="544" t="s">
        <v>159</v>
      </c>
      <c r="T41" s="537"/>
      <c r="U41" s="538"/>
      <c r="V41" s="538"/>
      <c r="W41" s="538"/>
      <c r="X41" s="538"/>
      <c r="Y41" s="538"/>
      <c r="Z41" s="538"/>
      <c r="AA41" s="538"/>
      <c r="AB41" s="538"/>
      <c r="AC41" s="539"/>
      <c r="AD41" s="53"/>
    </row>
    <row r="42" spans="1:30" ht="52.5" customHeight="1">
      <c r="A42" s="578"/>
      <c r="B42" s="569" t="s">
        <v>47</v>
      </c>
      <c r="C42" s="569"/>
      <c r="D42" s="563" t="s">
        <v>11</v>
      </c>
      <c r="E42" s="569" t="s">
        <v>4</v>
      </c>
      <c r="F42" s="574">
        <v>41192</v>
      </c>
      <c r="G42" s="574">
        <v>41197</v>
      </c>
      <c r="H42" s="574">
        <v>41219</v>
      </c>
      <c r="I42" s="576" t="s">
        <v>88</v>
      </c>
      <c r="J42" s="553" t="s">
        <v>89</v>
      </c>
      <c r="K42" s="551" t="s">
        <v>62</v>
      </c>
      <c r="L42" s="549" t="s">
        <v>99</v>
      </c>
      <c r="M42" s="549" t="s">
        <v>99</v>
      </c>
      <c r="N42" s="549" t="s">
        <v>99</v>
      </c>
      <c r="O42" s="17"/>
      <c r="P42" s="17" t="s">
        <v>100</v>
      </c>
      <c r="Q42" s="55" t="s">
        <v>103</v>
      </c>
      <c r="R42" s="16" t="s">
        <v>146</v>
      </c>
      <c r="S42" s="544"/>
      <c r="T42" s="537"/>
      <c r="U42" s="538"/>
      <c r="V42" s="538"/>
      <c r="W42" s="538"/>
      <c r="X42" s="538"/>
      <c r="Y42" s="538"/>
      <c r="Z42" s="538"/>
      <c r="AA42" s="538"/>
      <c r="AB42" s="538"/>
      <c r="AC42" s="539"/>
      <c r="AD42" s="53"/>
    </row>
    <row r="43" spans="1:30" ht="52.5" customHeight="1" thickBot="1">
      <c r="A43" s="570"/>
      <c r="B43" s="570"/>
      <c r="C43" s="570"/>
      <c r="D43" s="545"/>
      <c r="E43" s="570"/>
      <c r="F43" s="577"/>
      <c r="G43" s="577"/>
      <c r="H43" s="577"/>
      <c r="I43" s="566"/>
      <c r="J43" s="554"/>
      <c r="K43" s="552"/>
      <c r="L43" s="550"/>
      <c r="M43" s="550"/>
      <c r="N43" s="550"/>
      <c r="O43" s="43"/>
      <c r="P43" s="43" t="s">
        <v>101</v>
      </c>
      <c r="Q43" s="73" t="s">
        <v>102</v>
      </c>
      <c r="R43" s="16" t="s">
        <v>160</v>
      </c>
      <c r="S43" s="545"/>
      <c r="T43" s="540"/>
      <c r="U43" s="541"/>
      <c r="V43" s="541"/>
      <c r="W43" s="541"/>
      <c r="X43" s="541"/>
      <c r="Y43" s="541"/>
      <c r="Z43" s="541"/>
      <c r="AA43" s="541"/>
      <c r="AB43" s="541"/>
      <c r="AC43" s="542"/>
      <c r="AD43" s="77"/>
    </row>
  </sheetData>
  <autoFilter ref="A4:AD43"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</autoFilter>
  <customSheetViews>
    <customSheetView guid="{929913D8-BDA0-457F-BC3D-EDCCF95F97AB}" scale="75" showAutoFilter="1" state="hidden">
      <pane xSplit="4" ySplit="4" topLeftCell="E5" activePane="bottomRight" state="frozen"/>
      <selection pane="bottomRight" activeCell="I16" sqref="I16"/>
      <colBreaks count="1" manualBreakCount="1">
        <brk id="19" max="1048575" man="1"/>
      </colBreaks>
      <pageMargins left="0.25" right="0.25" top="0.75" bottom="0.75" header="0.3" footer="0.3"/>
      <pageSetup paperSize="9" scale="42" orientation="portrait" r:id="rId1"/>
      <autoFilter ref="B1:AE1"/>
    </customSheetView>
    <customSheetView guid="{2FF407FA-622B-438B-AD31-0A052DC02EB8}" scale="75" showAutoFilter="1" state="hidden">
      <pane xSplit="4" ySplit="4" topLeftCell="E5" activePane="bottomRight" state="frozen"/>
      <selection pane="bottomRight" activeCell="I16" sqref="I16"/>
      <colBreaks count="1" manualBreakCount="1">
        <brk id="19" max="1048575" man="1"/>
      </colBreaks>
      <pageMargins left="0.25" right="0.25" top="0.75" bottom="0.75" header="0.3" footer="0.3"/>
      <pageSetup paperSize="9" scale="42" orientation="portrait" r:id="rId2"/>
      <autoFilter ref="B1:AE1"/>
    </customSheetView>
  </customSheetViews>
  <mergeCells count="182">
    <mergeCell ref="A41:A43"/>
    <mergeCell ref="B36:B37"/>
    <mergeCell ref="I42:I43"/>
    <mergeCell ref="E36:E37"/>
    <mergeCell ref="D36:D37"/>
    <mergeCell ref="H42:H43"/>
    <mergeCell ref="G42:G43"/>
    <mergeCell ref="F42:F43"/>
    <mergeCell ref="J39:J40"/>
    <mergeCell ref="D39:D40"/>
    <mergeCell ref="E39:E40"/>
    <mergeCell ref="F39:F40"/>
    <mergeCell ref="G39:G40"/>
    <mergeCell ref="I39:I40"/>
    <mergeCell ref="E42:E43"/>
    <mergeCell ref="D42:D43"/>
    <mergeCell ref="B42:B43"/>
    <mergeCell ref="H36:H37"/>
    <mergeCell ref="C42:C43"/>
    <mergeCell ref="A35:A37"/>
    <mergeCell ref="B39:B40"/>
    <mergeCell ref="K39:K40"/>
    <mergeCell ref="C36:C37"/>
    <mergeCell ref="G36:G37"/>
    <mergeCell ref="A38:A40"/>
    <mergeCell ref="C39:C40"/>
    <mergeCell ref="H39:H40"/>
    <mergeCell ref="E27:E28"/>
    <mergeCell ref="D27:D28"/>
    <mergeCell ref="G27:G28"/>
    <mergeCell ref="F27:F28"/>
    <mergeCell ref="I36:I37"/>
    <mergeCell ref="F36:F37"/>
    <mergeCell ref="Q27:Q28"/>
    <mergeCell ref="N27:N28"/>
    <mergeCell ref="N23:N24"/>
    <mergeCell ref="M20:M21"/>
    <mergeCell ref="H20:H21"/>
    <mergeCell ref="L20:L21"/>
    <mergeCell ref="J20:J21"/>
    <mergeCell ref="D23:D24"/>
    <mergeCell ref="D31:D32"/>
    <mergeCell ref="E31:E32"/>
    <mergeCell ref="D20:D21"/>
    <mergeCell ref="F31:F32"/>
    <mergeCell ref="G31:G32"/>
    <mergeCell ref="H31:H32"/>
    <mergeCell ref="I31:I32"/>
    <mergeCell ref="M23:M24"/>
    <mergeCell ref="L23:L24"/>
    <mergeCell ref="K23:K24"/>
    <mergeCell ref="S20:S21"/>
    <mergeCell ref="T17:AC18"/>
    <mergeCell ref="T19:AC21"/>
    <mergeCell ref="T22:AC24"/>
    <mergeCell ref="S22:S24"/>
    <mergeCell ref="S17:S18"/>
    <mergeCell ref="T25:AC26"/>
    <mergeCell ref="T27:AC29"/>
    <mergeCell ref="R27:R28"/>
    <mergeCell ref="T11:AC13"/>
    <mergeCell ref="S11:S13"/>
    <mergeCell ref="L12:L13"/>
    <mergeCell ref="N12:N13"/>
    <mergeCell ref="M12:M13"/>
    <mergeCell ref="J12:J13"/>
    <mergeCell ref="I12:I13"/>
    <mergeCell ref="H12:H13"/>
    <mergeCell ref="K12:K13"/>
    <mergeCell ref="A5:A7"/>
    <mergeCell ref="B6:B7"/>
    <mergeCell ref="A33:A34"/>
    <mergeCell ref="C6:C7"/>
    <mergeCell ref="B12:B13"/>
    <mergeCell ref="A11:A13"/>
    <mergeCell ref="C12:C13"/>
    <mergeCell ref="A30:A32"/>
    <mergeCell ref="C23:C24"/>
    <mergeCell ref="A25:A26"/>
    <mergeCell ref="C20:C21"/>
    <mergeCell ref="A8:A10"/>
    <mergeCell ref="A19:A21"/>
    <mergeCell ref="B23:B24"/>
    <mergeCell ref="A22:A24"/>
    <mergeCell ref="B9:B10"/>
    <mergeCell ref="B20:B21"/>
    <mergeCell ref="C9:C10"/>
    <mergeCell ref="A17:A18"/>
    <mergeCell ref="B31:B32"/>
    <mergeCell ref="C31:C32"/>
    <mergeCell ref="A27:A29"/>
    <mergeCell ref="D12:D13"/>
    <mergeCell ref="G9:G10"/>
    <mergeCell ref="F9:F10"/>
    <mergeCell ref="E9:E10"/>
    <mergeCell ref="G20:G21"/>
    <mergeCell ref="F20:F21"/>
    <mergeCell ref="I27:I28"/>
    <mergeCell ref="H27:H28"/>
    <mergeCell ref="P27:P28"/>
    <mergeCell ref="O27:O28"/>
    <mergeCell ref="J27:J28"/>
    <mergeCell ref="G23:G24"/>
    <mergeCell ref="F23:F24"/>
    <mergeCell ref="E23:E24"/>
    <mergeCell ref="H23:H24"/>
    <mergeCell ref="I20:I21"/>
    <mergeCell ref="K20:K21"/>
    <mergeCell ref="J23:J24"/>
    <mergeCell ref="I23:I24"/>
    <mergeCell ref="E20:E21"/>
    <mergeCell ref="N20:N21"/>
    <mergeCell ref="M27:M28"/>
    <mergeCell ref="L27:L28"/>
    <mergeCell ref="K27:K28"/>
    <mergeCell ref="T3:AC4"/>
    <mergeCell ref="O3:R3"/>
    <mergeCell ref="J3:J4"/>
    <mergeCell ref="C3:C4"/>
    <mergeCell ref="A3:A4"/>
    <mergeCell ref="I3:I4"/>
    <mergeCell ref="K3:N3"/>
    <mergeCell ref="B3:B4"/>
    <mergeCell ref="F3:H3"/>
    <mergeCell ref="E6:E7"/>
    <mergeCell ref="E3:E4"/>
    <mergeCell ref="D3:D4"/>
    <mergeCell ref="G12:G13"/>
    <mergeCell ref="F12:F13"/>
    <mergeCell ref="D9:D10"/>
    <mergeCell ref="D6:D7"/>
    <mergeCell ref="S3:S4"/>
    <mergeCell ref="J9:J10"/>
    <mergeCell ref="I9:I10"/>
    <mergeCell ref="H9:H10"/>
    <mergeCell ref="S8:S10"/>
    <mergeCell ref="N9:N10"/>
    <mergeCell ref="M9:M10"/>
    <mergeCell ref="L9:L10"/>
    <mergeCell ref="K9:K10"/>
    <mergeCell ref="G6:G7"/>
    <mergeCell ref="F6:F7"/>
    <mergeCell ref="K6:K7"/>
    <mergeCell ref="L6:L7"/>
    <mergeCell ref="J6:J7"/>
    <mergeCell ref="I6:I7"/>
    <mergeCell ref="H6:H7"/>
    <mergeCell ref="E12:E13"/>
    <mergeCell ref="N42:N43"/>
    <mergeCell ref="M42:M43"/>
    <mergeCell ref="L42:L43"/>
    <mergeCell ref="K42:K43"/>
    <mergeCell ref="J42:J43"/>
    <mergeCell ref="T5:AC7"/>
    <mergeCell ref="T15:AC15"/>
    <mergeCell ref="T16:AC16"/>
    <mergeCell ref="N6:N7"/>
    <mergeCell ref="M6:M7"/>
    <mergeCell ref="S5:S7"/>
    <mergeCell ref="M39:M40"/>
    <mergeCell ref="N39:N40"/>
    <mergeCell ref="J36:J37"/>
    <mergeCell ref="M31:M32"/>
    <mergeCell ref="N31:N32"/>
    <mergeCell ref="K31:K32"/>
    <mergeCell ref="L31:L32"/>
    <mergeCell ref="J31:J32"/>
    <mergeCell ref="L39:L40"/>
    <mergeCell ref="S25:S26"/>
    <mergeCell ref="S27:S29"/>
    <mergeCell ref="T14:AC14"/>
    <mergeCell ref="T8:AC10"/>
    <mergeCell ref="T41:AC43"/>
    <mergeCell ref="S30:S32"/>
    <mergeCell ref="S33:S34"/>
    <mergeCell ref="S35:S37"/>
    <mergeCell ref="S38:S40"/>
    <mergeCell ref="T30:AC32"/>
    <mergeCell ref="T33:AC34"/>
    <mergeCell ref="T35:AC37"/>
    <mergeCell ref="T38:AC40"/>
    <mergeCell ref="S41:S43"/>
  </mergeCells>
  <phoneticPr fontId="7" type="noConversion"/>
  <pageMargins left="0.25" right="0.25" top="0.75" bottom="0.75" header="0.3" footer="0.3"/>
  <pageSetup paperSize="9" scale="42" orientation="portrait" r:id="rId3"/>
  <colBreaks count="1" manualBreakCount="1">
    <brk id="19" max="1048575" man="1"/>
  </colBreaks>
  <drawing r:id="rId4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22"/>
  <sheetViews>
    <sheetView zoomScale="75" zoomScaleNormal="7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J15" sqref="J15"/>
    </sheetView>
  </sheetViews>
  <sheetFormatPr defaultRowHeight="16.5"/>
  <cols>
    <col min="1" max="1" width="17.125" style="1" customWidth="1"/>
    <col min="2" max="2" width="14.25" style="1" customWidth="1"/>
    <col min="3" max="3" width="17.875" customWidth="1"/>
    <col min="4" max="4" width="16.75" style="1" customWidth="1"/>
    <col min="5" max="5" width="16.625" customWidth="1"/>
    <col min="6" max="6" width="17" customWidth="1"/>
    <col min="7" max="7" width="17" style="3" customWidth="1"/>
    <col min="8" max="9" width="17" style="15" customWidth="1"/>
    <col min="10" max="12" width="16.25" style="3" customWidth="1"/>
    <col min="13" max="17" width="14.125" style="3" customWidth="1"/>
    <col min="18" max="18" width="65.25" style="1" customWidth="1"/>
  </cols>
  <sheetData>
    <row r="1" spans="1:28" ht="33.75">
      <c r="A1" s="2" t="s">
        <v>25</v>
      </c>
      <c r="B1" s="2"/>
    </row>
    <row r="2" spans="1:28" ht="18.75" customHeight="1">
      <c r="A2" s="634" t="s">
        <v>105</v>
      </c>
      <c r="B2" s="634"/>
      <c r="C2" s="634"/>
      <c r="D2" s="634"/>
    </row>
    <row r="3" spans="1:28" ht="17.25" customHeight="1">
      <c r="A3" s="635"/>
      <c r="B3" s="635"/>
      <c r="C3" s="635"/>
      <c r="D3" s="635"/>
      <c r="R3" s="10">
        <v>41221</v>
      </c>
    </row>
    <row r="4" spans="1:28" ht="36.75" customHeight="1">
      <c r="A4" s="627" t="s">
        <v>65</v>
      </c>
      <c r="B4" s="627" t="s">
        <v>119</v>
      </c>
      <c r="C4" s="627" t="s">
        <v>66</v>
      </c>
      <c r="D4" s="629" t="s">
        <v>68</v>
      </c>
      <c r="E4" s="627" t="s">
        <v>69</v>
      </c>
      <c r="F4" s="631" t="s">
        <v>70</v>
      </c>
      <c r="G4" s="632"/>
      <c r="H4" s="632"/>
      <c r="I4" s="633"/>
      <c r="J4" s="625" t="s">
        <v>109</v>
      </c>
      <c r="K4" s="626"/>
      <c r="L4" s="637" t="s">
        <v>111</v>
      </c>
      <c r="M4" s="638"/>
      <c r="N4" s="638"/>
      <c r="O4" s="638"/>
      <c r="P4" s="638"/>
      <c r="Q4" s="639"/>
      <c r="R4" s="627" t="s">
        <v>71</v>
      </c>
      <c r="S4" s="616" t="s">
        <v>72</v>
      </c>
      <c r="T4" s="617"/>
      <c r="U4" s="617"/>
      <c r="V4" s="617"/>
      <c r="W4" s="617"/>
      <c r="X4" s="617"/>
      <c r="Y4" s="617"/>
      <c r="Z4" s="617"/>
      <c r="AA4" s="617"/>
      <c r="AB4" s="618"/>
    </row>
    <row r="5" spans="1:28" ht="36.75" customHeight="1">
      <c r="A5" s="628"/>
      <c r="B5" s="628"/>
      <c r="C5" s="628"/>
      <c r="D5" s="628"/>
      <c r="E5" s="628"/>
      <c r="F5" s="26" t="s">
        <v>73</v>
      </c>
      <c r="G5" s="27" t="s">
        <v>74</v>
      </c>
      <c r="H5" s="27" t="s">
        <v>75</v>
      </c>
      <c r="I5" s="27" t="s">
        <v>76</v>
      </c>
      <c r="J5" s="80" t="s">
        <v>107</v>
      </c>
      <c r="K5" s="80" t="s">
        <v>163</v>
      </c>
      <c r="L5" s="80" t="s">
        <v>116</v>
      </c>
      <c r="M5" s="82" t="s">
        <v>112</v>
      </c>
      <c r="N5" s="82" t="s">
        <v>113</v>
      </c>
      <c r="O5" s="82" t="s">
        <v>114</v>
      </c>
      <c r="P5" s="82" t="s">
        <v>115</v>
      </c>
      <c r="Q5" s="82" t="s">
        <v>118</v>
      </c>
      <c r="R5" s="628"/>
      <c r="S5" s="619"/>
      <c r="T5" s="620"/>
      <c r="U5" s="620"/>
      <c r="V5" s="620"/>
      <c r="W5" s="620"/>
      <c r="X5" s="620"/>
      <c r="Y5" s="620"/>
      <c r="Z5" s="620"/>
      <c r="AA5" s="620"/>
      <c r="AB5" s="621"/>
    </row>
    <row r="6" spans="1:28" ht="68.25" customHeight="1">
      <c r="A6" s="28" t="s">
        <v>128</v>
      </c>
      <c r="B6" s="28" t="s">
        <v>121</v>
      </c>
      <c r="C6" s="29"/>
      <c r="D6" s="28" t="s">
        <v>77</v>
      </c>
      <c r="E6" s="30" t="s">
        <v>78</v>
      </c>
      <c r="F6" s="30" t="s">
        <v>79</v>
      </c>
      <c r="G6" s="31">
        <v>41193</v>
      </c>
      <c r="H6" s="24">
        <v>41213</v>
      </c>
      <c r="I6" s="24" t="s">
        <v>80</v>
      </c>
      <c r="J6" s="91" t="s">
        <v>182</v>
      </c>
      <c r="K6" s="81" t="s">
        <v>162</v>
      </c>
      <c r="L6" s="84" t="s">
        <v>117</v>
      </c>
      <c r="M6" s="32"/>
      <c r="N6" s="32"/>
      <c r="O6" s="32"/>
      <c r="P6" s="32"/>
      <c r="Q6" s="84" t="s">
        <v>117</v>
      </c>
      <c r="R6" s="28" t="s">
        <v>167</v>
      </c>
      <c r="S6" s="622"/>
      <c r="T6" s="623"/>
      <c r="U6" s="623"/>
      <c r="V6" s="623"/>
      <c r="W6" s="623"/>
      <c r="X6" s="623"/>
      <c r="Y6" s="623"/>
      <c r="Z6" s="623"/>
      <c r="AA6" s="623"/>
      <c r="AB6" s="624"/>
    </row>
    <row r="7" spans="1:28" ht="68.25" customHeight="1">
      <c r="A7" s="28" t="s">
        <v>129</v>
      </c>
      <c r="B7" s="28" t="s">
        <v>120</v>
      </c>
      <c r="C7" s="29"/>
      <c r="D7" s="28" t="s">
        <v>77</v>
      </c>
      <c r="E7" s="30" t="s">
        <v>78</v>
      </c>
      <c r="F7" s="30" t="s">
        <v>79</v>
      </c>
      <c r="G7" s="31">
        <v>41193</v>
      </c>
      <c r="H7" s="24">
        <v>41213</v>
      </c>
      <c r="I7" s="24" t="s">
        <v>80</v>
      </c>
      <c r="J7" s="91" t="s">
        <v>183</v>
      </c>
      <c r="K7" s="81" t="s">
        <v>162</v>
      </c>
      <c r="L7" s="84" t="s">
        <v>117</v>
      </c>
      <c r="M7" s="32"/>
      <c r="N7" s="32"/>
      <c r="O7" s="32"/>
      <c r="P7" s="32"/>
      <c r="Q7" s="84" t="s">
        <v>117</v>
      </c>
      <c r="R7" s="83"/>
      <c r="S7" s="622"/>
      <c r="T7" s="623"/>
      <c r="U7" s="623"/>
      <c r="V7" s="623"/>
      <c r="W7" s="623"/>
      <c r="X7" s="623"/>
      <c r="Y7" s="623"/>
      <c r="Z7" s="623"/>
      <c r="AA7" s="623"/>
      <c r="AB7" s="624"/>
    </row>
    <row r="8" spans="1:28" ht="68.25" customHeight="1">
      <c r="A8" s="28" t="s">
        <v>130</v>
      </c>
      <c r="B8" s="28" t="s">
        <v>122</v>
      </c>
      <c r="C8" s="29"/>
      <c r="D8" s="28" t="s">
        <v>77</v>
      </c>
      <c r="E8" s="30" t="s">
        <v>78</v>
      </c>
      <c r="F8" s="30" t="s">
        <v>79</v>
      </c>
      <c r="G8" s="31">
        <v>41193</v>
      </c>
      <c r="H8" s="24">
        <v>41213</v>
      </c>
      <c r="I8" s="24" t="s">
        <v>80</v>
      </c>
      <c r="J8" s="92" t="s">
        <v>184</v>
      </c>
      <c r="K8" s="81" t="s">
        <v>110</v>
      </c>
      <c r="L8" s="81"/>
      <c r="M8" s="32"/>
      <c r="N8" s="32"/>
      <c r="O8" s="84" t="s">
        <v>117</v>
      </c>
      <c r="P8" s="32"/>
      <c r="Q8" s="84" t="s">
        <v>117</v>
      </c>
      <c r="R8" s="28"/>
      <c r="S8" s="622"/>
      <c r="T8" s="623"/>
      <c r="U8" s="623"/>
      <c r="V8" s="623"/>
      <c r="W8" s="623"/>
      <c r="X8" s="623"/>
      <c r="Y8" s="623"/>
      <c r="Z8" s="623"/>
      <c r="AA8" s="623"/>
      <c r="AB8" s="624"/>
    </row>
    <row r="9" spans="1:28" ht="68.25" customHeight="1">
      <c r="A9" s="28" t="s">
        <v>131</v>
      </c>
      <c r="B9" s="28" t="s">
        <v>123</v>
      </c>
      <c r="C9" s="29"/>
      <c r="D9" s="28" t="s">
        <v>77</v>
      </c>
      <c r="E9" s="30" t="s">
        <v>81</v>
      </c>
      <c r="F9" s="30" t="s">
        <v>79</v>
      </c>
      <c r="G9" s="31">
        <v>41193</v>
      </c>
      <c r="H9" s="23">
        <v>41220</v>
      </c>
      <c r="I9" s="24" t="s">
        <v>80</v>
      </c>
      <c r="J9" s="91" t="s">
        <v>185</v>
      </c>
      <c r="K9" s="81" t="s">
        <v>110</v>
      </c>
      <c r="L9" s="81"/>
      <c r="M9" s="84" t="s">
        <v>117</v>
      </c>
      <c r="N9" s="32"/>
      <c r="O9" s="32"/>
      <c r="P9" s="32"/>
      <c r="Q9" s="32"/>
      <c r="R9" s="28"/>
      <c r="S9" s="622"/>
      <c r="T9" s="623"/>
      <c r="U9" s="623"/>
      <c r="V9" s="623"/>
      <c r="W9" s="623"/>
      <c r="X9" s="623"/>
      <c r="Y9" s="623"/>
      <c r="Z9" s="623"/>
      <c r="AA9" s="623"/>
      <c r="AB9" s="624"/>
    </row>
    <row r="10" spans="1:28" ht="68.25" customHeight="1">
      <c r="A10" s="28" t="s">
        <v>132</v>
      </c>
      <c r="B10" s="28" t="s">
        <v>124</v>
      </c>
      <c r="C10" s="29"/>
      <c r="D10" s="28" t="s">
        <v>77</v>
      </c>
      <c r="E10" s="30" t="s">
        <v>78</v>
      </c>
      <c r="F10" s="30" t="s">
        <v>79</v>
      </c>
      <c r="G10" s="31">
        <v>41193</v>
      </c>
      <c r="H10" s="23">
        <v>41219</v>
      </c>
      <c r="I10" s="24" t="s">
        <v>80</v>
      </c>
      <c r="J10" s="91" t="s">
        <v>186</v>
      </c>
      <c r="K10" s="81" t="s">
        <v>161</v>
      </c>
      <c r="L10" s="81"/>
      <c r="M10" s="84" t="s">
        <v>117</v>
      </c>
      <c r="N10" s="32"/>
      <c r="O10" s="32"/>
      <c r="P10" s="32"/>
      <c r="Q10" s="32"/>
      <c r="R10" s="28"/>
      <c r="S10" s="622"/>
      <c r="T10" s="623"/>
      <c r="U10" s="623"/>
      <c r="V10" s="623"/>
      <c r="W10" s="623"/>
      <c r="X10" s="623"/>
      <c r="Y10" s="623"/>
      <c r="Z10" s="623"/>
      <c r="AA10" s="623"/>
      <c r="AB10" s="624"/>
    </row>
    <row r="11" spans="1:28" ht="68.25" customHeight="1">
      <c r="A11" s="28" t="s">
        <v>133</v>
      </c>
      <c r="B11" s="28" t="s">
        <v>120</v>
      </c>
      <c r="C11" s="29"/>
      <c r="D11" s="28" t="s">
        <v>77</v>
      </c>
      <c r="E11" s="30" t="s">
        <v>78</v>
      </c>
      <c r="F11" s="30" t="s">
        <v>79</v>
      </c>
      <c r="G11" s="31">
        <v>41193</v>
      </c>
      <c r="H11" s="81">
        <v>41225</v>
      </c>
      <c r="I11" s="24" t="s">
        <v>80</v>
      </c>
      <c r="J11" s="93" t="s">
        <v>164</v>
      </c>
      <c r="K11" s="23"/>
      <c r="L11" s="85" t="s">
        <v>117</v>
      </c>
      <c r="M11" s="85" t="s">
        <v>117</v>
      </c>
      <c r="N11" s="85" t="s">
        <v>117</v>
      </c>
      <c r="O11" s="86"/>
      <c r="P11" s="85" t="s">
        <v>117</v>
      </c>
      <c r="Q11" s="86"/>
      <c r="R11" s="28"/>
      <c r="S11" s="622"/>
      <c r="T11" s="623"/>
      <c r="U11" s="623"/>
      <c r="V11" s="623"/>
      <c r="W11" s="623"/>
      <c r="X11" s="623"/>
      <c r="Y11" s="623"/>
      <c r="Z11" s="623"/>
      <c r="AA11" s="623"/>
      <c r="AB11" s="624"/>
    </row>
    <row r="12" spans="1:28" ht="68.25" customHeight="1">
      <c r="A12" s="28" t="s">
        <v>134</v>
      </c>
      <c r="B12" s="28" t="s">
        <v>125</v>
      </c>
      <c r="C12" s="29"/>
      <c r="D12" s="28" t="s">
        <v>77</v>
      </c>
      <c r="E12" s="30" t="s">
        <v>81</v>
      </c>
      <c r="F12" s="30" t="s">
        <v>79</v>
      </c>
      <c r="G12" s="31">
        <v>41193</v>
      </c>
      <c r="H12" s="24">
        <v>41213</v>
      </c>
      <c r="I12" s="24" t="s">
        <v>80</v>
      </c>
      <c r="J12" s="91" t="s">
        <v>187</v>
      </c>
      <c r="K12" s="23"/>
      <c r="L12" s="81"/>
      <c r="M12" s="84" t="s">
        <v>117</v>
      </c>
      <c r="N12" s="32"/>
      <c r="O12" s="32"/>
      <c r="P12" s="32"/>
      <c r="Q12" s="84" t="s">
        <v>117</v>
      </c>
      <c r="R12" s="28"/>
      <c r="S12" s="622"/>
      <c r="T12" s="623"/>
      <c r="U12" s="623"/>
      <c r="V12" s="623"/>
      <c r="W12" s="623"/>
      <c r="X12" s="623"/>
      <c r="Y12" s="623"/>
      <c r="Z12" s="623"/>
      <c r="AA12" s="623"/>
      <c r="AB12" s="624"/>
    </row>
    <row r="13" spans="1:28" ht="68.25" customHeight="1">
      <c r="A13" s="28" t="s">
        <v>135</v>
      </c>
      <c r="B13" s="28" t="s">
        <v>126</v>
      </c>
      <c r="C13" s="29"/>
      <c r="D13" s="28" t="s">
        <v>77</v>
      </c>
      <c r="E13" s="30" t="s">
        <v>81</v>
      </c>
      <c r="F13" s="30" t="s">
        <v>79</v>
      </c>
      <c r="G13" s="31">
        <v>41193</v>
      </c>
      <c r="H13" s="24">
        <v>41213</v>
      </c>
      <c r="I13" s="24" t="s">
        <v>80</v>
      </c>
      <c r="J13" s="92" t="s">
        <v>188</v>
      </c>
      <c r="K13" s="24"/>
      <c r="L13" s="24"/>
      <c r="M13" s="84" t="s">
        <v>117</v>
      </c>
      <c r="N13" s="84" t="s">
        <v>117</v>
      </c>
      <c r="O13" s="32"/>
      <c r="P13" s="84" t="s">
        <v>117</v>
      </c>
      <c r="Q13" s="84" t="s">
        <v>117</v>
      </c>
      <c r="R13" s="28"/>
      <c r="S13" s="622"/>
      <c r="T13" s="623"/>
      <c r="U13" s="623"/>
      <c r="V13" s="623"/>
      <c r="W13" s="623"/>
      <c r="X13" s="623"/>
      <c r="Y13" s="623"/>
      <c r="Z13" s="623"/>
      <c r="AA13" s="623"/>
      <c r="AB13" s="624"/>
    </row>
    <row r="14" spans="1:28" ht="68.25" customHeight="1">
      <c r="A14" s="28" t="s">
        <v>136</v>
      </c>
      <c r="B14" s="28" t="s">
        <v>125</v>
      </c>
      <c r="C14" s="29"/>
      <c r="D14" s="28" t="s">
        <v>77</v>
      </c>
      <c r="E14" s="30" t="s">
        <v>81</v>
      </c>
      <c r="F14" s="30" t="s">
        <v>79</v>
      </c>
      <c r="G14" s="31">
        <v>41193</v>
      </c>
      <c r="H14" s="24">
        <v>41213</v>
      </c>
      <c r="I14" s="24" t="s">
        <v>80</v>
      </c>
      <c r="J14" s="92" t="s">
        <v>189</v>
      </c>
      <c r="K14" s="24"/>
      <c r="L14" s="81"/>
      <c r="M14" s="32"/>
      <c r="N14" s="32"/>
      <c r="O14" s="32"/>
      <c r="P14" s="32"/>
      <c r="Q14" s="84" t="s">
        <v>117</v>
      </c>
      <c r="R14" s="28"/>
      <c r="S14" s="622"/>
      <c r="T14" s="623"/>
      <c r="U14" s="623"/>
      <c r="V14" s="623"/>
      <c r="W14" s="623"/>
      <c r="X14" s="623"/>
      <c r="Y14" s="623"/>
      <c r="Z14" s="623"/>
      <c r="AA14" s="623"/>
      <c r="AB14" s="624"/>
    </row>
    <row r="15" spans="1:28" ht="68.25" customHeight="1">
      <c r="A15" s="28" t="s">
        <v>137</v>
      </c>
      <c r="B15" s="28" t="s">
        <v>127</v>
      </c>
      <c r="C15" s="30"/>
      <c r="D15" s="28" t="s">
        <v>77</v>
      </c>
      <c r="E15" s="30" t="s">
        <v>81</v>
      </c>
      <c r="F15" s="30" t="s">
        <v>79</v>
      </c>
      <c r="G15" s="31">
        <v>41193</v>
      </c>
      <c r="H15" s="24">
        <v>41213</v>
      </c>
      <c r="I15" s="24" t="s">
        <v>80</v>
      </c>
      <c r="J15" s="92" t="s">
        <v>190</v>
      </c>
      <c r="K15" s="24"/>
      <c r="L15" s="24"/>
      <c r="M15" s="32"/>
      <c r="N15" s="32"/>
      <c r="O15" s="32"/>
      <c r="P15" s="32"/>
      <c r="Q15" s="32"/>
      <c r="R15" s="28"/>
      <c r="S15" s="622"/>
      <c r="T15" s="623"/>
      <c r="U15" s="623"/>
      <c r="V15" s="623"/>
      <c r="W15" s="623"/>
      <c r="X15" s="623"/>
      <c r="Y15" s="623"/>
      <c r="Z15" s="623"/>
      <c r="AA15" s="623"/>
      <c r="AB15" s="624"/>
    </row>
    <row r="16" spans="1:28" ht="68.25" customHeight="1">
      <c r="A16" s="28" t="s">
        <v>138</v>
      </c>
      <c r="B16" s="28" t="s">
        <v>127</v>
      </c>
      <c r="C16" s="29"/>
      <c r="D16" s="28" t="s">
        <v>77</v>
      </c>
      <c r="E16" s="30" t="s">
        <v>81</v>
      </c>
      <c r="F16" s="30" t="s">
        <v>79</v>
      </c>
      <c r="G16" s="31">
        <v>41193</v>
      </c>
      <c r="H16" s="24">
        <v>41213</v>
      </c>
      <c r="I16" s="24" t="s">
        <v>80</v>
      </c>
      <c r="J16" s="92" t="s">
        <v>191</v>
      </c>
      <c r="K16" s="24"/>
      <c r="L16" s="24"/>
      <c r="M16" s="32"/>
      <c r="N16" s="32"/>
      <c r="O16" s="32"/>
      <c r="P16" s="84"/>
      <c r="Q16" s="84" t="s">
        <v>117</v>
      </c>
      <c r="R16" s="28"/>
      <c r="S16" s="622"/>
      <c r="T16" s="623"/>
      <c r="U16" s="623"/>
      <c r="V16" s="623"/>
      <c r="W16" s="623"/>
      <c r="X16" s="623"/>
      <c r="Y16" s="623"/>
      <c r="Z16" s="623"/>
      <c r="AA16" s="623"/>
      <c r="AB16" s="624"/>
    </row>
    <row r="17" spans="1:28" ht="17.25">
      <c r="A17" s="636" t="s">
        <v>106</v>
      </c>
      <c r="B17" s="636"/>
      <c r="C17" s="636"/>
      <c r="D17" s="636"/>
      <c r="E17" s="78"/>
      <c r="F17" s="34"/>
      <c r="G17" s="35"/>
      <c r="H17" s="36"/>
      <c r="I17" s="36"/>
      <c r="J17" s="35"/>
      <c r="K17" s="35"/>
      <c r="L17" s="35"/>
      <c r="M17" s="35"/>
      <c r="N17" s="35"/>
      <c r="O17" s="35"/>
      <c r="P17" s="35"/>
      <c r="Q17" s="35"/>
      <c r="R17" s="33"/>
      <c r="S17" s="34"/>
      <c r="T17" s="34"/>
      <c r="U17" s="34"/>
      <c r="V17" s="34"/>
      <c r="W17" s="34"/>
      <c r="X17" s="34"/>
      <c r="Y17" s="34"/>
      <c r="Z17" s="34"/>
      <c r="AA17" s="34"/>
      <c r="AB17" s="34"/>
    </row>
    <row r="18" spans="1:28" ht="17.25">
      <c r="A18" s="635"/>
      <c r="B18" s="635"/>
      <c r="C18" s="635"/>
      <c r="D18" s="635"/>
      <c r="E18" s="79"/>
      <c r="F18" s="34"/>
      <c r="G18" s="35"/>
      <c r="H18" s="36"/>
      <c r="I18" s="36"/>
      <c r="J18" s="35"/>
      <c r="K18" s="35"/>
      <c r="L18" s="35"/>
      <c r="M18" s="35"/>
      <c r="N18" s="35"/>
      <c r="O18" s="35"/>
      <c r="P18" s="35"/>
      <c r="Q18" s="35"/>
      <c r="R18" s="33"/>
      <c r="S18" s="34"/>
      <c r="T18" s="34"/>
      <c r="U18" s="34"/>
      <c r="V18" s="34"/>
      <c r="W18" s="34"/>
      <c r="X18" s="34"/>
      <c r="Y18" s="34"/>
      <c r="Z18" s="34"/>
      <c r="AA18" s="34"/>
      <c r="AB18" s="34"/>
    </row>
    <row r="19" spans="1:28" ht="36.75" customHeight="1">
      <c r="A19" s="627" t="s">
        <v>0</v>
      </c>
      <c r="B19" s="627" t="s">
        <v>119</v>
      </c>
      <c r="C19" s="627" t="s">
        <v>1</v>
      </c>
      <c r="D19" s="629" t="s">
        <v>20</v>
      </c>
      <c r="E19" s="627" t="s">
        <v>2</v>
      </c>
      <c r="F19" s="631" t="s">
        <v>19</v>
      </c>
      <c r="G19" s="632"/>
      <c r="H19" s="632"/>
      <c r="I19" s="633"/>
      <c r="J19" s="625" t="s">
        <v>109</v>
      </c>
      <c r="K19" s="626"/>
      <c r="L19" s="637" t="s">
        <v>111</v>
      </c>
      <c r="M19" s="638"/>
      <c r="N19" s="638"/>
      <c r="O19" s="638"/>
      <c r="P19" s="638"/>
      <c r="Q19" s="639"/>
      <c r="R19" s="627" t="s">
        <v>3</v>
      </c>
      <c r="S19" s="616" t="s">
        <v>24</v>
      </c>
      <c r="T19" s="617"/>
      <c r="U19" s="617"/>
      <c r="V19" s="617"/>
      <c r="W19" s="617"/>
      <c r="X19" s="617"/>
      <c r="Y19" s="617"/>
      <c r="Z19" s="617"/>
      <c r="AA19" s="617"/>
      <c r="AB19" s="618"/>
    </row>
    <row r="20" spans="1:28" ht="36.75" customHeight="1">
      <c r="A20" s="628"/>
      <c r="B20" s="628"/>
      <c r="C20" s="628"/>
      <c r="D20" s="628"/>
      <c r="E20" s="628"/>
      <c r="F20" s="26" t="s">
        <v>22</v>
      </c>
      <c r="G20" s="27" t="s">
        <v>17</v>
      </c>
      <c r="H20" s="27" t="s">
        <v>18</v>
      </c>
      <c r="I20" s="27" t="s">
        <v>67</v>
      </c>
      <c r="J20" s="80" t="s">
        <v>107</v>
      </c>
      <c r="K20" s="80" t="s">
        <v>108</v>
      </c>
      <c r="L20" s="80" t="s">
        <v>116</v>
      </c>
      <c r="M20" s="82" t="s">
        <v>112</v>
      </c>
      <c r="N20" s="82" t="s">
        <v>113</v>
      </c>
      <c r="O20" s="82" t="s">
        <v>114</v>
      </c>
      <c r="P20" s="82" t="s">
        <v>115</v>
      </c>
      <c r="Q20" s="82" t="s">
        <v>118</v>
      </c>
      <c r="R20" s="628"/>
      <c r="S20" s="619"/>
      <c r="T20" s="620"/>
      <c r="U20" s="620"/>
      <c r="V20" s="620"/>
      <c r="W20" s="620"/>
      <c r="X20" s="620"/>
      <c r="Y20" s="620"/>
      <c r="Z20" s="620"/>
      <c r="AA20" s="620"/>
      <c r="AB20" s="621"/>
    </row>
    <row r="21" spans="1:28" ht="60" customHeight="1">
      <c r="A21" s="614" t="s">
        <v>141</v>
      </c>
      <c r="B21" s="30" t="s">
        <v>139</v>
      </c>
      <c r="C21" s="30"/>
      <c r="D21" s="28" t="s">
        <v>9</v>
      </c>
      <c r="E21" s="30" t="s">
        <v>81</v>
      </c>
      <c r="F21" s="31">
        <v>41220</v>
      </c>
      <c r="G21" s="31">
        <v>41220</v>
      </c>
      <c r="H21" s="25" t="s">
        <v>181</v>
      </c>
      <c r="I21" s="630" t="s">
        <v>192</v>
      </c>
      <c r="J21" s="32"/>
      <c r="K21" s="32"/>
      <c r="L21" s="81"/>
      <c r="M21" s="84" t="s">
        <v>117</v>
      </c>
      <c r="N21" s="32"/>
      <c r="O21" s="32"/>
      <c r="P21" s="32"/>
      <c r="Q21" s="84" t="s">
        <v>117</v>
      </c>
      <c r="R21" s="614" t="s">
        <v>166</v>
      </c>
      <c r="S21" s="622"/>
      <c r="T21" s="623"/>
      <c r="U21" s="623"/>
      <c r="V21" s="623"/>
      <c r="W21" s="623"/>
      <c r="X21" s="623"/>
      <c r="Y21" s="623"/>
      <c r="Z21" s="623"/>
      <c r="AA21" s="623"/>
      <c r="AB21" s="624"/>
    </row>
    <row r="22" spans="1:28" ht="60" customHeight="1">
      <c r="A22" s="615"/>
      <c r="B22" s="30" t="s">
        <v>140</v>
      </c>
      <c r="C22" s="30"/>
      <c r="D22" s="28" t="s">
        <v>9</v>
      </c>
      <c r="E22" s="30" t="s">
        <v>81</v>
      </c>
      <c r="F22" s="31">
        <v>41220</v>
      </c>
      <c r="G22" s="31">
        <v>41220</v>
      </c>
      <c r="H22" s="25" t="s">
        <v>165</v>
      </c>
      <c r="I22" s="593"/>
      <c r="J22" s="32"/>
      <c r="K22" s="32"/>
      <c r="L22" s="81"/>
      <c r="M22" s="84" t="s">
        <v>117</v>
      </c>
      <c r="N22" s="32"/>
      <c r="O22" s="32"/>
      <c r="P22" s="32"/>
      <c r="Q22" s="84" t="s">
        <v>117</v>
      </c>
      <c r="R22" s="615"/>
      <c r="S22" s="622"/>
      <c r="T22" s="623"/>
      <c r="U22" s="623"/>
      <c r="V22" s="623"/>
      <c r="W22" s="623"/>
      <c r="X22" s="623"/>
      <c r="Y22" s="623"/>
      <c r="Z22" s="623"/>
      <c r="AA22" s="623"/>
      <c r="AB22" s="624"/>
    </row>
  </sheetData>
  <customSheetViews>
    <customSheetView guid="{929913D8-BDA0-457F-BC3D-EDCCF95F97AB}" scale="75" state="hidden">
      <pane xSplit="4" ySplit="5" topLeftCell="E6" activePane="bottomRight" state="frozen"/>
      <selection pane="bottomRight" activeCell="J15" sqref="J15"/>
      <colBreaks count="1" manualBreakCount="1">
        <brk id="18" max="1048575" man="1"/>
      </colBreaks>
      <pageMargins left="0.23622047244094491" right="0.23622047244094491" top="0.74803149606299213" bottom="0.74803149606299213" header="0.31496062992125984" footer="0.31496062992125984"/>
      <pageSetup paperSize="9" orientation="portrait" r:id="rId1"/>
    </customSheetView>
    <customSheetView guid="{2FF407FA-622B-438B-AD31-0A052DC02EB8}" scale="75" state="hidden">
      <pane xSplit="4" ySplit="5" topLeftCell="E6" activePane="bottomRight" state="frozen"/>
      <selection pane="bottomRight" activeCell="J15" sqref="J15"/>
      <colBreaks count="1" manualBreakCount="1">
        <brk id="18" max="1048575" man="1"/>
      </colBreaks>
      <pageMargins left="0.23622047244094491" right="0.23622047244094491" top="0.74803149606299213" bottom="0.74803149606299213" header="0.31496062992125984" footer="0.31496062992125984"/>
      <pageSetup paperSize="9" orientation="portrait" r:id="rId2"/>
    </customSheetView>
  </customSheetViews>
  <mergeCells count="38">
    <mergeCell ref="A2:D3"/>
    <mergeCell ref="A17:D18"/>
    <mergeCell ref="L19:Q19"/>
    <mergeCell ref="F4:I4"/>
    <mergeCell ref="R4:R5"/>
    <mergeCell ref="L4:Q4"/>
    <mergeCell ref="R19:R20"/>
    <mergeCell ref="J19:K19"/>
    <mergeCell ref="A21:A22"/>
    <mergeCell ref="J4:K4"/>
    <mergeCell ref="A19:A20"/>
    <mergeCell ref="A4:A5"/>
    <mergeCell ref="C4:C5"/>
    <mergeCell ref="E4:E5"/>
    <mergeCell ref="D4:D5"/>
    <mergeCell ref="B19:B20"/>
    <mergeCell ref="I21:I22"/>
    <mergeCell ref="B4:B5"/>
    <mergeCell ref="C19:C20"/>
    <mergeCell ref="D19:D20"/>
    <mergeCell ref="E19:E20"/>
    <mergeCell ref="F19:I19"/>
    <mergeCell ref="R21:R22"/>
    <mergeCell ref="S4:AB5"/>
    <mergeCell ref="S11:AB11"/>
    <mergeCell ref="S16:AB16"/>
    <mergeCell ref="S10:AB10"/>
    <mergeCell ref="S6:AB6"/>
    <mergeCell ref="S7:AB7"/>
    <mergeCell ref="S8:AB8"/>
    <mergeCell ref="S19:AB20"/>
    <mergeCell ref="S13:AB13"/>
    <mergeCell ref="S14:AB14"/>
    <mergeCell ref="S15:AB15"/>
    <mergeCell ref="S21:AB21"/>
    <mergeCell ref="S22:AB22"/>
    <mergeCell ref="S9:AB9"/>
    <mergeCell ref="S12:AB12"/>
  </mergeCells>
  <phoneticPr fontId="8" type="noConversion"/>
  <pageMargins left="0.23622047244094491" right="0.23622047244094491" top="0.74803149606299213" bottom="0.74803149606299213" header="0.31496062992125984" footer="0.31496062992125984"/>
  <pageSetup paperSize="9" orientation="portrait" r:id="rId3"/>
  <colBreaks count="1" manualBreakCount="1">
    <brk id="18" max="1048575" man="1"/>
  </colBreaks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>
  <sheetPr filterMode="1">
    <tabColor rgb="FFFF33CC"/>
  </sheetPr>
  <dimension ref="A1:U154"/>
  <sheetViews>
    <sheetView showGridLines="0" showZeros="0" zoomScale="70" zoomScaleNormal="70" workbookViewId="0">
      <pane xSplit="9" ySplit="11" topLeftCell="J13" activePane="bottomRight" state="frozen"/>
      <selection pane="topRight" activeCell="J1" sqref="J1"/>
      <selection pane="bottomLeft" activeCell="A11" sqref="A11"/>
      <selection pane="bottomRight" activeCell="U8" sqref="U8:U9"/>
    </sheetView>
  </sheetViews>
  <sheetFormatPr defaultRowHeight="16.5" outlineLevelCol="1"/>
  <cols>
    <col min="1" max="1" width="12" style="53" customWidth="1" outlineLevel="1"/>
    <col min="2" max="2" width="1.25" style="53" customWidth="1"/>
    <col min="3" max="3" width="4.25" style="331" customWidth="1"/>
    <col min="4" max="4" width="15" style="323" customWidth="1"/>
    <col min="5" max="5" width="7" style="332" bestFit="1" customWidth="1"/>
    <col min="6" max="6" width="7" style="330" customWidth="1"/>
    <col min="7" max="7" width="7.75" style="330" customWidth="1"/>
    <col min="8" max="8" width="15" style="324" customWidth="1"/>
    <col min="9" max="9" width="8.625" style="324" bestFit="1" customWidth="1"/>
    <col min="10" max="10" width="7" style="333" customWidth="1"/>
    <col min="11" max="11" width="14.875" style="324" customWidth="1"/>
    <col min="12" max="13" width="15" style="326" customWidth="1"/>
    <col min="14" max="14" width="15" style="327" customWidth="1"/>
    <col min="15" max="15" width="15" style="326" customWidth="1"/>
    <col min="16" max="16" width="15" style="328" customWidth="1"/>
    <col min="17" max="17" width="9.125" style="329" customWidth="1"/>
    <col min="18" max="18" width="16.625" style="325" customWidth="1"/>
    <col min="19" max="20" width="9.75" style="330" customWidth="1"/>
    <col min="21" max="21" width="10.375" style="334" customWidth="1"/>
    <col min="22" max="22" width="2.5" style="53" customWidth="1"/>
    <col min="23" max="16384" width="9" style="53"/>
  </cols>
  <sheetData>
    <row r="1" spans="1:21" customFormat="1" ht="31.5">
      <c r="C1" s="98" t="s">
        <v>1158</v>
      </c>
      <c r="D1" s="94"/>
      <c r="E1" s="94"/>
      <c r="F1" s="188"/>
      <c r="G1" s="188"/>
      <c r="H1" s="100"/>
      <c r="I1" s="100"/>
      <c r="J1" s="189"/>
      <c r="K1" s="94"/>
      <c r="L1" s="95"/>
      <c r="M1" s="95"/>
      <c r="N1" s="95"/>
      <c r="O1" s="96"/>
      <c r="P1" s="101"/>
      <c r="Q1" s="102"/>
      <c r="R1" s="364"/>
      <c r="S1" s="188"/>
      <c r="T1" s="188"/>
      <c r="U1" s="266"/>
    </row>
    <row r="2" spans="1:21" customFormat="1" ht="15" customHeight="1">
      <c r="C2" s="267"/>
      <c r="D2" s="268"/>
      <c r="E2" s="269"/>
      <c r="F2" s="270"/>
      <c r="G2" s="270"/>
      <c r="H2" s="269"/>
      <c r="I2" s="269" t="s">
        <v>1159</v>
      </c>
      <c r="J2" s="271"/>
      <c r="K2" s="269"/>
      <c r="L2" s="272"/>
      <c r="M2" s="273" t="s">
        <v>1160</v>
      </c>
      <c r="N2" s="670" t="s">
        <v>1161</v>
      </c>
      <c r="O2" s="671" t="s">
        <v>1162</v>
      </c>
      <c r="P2" s="274"/>
      <c r="Q2" s="275"/>
      <c r="R2" s="270"/>
      <c r="S2" s="658" t="s">
        <v>1163</v>
      </c>
      <c r="T2" s="658"/>
      <c r="U2" s="276"/>
    </row>
    <row r="3" spans="1:21" customFormat="1" ht="15" customHeight="1">
      <c r="C3" s="97" t="s">
        <v>1164</v>
      </c>
      <c r="D3" s="268"/>
      <c r="E3" s="269"/>
      <c r="F3" s="270"/>
      <c r="G3" s="270"/>
      <c r="H3" s="269"/>
      <c r="I3" s="277" t="s">
        <v>1165</v>
      </c>
      <c r="J3" s="271"/>
      <c r="K3" s="269"/>
      <c r="L3" s="272"/>
      <c r="M3" s="278" t="s">
        <v>1166</v>
      </c>
      <c r="N3" s="670"/>
      <c r="O3" s="671"/>
      <c r="P3" s="274"/>
      <c r="Q3" s="275"/>
      <c r="R3" s="270"/>
      <c r="S3" s="658"/>
      <c r="T3" s="658"/>
      <c r="U3" s="276"/>
    </row>
    <row r="4" spans="1:21" customFormat="1" ht="15" customHeight="1">
      <c r="C4" s="97" t="s">
        <v>1167</v>
      </c>
      <c r="D4" s="268"/>
      <c r="E4" s="269"/>
      <c r="F4" s="270"/>
      <c r="G4" s="270"/>
      <c r="H4" s="269"/>
      <c r="I4" s="277" t="s">
        <v>1168</v>
      </c>
      <c r="J4" s="271"/>
      <c r="K4" s="269"/>
      <c r="L4" s="272"/>
      <c r="M4" s="279">
        <v>21</v>
      </c>
      <c r="N4" s="670"/>
      <c r="O4" s="671"/>
      <c r="P4" s="274"/>
      <c r="Q4" s="275"/>
      <c r="R4" s="270"/>
      <c r="S4" s="658"/>
      <c r="T4" s="658"/>
      <c r="U4" s="276"/>
    </row>
    <row r="5" spans="1:21" customFormat="1" ht="15" customHeight="1">
      <c r="C5" s="99" t="s">
        <v>1169</v>
      </c>
      <c r="D5" s="268"/>
      <c r="E5" s="269"/>
      <c r="F5" s="270"/>
      <c r="G5" s="270"/>
      <c r="H5" s="269"/>
      <c r="I5" s="277" t="s">
        <v>1170</v>
      </c>
      <c r="J5" s="271"/>
      <c r="K5" s="269"/>
      <c r="L5" s="272"/>
      <c r="M5" s="278" t="s">
        <v>1171</v>
      </c>
      <c r="N5" s="670"/>
      <c r="O5" s="671"/>
      <c r="P5" s="274"/>
      <c r="Q5" s="275"/>
      <c r="R5" s="270"/>
      <c r="S5" s="658"/>
      <c r="T5" s="658"/>
      <c r="U5" s="276"/>
    </row>
    <row r="6" spans="1:21" customFormat="1" ht="15" customHeight="1">
      <c r="C6" s="99" t="s">
        <v>1172</v>
      </c>
      <c r="D6" s="268"/>
      <c r="E6" s="269"/>
      <c r="F6" s="270"/>
      <c r="G6" s="270"/>
      <c r="H6" s="269"/>
      <c r="I6" s="269"/>
      <c r="J6" s="271"/>
      <c r="K6" s="269"/>
      <c r="L6" s="272"/>
      <c r="M6" s="279">
        <v>28</v>
      </c>
      <c r="N6" s="670"/>
      <c r="O6" s="671"/>
      <c r="P6" s="274"/>
      <c r="Q6" s="275"/>
      <c r="R6" s="270"/>
      <c r="S6" s="658"/>
      <c r="T6" s="658"/>
      <c r="U6" s="276"/>
    </row>
    <row r="7" spans="1:21" customFormat="1" ht="15" customHeight="1">
      <c r="C7" s="97"/>
      <c r="D7" s="268"/>
      <c r="E7" s="269"/>
      <c r="F7" s="270"/>
      <c r="G7" s="270"/>
      <c r="H7" s="269"/>
      <c r="I7" s="269"/>
      <c r="J7" s="280">
        <f>SUM(J11:J1048576)</f>
        <v>58</v>
      </c>
      <c r="K7" s="269"/>
      <c r="L7" s="272"/>
      <c r="M7" s="272"/>
      <c r="N7" s="272"/>
      <c r="O7" s="272"/>
      <c r="P7" s="274"/>
      <c r="Q7" s="275"/>
      <c r="R7" s="270"/>
      <c r="S7" s="270"/>
      <c r="T7" s="270"/>
      <c r="U7" s="276"/>
    </row>
    <row r="8" spans="1:21" customFormat="1" ht="13.5" customHeight="1">
      <c r="C8" s="640" t="s">
        <v>1173</v>
      </c>
      <c r="D8" s="642" t="s">
        <v>1174</v>
      </c>
      <c r="E8" s="644" t="s">
        <v>1175</v>
      </c>
      <c r="F8" s="650" t="s">
        <v>1176</v>
      </c>
      <c r="G8" s="654" t="s">
        <v>1177</v>
      </c>
      <c r="H8" s="646" t="s">
        <v>1178</v>
      </c>
      <c r="I8" s="652" t="s">
        <v>1179</v>
      </c>
      <c r="J8" s="648" t="s">
        <v>1180</v>
      </c>
      <c r="K8" s="659" t="s">
        <v>1181</v>
      </c>
      <c r="L8" s="661" t="s">
        <v>1182</v>
      </c>
      <c r="M8" s="662"/>
      <c r="N8" s="662"/>
      <c r="O8" s="663"/>
      <c r="P8" s="664" t="s">
        <v>1183</v>
      </c>
      <c r="Q8" s="665"/>
      <c r="R8" s="668" t="s">
        <v>1184</v>
      </c>
      <c r="S8" s="666" t="s">
        <v>1185</v>
      </c>
      <c r="T8" s="667"/>
      <c r="U8" s="656" t="s">
        <v>1186</v>
      </c>
    </row>
    <row r="9" spans="1:21" customFormat="1" ht="27" customHeight="1">
      <c r="A9" t="s">
        <v>221</v>
      </c>
      <c r="C9" s="641"/>
      <c r="D9" s="643"/>
      <c r="E9" s="645"/>
      <c r="F9" s="651"/>
      <c r="G9" s="655"/>
      <c r="H9" s="647"/>
      <c r="I9" s="653"/>
      <c r="J9" s="649"/>
      <c r="K9" s="660"/>
      <c r="L9" s="281" t="s">
        <v>1187</v>
      </c>
      <c r="M9" s="282" t="s">
        <v>1188</v>
      </c>
      <c r="N9" s="283" t="s">
        <v>1189</v>
      </c>
      <c r="O9" s="284" t="s">
        <v>1190</v>
      </c>
      <c r="P9" s="285" t="s">
        <v>1191</v>
      </c>
      <c r="Q9" s="286" t="s">
        <v>1192</v>
      </c>
      <c r="R9" s="669"/>
      <c r="S9" s="287" t="s">
        <v>1193</v>
      </c>
      <c r="T9" s="288" t="s">
        <v>1194</v>
      </c>
      <c r="U9" s="657"/>
    </row>
    <row r="10" spans="1:21" s="365" customFormat="1" ht="12" hidden="1" customHeight="1">
      <c r="C10" s="289" t="s">
        <v>1250</v>
      </c>
      <c r="D10" s="289" t="s">
        <v>1251</v>
      </c>
      <c r="E10" s="290" t="s">
        <v>1252</v>
      </c>
      <c r="F10" s="291" t="s">
        <v>1253</v>
      </c>
      <c r="G10" s="291" t="s">
        <v>1254</v>
      </c>
      <c r="H10" s="290" t="s">
        <v>1255</v>
      </c>
      <c r="I10" s="290" t="s">
        <v>1256</v>
      </c>
      <c r="J10" s="292" t="s">
        <v>1257</v>
      </c>
      <c r="K10" s="290" t="s">
        <v>1258</v>
      </c>
      <c r="L10" s="293" t="s">
        <v>1259</v>
      </c>
      <c r="M10" s="293" t="s">
        <v>1282</v>
      </c>
      <c r="N10" s="293" t="s">
        <v>1283</v>
      </c>
      <c r="O10" s="293" t="s">
        <v>1284</v>
      </c>
      <c r="P10" s="294" t="s">
        <v>1285</v>
      </c>
      <c r="Q10" s="295" t="s">
        <v>1286</v>
      </c>
      <c r="R10" s="291" t="s">
        <v>1287</v>
      </c>
      <c r="S10" s="291" t="s">
        <v>1288</v>
      </c>
      <c r="T10" s="291" t="s">
        <v>1289</v>
      </c>
      <c r="U10" s="296" t="s">
        <v>1290</v>
      </c>
    </row>
    <row r="11" spans="1:21" s="365" customFormat="1" ht="68.25" customHeight="1">
      <c r="A11" t="str">
        <f>IF(E11="","",IF(VLOOKUP($F11,CODE!$K:$O,CODE!$O$1,FALSE)="",$E11,$E11&amp;"-"&amp;VLOOKUP($F11,CODE!$K:$O,CODE!$O$1,FALSE)))</f>
        <v>JST</v>
      </c>
      <c r="C11" s="366">
        <v>1</v>
      </c>
      <c r="D11" s="367"/>
      <c r="E11" s="368" t="s">
        <v>1216</v>
      </c>
      <c r="F11" s="369" t="s">
        <v>1217</v>
      </c>
      <c r="G11" s="369" t="s">
        <v>1318</v>
      </c>
      <c r="H11" s="370" t="s">
        <v>1219</v>
      </c>
      <c r="I11" s="370" t="s">
        <v>1165</v>
      </c>
      <c r="J11" s="371">
        <f t="shared" ref="J11:J42" si="0">IF(ISERROR(1/COUNTIF(H:H,H11))=TRUE,0,1/COUNTIF(H:H,H11))</f>
        <v>0.5</v>
      </c>
      <c r="K11" s="372" t="s">
        <v>1213</v>
      </c>
      <c r="L11" s="373">
        <v>41635</v>
      </c>
      <c r="M11" s="374">
        <f>IF(ISERROR(VLOOKUP($K11,생산업체!$A:$C,생산업체!$A$1,FALSE))=TRUE,"업체리스트 참조 후 업체명 변경",IF(VLOOKUP($K11,생산업체!$A:$C,생산업체!$B$1,FALSE)=1,$L11+$M$6,$L11+$M$4))</f>
        <v>41663</v>
      </c>
      <c r="N11" s="375">
        <f t="shared" ref="N11:N37" si="1">M11</f>
        <v>41663</v>
      </c>
      <c r="O11" s="376">
        <v>41656</v>
      </c>
      <c r="P11" s="377">
        <v>6.5</v>
      </c>
      <c r="Q11" s="378"/>
      <c r="R11" s="379" t="s">
        <v>1220</v>
      </c>
      <c r="S11" s="380">
        <v>4</v>
      </c>
      <c r="T11" s="381">
        <v>1</v>
      </c>
      <c r="U11" s="382" t="s">
        <v>1467</v>
      </c>
    </row>
    <row r="12" spans="1:21" s="365" customFormat="1" ht="68.25" hidden="1" customHeight="1">
      <c r="A12" t="str">
        <f>IF(E12="","",IF(VLOOKUP($F12,CODE!$K:$O,CODE!$O$1,FALSE)="",$E12,$E12&amp;"-"&amp;VLOOKUP($F12,CODE!$K:$O,CODE!$O$1,FALSE)))</f>
        <v>JST</v>
      </c>
      <c r="C12" s="366">
        <f t="shared" ref="C12:C43" si="2">C11+1</f>
        <v>2</v>
      </c>
      <c r="D12" s="384"/>
      <c r="E12" s="385" t="s">
        <v>1216</v>
      </c>
      <c r="F12" s="385" t="s">
        <v>1211</v>
      </c>
      <c r="G12" s="386" t="s">
        <v>272</v>
      </c>
      <c r="H12" s="387" t="s">
        <v>1219</v>
      </c>
      <c r="I12" s="387" t="s">
        <v>1319</v>
      </c>
      <c r="J12" s="371">
        <f t="shared" si="0"/>
        <v>0.5</v>
      </c>
      <c r="K12" s="388" t="s">
        <v>1228</v>
      </c>
      <c r="L12" s="389">
        <v>41635</v>
      </c>
      <c r="M12" s="374">
        <f>IF(ISERROR(VLOOKUP($K12,생산업체!$A:$C,생산업체!$A$1,FALSE))=TRUE,"업체리스트 참조 후 업체명 변경",IF(VLOOKUP($K12,생산업체!$A:$C,생산업체!$B$1,FALSE)=1,$L12+$M$6,$L12+$M$4))</f>
        <v>41663</v>
      </c>
      <c r="N12" s="390">
        <f t="shared" si="1"/>
        <v>41663</v>
      </c>
      <c r="O12" s="391">
        <v>41694</v>
      </c>
      <c r="P12" s="392">
        <v>3.8</v>
      </c>
      <c r="Q12" s="393"/>
      <c r="R12" s="394"/>
      <c r="S12" s="395">
        <v>4</v>
      </c>
      <c r="T12" s="396">
        <v>1</v>
      </c>
      <c r="U12" s="397"/>
    </row>
    <row r="13" spans="1:21" s="365" customFormat="1" ht="68.25" customHeight="1">
      <c r="A13" t="str">
        <f>IF(E13="","",IF(VLOOKUP($F13,CODE!$K:$O,CODE!$O$1,FALSE)="",$E13,$E13&amp;"-"&amp;VLOOKUP($F13,CODE!$K:$O,CODE!$O$1,FALSE)))</f>
        <v>JST</v>
      </c>
      <c r="C13" s="366">
        <f t="shared" si="2"/>
        <v>3</v>
      </c>
      <c r="D13" s="367"/>
      <c r="E13" s="368" t="s">
        <v>1221</v>
      </c>
      <c r="F13" s="369" t="s">
        <v>1211</v>
      </c>
      <c r="G13" s="369" t="s">
        <v>272</v>
      </c>
      <c r="H13" s="370" t="s">
        <v>1209</v>
      </c>
      <c r="I13" s="370" t="s">
        <v>1319</v>
      </c>
      <c r="J13" s="371">
        <f t="shared" si="0"/>
        <v>0.5</v>
      </c>
      <c r="K13" s="372" t="s">
        <v>1222</v>
      </c>
      <c r="L13" s="373">
        <v>41635</v>
      </c>
      <c r="M13" s="374">
        <f>IF(ISERROR(VLOOKUP($K13,생산업체!$A:$C,생산업체!$A$1,FALSE))=TRUE,"업체리스트 참조 후 업체명 변경",IF(VLOOKUP($K13,생산업체!$A:$C,생산업체!$B$1,FALSE)=1,$L13+$M$6,$L13+$M$4))</f>
        <v>41663</v>
      </c>
      <c r="N13" s="375">
        <f t="shared" si="1"/>
        <v>41663</v>
      </c>
      <c r="O13" s="376">
        <v>41652</v>
      </c>
      <c r="P13" s="377">
        <v>5.7</v>
      </c>
      <c r="Q13" s="378"/>
      <c r="R13" s="379"/>
      <c r="S13" s="380">
        <v>4</v>
      </c>
      <c r="T13" s="381">
        <v>1</v>
      </c>
      <c r="U13" s="382" t="s">
        <v>1467</v>
      </c>
    </row>
    <row r="14" spans="1:21" s="365" customFormat="1" ht="68.25" hidden="1" customHeight="1">
      <c r="A14" t="str">
        <f>IF(E14="","",IF(VLOOKUP($F14,CODE!$K:$O,CODE!$O$1,FALSE)="",$E14,$E14&amp;"-"&amp;VLOOKUP($F14,CODE!$K:$O,CODE!$O$1,FALSE)))</f>
        <v>JST</v>
      </c>
      <c r="C14" s="366">
        <f t="shared" si="2"/>
        <v>4</v>
      </c>
      <c r="D14" s="384"/>
      <c r="E14" s="385" t="s">
        <v>1224</v>
      </c>
      <c r="F14" s="385" t="s">
        <v>1211</v>
      </c>
      <c r="G14" s="386" t="s">
        <v>272</v>
      </c>
      <c r="H14" s="387" t="s">
        <v>1209</v>
      </c>
      <c r="I14" s="387" t="s">
        <v>1319</v>
      </c>
      <c r="J14" s="371">
        <f t="shared" si="0"/>
        <v>0.5</v>
      </c>
      <c r="K14" s="388" t="s">
        <v>1214</v>
      </c>
      <c r="L14" s="389">
        <v>41635</v>
      </c>
      <c r="M14" s="374">
        <f>IF(ISERROR(VLOOKUP($K14,생산업체!$A:$C,생산업체!$A$1,FALSE))=TRUE,"업체리스트 참조 후 업체명 변경",IF(VLOOKUP($K14,생산업체!$A:$C,생산업체!$B$1,FALSE)=1,$L14+$M$6,$L14+$M$4))</f>
        <v>41663</v>
      </c>
      <c r="N14" s="390">
        <f t="shared" si="1"/>
        <v>41663</v>
      </c>
      <c r="O14" s="391">
        <v>41694</v>
      </c>
      <c r="P14" s="392">
        <v>3.2</v>
      </c>
      <c r="Q14" s="393"/>
      <c r="R14" s="394" t="s">
        <v>1215</v>
      </c>
      <c r="S14" s="395">
        <v>4</v>
      </c>
      <c r="T14" s="396">
        <v>1</v>
      </c>
      <c r="U14" s="397" t="s">
        <v>1412</v>
      </c>
    </row>
    <row r="15" spans="1:21" s="365" customFormat="1" ht="68.25" customHeight="1">
      <c r="A15" t="str">
        <f>IF(E15="","",IF(VLOOKUP($F15,CODE!$K:$O,CODE!$O$1,FALSE)="",$E15,$E15&amp;"-"&amp;VLOOKUP($F15,CODE!$K:$O,CODE!$O$1,FALSE)))</f>
        <v>JST</v>
      </c>
      <c r="C15" s="366">
        <f t="shared" si="2"/>
        <v>5</v>
      </c>
      <c r="D15" s="367"/>
      <c r="E15" s="368" t="s">
        <v>1221</v>
      </c>
      <c r="F15" s="369" t="s">
        <v>1211</v>
      </c>
      <c r="G15" s="369" t="s">
        <v>272</v>
      </c>
      <c r="H15" s="370" t="s">
        <v>1210</v>
      </c>
      <c r="I15" s="370" t="s">
        <v>1319</v>
      </c>
      <c r="J15" s="371">
        <f t="shared" si="0"/>
        <v>1</v>
      </c>
      <c r="K15" s="372" t="s">
        <v>1222</v>
      </c>
      <c r="L15" s="373">
        <v>41635</v>
      </c>
      <c r="M15" s="374">
        <f>IF(ISERROR(VLOOKUP($K15,생산업체!$A:$C,생산업체!$A$1,FALSE))=TRUE,"업체리스트 참조 후 업체명 변경",IF(VLOOKUP($K15,생산업체!$A:$C,생산업체!$B$1,FALSE)=1,$L15+$M$6,$L15+$M$4))</f>
        <v>41663</v>
      </c>
      <c r="N15" s="375">
        <f t="shared" si="1"/>
        <v>41663</v>
      </c>
      <c r="O15" s="376">
        <v>41656</v>
      </c>
      <c r="P15" s="377">
        <v>6.7</v>
      </c>
      <c r="Q15" s="378"/>
      <c r="R15" s="379"/>
      <c r="S15" s="380">
        <v>4</v>
      </c>
      <c r="T15" s="381">
        <v>1</v>
      </c>
      <c r="U15" s="382" t="s">
        <v>1467</v>
      </c>
    </row>
    <row r="16" spans="1:21" s="365" customFormat="1" ht="68.25" customHeight="1">
      <c r="A16" t="str">
        <f>IF(E16="","",IF(VLOOKUP($F16,CODE!$K:$O,CODE!$O$1,FALSE)="",$E16,$E16&amp;"-"&amp;VLOOKUP($F16,CODE!$K:$O,CODE!$O$1,FALSE)))</f>
        <v>JST</v>
      </c>
      <c r="C16" s="366">
        <f t="shared" si="2"/>
        <v>6</v>
      </c>
      <c r="D16" s="367"/>
      <c r="E16" s="368" t="s">
        <v>1221</v>
      </c>
      <c r="F16" s="369" t="s">
        <v>1211</v>
      </c>
      <c r="G16" s="369" t="s">
        <v>272</v>
      </c>
      <c r="H16" s="370" t="s">
        <v>1223</v>
      </c>
      <c r="I16" s="370" t="s">
        <v>1319</v>
      </c>
      <c r="J16" s="371">
        <f t="shared" si="0"/>
        <v>0.5</v>
      </c>
      <c r="K16" s="372" t="s">
        <v>1222</v>
      </c>
      <c r="L16" s="373">
        <v>41635</v>
      </c>
      <c r="M16" s="374">
        <f>IF(ISERROR(VLOOKUP($K16,생산업체!$A:$C,생산업체!$A$1,FALSE))=TRUE,"업체리스트 참조 후 업체명 변경",IF(VLOOKUP($K16,생산업체!$A:$C,생산업체!$B$1,FALSE)=1,$L16+$M$6,$L16+$M$4))</f>
        <v>41663</v>
      </c>
      <c r="N16" s="375">
        <f t="shared" si="1"/>
        <v>41663</v>
      </c>
      <c r="O16" s="376">
        <v>41661</v>
      </c>
      <c r="P16" s="377">
        <v>7</v>
      </c>
      <c r="Q16" s="378"/>
      <c r="R16" s="379"/>
      <c r="S16" s="380">
        <v>5</v>
      </c>
      <c r="T16" s="381">
        <v>1</v>
      </c>
      <c r="U16" s="382" t="s">
        <v>1467</v>
      </c>
    </row>
    <row r="17" spans="1:21" s="365" customFormat="1" ht="68.25" hidden="1" customHeight="1">
      <c r="A17" t="str">
        <f>IF(E17="","",IF(VLOOKUP($F17,CODE!$K:$O,CODE!$O$1,FALSE)="",$E17,$E17&amp;"-"&amp;VLOOKUP($F17,CODE!$K:$O,CODE!$O$1,FALSE)))</f>
        <v>JST</v>
      </c>
      <c r="C17" s="366">
        <f t="shared" si="2"/>
        <v>7</v>
      </c>
      <c r="D17" s="384"/>
      <c r="E17" s="385" t="s">
        <v>1221</v>
      </c>
      <c r="F17" s="385" t="s">
        <v>1211</v>
      </c>
      <c r="G17" s="386" t="s">
        <v>272</v>
      </c>
      <c r="H17" s="387" t="s">
        <v>1223</v>
      </c>
      <c r="I17" s="387" t="s">
        <v>1319</v>
      </c>
      <c r="J17" s="371">
        <f t="shared" si="0"/>
        <v>0.5</v>
      </c>
      <c r="K17" s="388" t="s">
        <v>1229</v>
      </c>
      <c r="L17" s="389">
        <v>41635</v>
      </c>
      <c r="M17" s="374">
        <f>IF(ISERROR(VLOOKUP($K17,생산업체!$A:$C,생산업체!$A$1,FALSE))=TRUE,"업체리스트 참조 후 업체명 변경",IF(VLOOKUP($K17,생산업체!$A:$C,생산업체!$B$1,FALSE)=1,$L17+$M$6,$L17+$M$4))</f>
        <v>41663</v>
      </c>
      <c r="N17" s="390">
        <f t="shared" si="1"/>
        <v>41663</v>
      </c>
      <c r="O17" s="391">
        <v>41694</v>
      </c>
      <c r="P17" s="392">
        <v>3.8</v>
      </c>
      <c r="Q17" s="393"/>
      <c r="R17" s="394" t="s">
        <v>1215</v>
      </c>
      <c r="S17" s="395">
        <v>5</v>
      </c>
      <c r="T17" s="396">
        <v>1</v>
      </c>
      <c r="U17" s="397"/>
    </row>
    <row r="18" spans="1:21" s="365" customFormat="1" ht="68.25" customHeight="1">
      <c r="A18" t="str">
        <f>IF(E18="","",IF(VLOOKUP($F18,CODE!$K:$O,CODE!$O$1,FALSE)="",$E18,$E18&amp;"-"&amp;VLOOKUP($F18,CODE!$K:$O,CODE!$O$1,FALSE)))</f>
        <v>JST</v>
      </c>
      <c r="C18" s="366">
        <f t="shared" si="2"/>
        <v>8</v>
      </c>
      <c r="D18" s="367"/>
      <c r="E18" s="368" t="s">
        <v>1221</v>
      </c>
      <c r="F18" s="369" t="s">
        <v>1211</v>
      </c>
      <c r="G18" s="369" t="s">
        <v>272</v>
      </c>
      <c r="H18" s="370" t="s">
        <v>1205</v>
      </c>
      <c r="I18" s="370" t="s">
        <v>1319</v>
      </c>
      <c r="J18" s="371">
        <f t="shared" si="0"/>
        <v>0.5</v>
      </c>
      <c r="K18" s="372" t="s">
        <v>1222</v>
      </c>
      <c r="L18" s="373">
        <v>41635</v>
      </c>
      <c r="M18" s="374">
        <f>IF(ISERROR(VLOOKUP($K18,생산업체!$A:$C,생산업체!$A$1,FALSE))=TRUE,"업체리스트 참조 후 업체명 변경",IF(VLOOKUP($K18,생산업체!$A:$C,생산업체!$B$1,FALSE)=1,$L18+$M$6,$L18+$M$4))</f>
        <v>41663</v>
      </c>
      <c r="N18" s="375">
        <f t="shared" si="1"/>
        <v>41663</v>
      </c>
      <c r="O18" s="376">
        <v>41652</v>
      </c>
      <c r="P18" s="377">
        <v>5.4</v>
      </c>
      <c r="Q18" s="378"/>
      <c r="R18" s="383"/>
      <c r="S18" s="380">
        <v>3</v>
      </c>
      <c r="T18" s="381">
        <v>1</v>
      </c>
      <c r="U18" s="382" t="s">
        <v>1467</v>
      </c>
    </row>
    <row r="19" spans="1:21" s="365" customFormat="1" ht="68.25" hidden="1" customHeight="1">
      <c r="A19" t="str">
        <f>IF(E19="","",IF(VLOOKUP($F19,CODE!$K:$O,CODE!$O$1,FALSE)="",$E19,$E19&amp;"-"&amp;VLOOKUP($F19,CODE!$K:$O,CODE!$O$1,FALSE)))</f>
        <v>JST</v>
      </c>
      <c r="C19" s="366">
        <f t="shared" si="2"/>
        <v>9</v>
      </c>
      <c r="D19" s="384"/>
      <c r="E19" s="385" t="s">
        <v>1221</v>
      </c>
      <c r="F19" s="385" t="s">
        <v>1211</v>
      </c>
      <c r="G19" s="386" t="s">
        <v>272</v>
      </c>
      <c r="H19" s="387" t="s">
        <v>1205</v>
      </c>
      <c r="I19" s="387" t="s">
        <v>1319</v>
      </c>
      <c r="J19" s="371">
        <f t="shared" si="0"/>
        <v>0.5</v>
      </c>
      <c r="K19" s="388" t="s">
        <v>1214</v>
      </c>
      <c r="L19" s="389">
        <v>41635</v>
      </c>
      <c r="M19" s="374">
        <f>IF(ISERROR(VLOOKUP($K19,생산업체!$A:$C,생산업체!$A$1,FALSE))=TRUE,"업체리스트 참조 후 업체명 변경",IF(VLOOKUP($K19,생산업체!$A:$C,생산업체!$B$1,FALSE)=1,$L19+$M$6,$L19+$M$4))</f>
        <v>41663</v>
      </c>
      <c r="N19" s="390">
        <f t="shared" si="1"/>
        <v>41663</v>
      </c>
      <c r="O19" s="391">
        <v>41694</v>
      </c>
      <c r="P19" s="392">
        <v>3.2</v>
      </c>
      <c r="Q19" s="393"/>
      <c r="R19" s="394"/>
      <c r="S19" s="395">
        <v>3</v>
      </c>
      <c r="T19" s="396">
        <v>1</v>
      </c>
      <c r="U19" s="397"/>
    </row>
    <row r="20" spans="1:21" s="365" customFormat="1" ht="68.25" customHeight="1">
      <c r="A20" t="str">
        <f>IF(E20="","",IF(VLOOKUP($F20,CODE!$K:$O,CODE!$O$1,FALSE)="",$E20,$E20&amp;"-"&amp;VLOOKUP($F20,CODE!$K:$O,CODE!$O$1,FALSE)))</f>
        <v>JST</v>
      </c>
      <c r="C20" s="366">
        <f t="shared" si="2"/>
        <v>10</v>
      </c>
      <c r="D20" s="367"/>
      <c r="E20" s="368" t="s">
        <v>1221</v>
      </c>
      <c r="F20" s="369" t="s">
        <v>1211</v>
      </c>
      <c r="G20" s="369" t="s">
        <v>272</v>
      </c>
      <c r="H20" s="370" t="s">
        <v>1206</v>
      </c>
      <c r="I20" s="370" t="s">
        <v>1319</v>
      </c>
      <c r="J20" s="371">
        <f t="shared" si="0"/>
        <v>0.5</v>
      </c>
      <c r="K20" s="372" t="s">
        <v>1222</v>
      </c>
      <c r="L20" s="373">
        <v>41635</v>
      </c>
      <c r="M20" s="374">
        <f>IF(ISERROR(VLOOKUP($K20,생산업체!$A:$C,생산업체!$A$1,FALSE))=TRUE,"업체리스트 참조 후 업체명 변경",IF(VLOOKUP($K20,생산업체!$A:$C,생산업체!$B$1,FALSE)=1,$L20+$M$6,$L20+$M$4))</f>
        <v>41663</v>
      </c>
      <c r="N20" s="375">
        <f t="shared" si="1"/>
        <v>41663</v>
      </c>
      <c r="O20" s="376">
        <v>41656</v>
      </c>
      <c r="P20" s="377">
        <v>4.2</v>
      </c>
      <c r="Q20" s="378"/>
      <c r="R20" s="379"/>
      <c r="S20" s="380">
        <v>4</v>
      </c>
      <c r="T20" s="381">
        <v>1</v>
      </c>
      <c r="U20" s="382" t="s">
        <v>1467</v>
      </c>
    </row>
    <row r="21" spans="1:21" s="365" customFormat="1" ht="68.25" hidden="1" customHeight="1">
      <c r="A21" t="str">
        <f>IF(E21="","",IF(VLOOKUP($F21,CODE!$K:$O,CODE!$O$1,FALSE)="",$E21,$E21&amp;"-"&amp;VLOOKUP($F21,CODE!$K:$O,CODE!$O$1,FALSE)))</f>
        <v>JST</v>
      </c>
      <c r="C21" s="366">
        <f t="shared" si="2"/>
        <v>11</v>
      </c>
      <c r="D21" s="495"/>
      <c r="E21" s="496" t="s">
        <v>1221</v>
      </c>
      <c r="F21" s="496" t="s">
        <v>1217</v>
      </c>
      <c r="G21" s="497" t="s">
        <v>272</v>
      </c>
      <c r="H21" s="498" t="s">
        <v>1206</v>
      </c>
      <c r="I21" s="498" t="s">
        <v>1319</v>
      </c>
      <c r="J21" s="499">
        <f t="shared" si="0"/>
        <v>0.5</v>
      </c>
      <c r="K21" s="500" t="s">
        <v>1391</v>
      </c>
      <c r="L21" s="501">
        <v>41691</v>
      </c>
      <c r="M21" s="502">
        <f>IF(ISERROR(VLOOKUP($K21,생산업체!$A:$C,생산업체!$A$1,FALSE))=TRUE,"업체리스트 참조 후 업체명 변경",IF(VLOOKUP($K21,생산업체!$A:$C,생산업체!$B$1,FALSE)=1,$L21+$M$6,$L21+$M$4))</f>
        <v>41719</v>
      </c>
      <c r="N21" s="502">
        <f t="shared" si="1"/>
        <v>41719</v>
      </c>
      <c r="O21" s="503">
        <v>41715</v>
      </c>
      <c r="P21" s="504">
        <v>4</v>
      </c>
      <c r="Q21" s="505"/>
      <c r="R21" s="506"/>
      <c r="S21" s="507">
        <v>4</v>
      </c>
      <c r="T21" s="508">
        <v>1</v>
      </c>
      <c r="U21" s="509"/>
    </row>
    <row r="22" spans="1:21" customFormat="1" ht="68.25" hidden="1" customHeight="1">
      <c r="A22" t="str">
        <f>IF(E22="","",IF(VLOOKUP($F22,CODE!$K:$O,CODE!$O$1,FALSE)="",$E22,$E22&amp;"-"&amp;VLOOKUP($F22,CODE!$K:$O,CODE!$O$1,FALSE)))</f>
        <v>JST</v>
      </c>
      <c r="C22" s="366">
        <f t="shared" si="2"/>
        <v>12</v>
      </c>
      <c r="D22" s="335"/>
      <c r="E22" s="336" t="s">
        <v>1212</v>
      </c>
      <c r="F22" s="336" t="s">
        <v>1211</v>
      </c>
      <c r="G22" s="337" t="s">
        <v>272</v>
      </c>
      <c r="H22" s="338" t="s">
        <v>1199</v>
      </c>
      <c r="I22" s="338" t="s">
        <v>1319</v>
      </c>
      <c r="J22" s="301">
        <f t="shared" si="0"/>
        <v>0.5</v>
      </c>
      <c r="K22" s="339" t="s">
        <v>1196</v>
      </c>
      <c r="L22" s="340">
        <v>41635</v>
      </c>
      <c r="M22" s="374">
        <f>IF(ISERROR(VLOOKUP($K22,생산업체!$A:$C,생산업체!$A$1,FALSE))=TRUE,"업체리스트 참조 후 업체명 변경",IF(VLOOKUP($K22,생산업체!$A:$C,생산업체!$B$1,FALSE)=1,$L22+$M$6,$L22+$M$4))</f>
        <v>41656</v>
      </c>
      <c r="N22" s="341">
        <f t="shared" si="1"/>
        <v>41656</v>
      </c>
      <c r="O22" s="342">
        <v>41656</v>
      </c>
      <c r="P22" s="343"/>
      <c r="Q22" s="344"/>
      <c r="R22" s="361"/>
      <c r="S22" s="345">
        <v>3</v>
      </c>
      <c r="T22" s="346">
        <v>1</v>
      </c>
      <c r="U22" s="347"/>
    </row>
    <row r="23" spans="1:21" s="365" customFormat="1" ht="68.25" customHeight="1">
      <c r="A23" t="str">
        <f>IF(E23="","",IF(VLOOKUP($F23,CODE!$K:$O,CODE!$O$1,FALSE)="",$E23,$E23&amp;"-"&amp;VLOOKUP($F23,CODE!$K:$O,CODE!$O$1,FALSE)))</f>
        <v>JST</v>
      </c>
      <c r="C23" s="366">
        <f t="shared" si="2"/>
        <v>13</v>
      </c>
      <c r="D23" s="367"/>
      <c r="E23" s="368" t="s">
        <v>1221</v>
      </c>
      <c r="F23" s="369" t="s">
        <v>1211</v>
      </c>
      <c r="G23" s="369" t="s">
        <v>272</v>
      </c>
      <c r="H23" s="370" t="s">
        <v>1198</v>
      </c>
      <c r="I23" s="370" t="s">
        <v>1319</v>
      </c>
      <c r="J23" s="371">
        <f t="shared" si="0"/>
        <v>0.5</v>
      </c>
      <c r="K23" s="372" t="s">
        <v>1222</v>
      </c>
      <c r="L23" s="373">
        <v>41635</v>
      </c>
      <c r="M23" s="374">
        <f>IF(ISERROR(VLOOKUP($K23,생산업체!$A:$C,생산업체!$A$1,FALSE))=TRUE,"업체리스트 참조 후 업체명 변경",IF(VLOOKUP($K23,생산업체!$A:$C,생산업체!$B$1,FALSE)=1,$L23+$M$6,$L23+$M$4))</f>
        <v>41663</v>
      </c>
      <c r="N23" s="375">
        <f t="shared" si="1"/>
        <v>41663</v>
      </c>
      <c r="O23" s="376">
        <v>41652</v>
      </c>
      <c r="P23" s="377">
        <v>6.7</v>
      </c>
      <c r="Q23" s="378"/>
      <c r="R23" s="379"/>
      <c r="S23" s="380">
        <v>3</v>
      </c>
      <c r="T23" s="381">
        <v>1</v>
      </c>
      <c r="U23" s="382" t="s">
        <v>1467</v>
      </c>
    </row>
    <row r="24" spans="1:21" customFormat="1" ht="68.25" hidden="1" customHeight="1">
      <c r="A24" t="str">
        <f>IF(E24="","",IF(VLOOKUP($F24,CODE!$K:$O,CODE!$O$1,FALSE)="",$E24,$E24&amp;"-"&amp;VLOOKUP($F24,CODE!$K:$O,CODE!$O$1,FALSE)))</f>
        <v>JST</v>
      </c>
      <c r="C24" s="366">
        <f t="shared" si="2"/>
        <v>14</v>
      </c>
      <c r="D24" s="335"/>
      <c r="E24" s="336" t="s">
        <v>1212</v>
      </c>
      <c r="F24" s="336" t="s">
        <v>1211</v>
      </c>
      <c r="G24" s="337" t="s">
        <v>272</v>
      </c>
      <c r="H24" s="338" t="s">
        <v>1195</v>
      </c>
      <c r="I24" s="338" t="s">
        <v>1319</v>
      </c>
      <c r="J24" s="301">
        <f t="shared" si="0"/>
        <v>0.5</v>
      </c>
      <c r="K24" s="339" t="s">
        <v>1196</v>
      </c>
      <c r="L24" s="340">
        <v>41635</v>
      </c>
      <c r="M24" s="374">
        <f>IF(ISERROR(VLOOKUP($K24,생산업체!$A:$C,생산업체!$A$1,FALSE))=TRUE,"업체리스트 참조 후 업체명 변경",IF(VLOOKUP($K24,생산업체!$A:$C,생산업체!$B$1,FALSE)=1,$L24+$M$6,$L24+$M$4))</f>
        <v>41656</v>
      </c>
      <c r="N24" s="341">
        <f t="shared" si="1"/>
        <v>41656</v>
      </c>
      <c r="O24" s="342">
        <v>41656</v>
      </c>
      <c r="P24" s="343"/>
      <c r="Q24" s="344"/>
      <c r="R24" s="361"/>
      <c r="S24" s="345">
        <v>3</v>
      </c>
      <c r="T24" s="346">
        <v>1</v>
      </c>
      <c r="U24" s="347"/>
    </row>
    <row r="25" spans="1:21" s="365" customFormat="1" ht="68.25" customHeight="1">
      <c r="A25" t="str">
        <f>IF(E25="","",IF(VLOOKUP($F25,CODE!$K:$O,CODE!$O$1,FALSE)="",$E25,$E25&amp;"-"&amp;VLOOKUP($F25,CODE!$K:$O,CODE!$O$1,FALSE)))</f>
        <v>JST</v>
      </c>
      <c r="C25" s="366">
        <f t="shared" si="2"/>
        <v>15</v>
      </c>
      <c r="D25" s="367"/>
      <c r="E25" s="368" t="s">
        <v>1224</v>
      </c>
      <c r="F25" s="369" t="s">
        <v>1211</v>
      </c>
      <c r="G25" s="369" t="s">
        <v>272</v>
      </c>
      <c r="H25" s="370" t="s">
        <v>1225</v>
      </c>
      <c r="I25" s="370" t="s">
        <v>1319</v>
      </c>
      <c r="J25" s="371">
        <f t="shared" si="0"/>
        <v>0.5</v>
      </c>
      <c r="K25" s="372" t="s">
        <v>1213</v>
      </c>
      <c r="L25" s="373">
        <v>41635</v>
      </c>
      <c r="M25" s="374">
        <f>IF(ISERROR(VLOOKUP($K25,생산업체!$A:$C,생산업체!$A$1,FALSE))=TRUE,"업체리스트 참조 후 업체명 변경",IF(VLOOKUP($K25,생산업체!$A:$C,생산업체!$B$1,FALSE)=1,$L25+$M$6,$L25+$M$4))</f>
        <v>41663</v>
      </c>
      <c r="N25" s="375">
        <f t="shared" si="1"/>
        <v>41663</v>
      </c>
      <c r="O25" s="376">
        <v>41652</v>
      </c>
      <c r="P25" s="377">
        <v>6.5</v>
      </c>
      <c r="Q25" s="378"/>
      <c r="R25" s="379"/>
      <c r="S25" s="380">
        <v>3</v>
      </c>
      <c r="T25" s="381">
        <v>1</v>
      </c>
      <c r="U25" s="382" t="s">
        <v>1467</v>
      </c>
    </row>
    <row r="26" spans="1:21" customFormat="1" ht="68.25" hidden="1" customHeight="1">
      <c r="A26" t="str">
        <f>IF(E26="","",IF(VLOOKUP($F26,CODE!$K:$O,CODE!$O$1,FALSE)="",$E26,$E26&amp;"-"&amp;VLOOKUP($F26,CODE!$K:$O,CODE!$O$1,FALSE)))</f>
        <v>JST</v>
      </c>
      <c r="C26" s="366">
        <f t="shared" si="2"/>
        <v>16</v>
      </c>
      <c r="D26" s="335"/>
      <c r="E26" s="336" t="s">
        <v>1212</v>
      </c>
      <c r="F26" s="336" t="s">
        <v>1211</v>
      </c>
      <c r="G26" s="337" t="s">
        <v>272</v>
      </c>
      <c r="H26" s="338" t="s">
        <v>1197</v>
      </c>
      <c r="I26" s="338" t="s">
        <v>1319</v>
      </c>
      <c r="J26" s="301">
        <f t="shared" si="0"/>
        <v>1</v>
      </c>
      <c r="K26" s="339" t="s">
        <v>1196</v>
      </c>
      <c r="L26" s="340">
        <v>41635</v>
      </c>
      <c r="M26" s="374">
        <f>IF(ISERROR(VLOOKUP($K26,생산업체!$A:$C,생산업체!$A$1,FALSE))=TRUE,"업체리스트 참조 후 업체명 변경",IF(VLOOKUP($K26,생산업체!$A:$C,생산업체!$B$1,FALSE)=1,$L26+$M$6,$L26+$M$4))</f>
        <v>41656</v>
      </c>
      <c r="N26" s="341">
        <f t="shared" si="1"/>
        <v>41656</v>
      </c>
      <c r="O26" s="342">
        <v>41656</v>
      </c>
      <c r="P26" s="343"/>
      <c r="Q26" s="344"/>
      <c r="R26" s="361"/>
      <c r="S26" s="345">
        <v>3</v>
      </c>
      <c r="T26" s="346">
        <v>1</v>
      </c>
      <c r="U26" s="347"/>
    </row>
    <row r="27" spans="1:21" customFormat="1" ht="68.25" hidden="1" customHeight="1">
      <c r="A27" t="str">
        <f>IF(E27="","",IF(VLOOKUP($F27,CODE!$K:$O,CODE!$O$1,FALSE)="",$E27,$E27&amp;"-"&amp;VLOOKUP($F27,CODE!$K:$O,CODE!$O$1,FALSE)))</f>
        <v>JST</v>
      </c>
      <c r="C27" s="366">
        <f t="shared" si="2"/>
        <v>17</v>
      </c>
      <c r="D27" s="335"/>
      <c r="E27" s="336" t="s">
        <v>1212</v>
      </c>
      <c r="F27" s="336" t="s">
        <v>1211</v>
      </c>
      <c r="G27" s="337" t="s">
        <v>272</v>
      </c>
      <c r="H27" s="338" t="s">
        <v>1200</v>
      </c>
      <c r="I27" s="338" t="s">
        <v>1319</v>
      </c>
      <c r="J27" s="301">
        <f t="shared" si="0"/>
        <v>0.5</v>
      </c>
      <c r="K27" s="339" t="s">
        <v>1196</v>
      </c>
      <c r="L27" s="340">
        <v>41635</v>
      </c>
      <c r="M27" s="374">
        <f>IF(ISERROR(VLOOKUP($K27,생산업체!$A:$C,생산업체!$A$1,FALSE))=TRUE,"업체리스트 참조 후 업체명 변경",IF(VLOOKUP($K27,생산업체!$A:$C,생산업체!$B$1,FALSE)=1,$L27+$M$6,$L27+$M$4))</f>
        <v>41656</v>
      </c>
      <c r="N27" s="341">
        <f t="shared" si="1"/>
        <v>41656</v>
      </c>
      <c r="O27" s="342">
        <v>41656</v>
      </c>
      <c r="P27" s="343"/>
      <c r="Q27" s="344"/>
      <c r="R27" s="361"/>
      <c r="S27" s="345">
        <v>4</v>
      </c>
      <c r="T27" s="346">
        <v>1</v>
      </c>
      <c r="U27" s="347"/>
    </row>
    <row r="28" spans="1:21" s="365" customFormat="1" ht="68.25" customHeight="1">
      <c r="A28" t="str">
        <f>IF(E28="","",IF(VLOOKUP($F28,CODE!$K:$O,CODE!$O$1,FALSE)="",$E28,$E28&amp;"-"&amp;VLOOKUP($F28,CODE!$K:$O,CODE!$O$1,FALSE)))</f>
        <v>JST</v>
      </c>
      <c r="C28" s="366">
        <f t="shared" si="2"/>
        <v>18</v>
      </c>
      <c r="D28" s="367"/>
      <c r="E28" s="368" t="s">
        <v>1224</v>
      </c>
      <c r="F28" s="369" t="s">
        <v>1211</v>
      </c>
      <c r="G28" s="369" t="s">
        <v>272</v>
      </c>
      <c r="H28" s="370" t="s">
        <v>1226</v>
      </c>
      <c r="I28" s="370" t="s">
        <v>1319</v>
      </c>
      <c r="J28" s="371">
        <f t="shared" si="0"/>
        <v>0.5</v>
      </c>
      <c r="K28" s="372" t="s">
        <v>1213</v>
      </c>
      <c r="L28" s="373">
        <v>41635</v>
      </c>
      <c r="M28" s="374">
        <f>IF(ISERROR(VLOOKUP($K28,생산업체!$A:$C,생산업체!$A$1,FALSE))=TRUE,"업체리스트 참조 후 업체명 변경",IF(VLOOKUP($K28,생산업체!$A:$C,생산업체!$B$1,FALSE)=1,$L28+$M$6,$L28+$M$4))</f>
        <v>41663</v>
      </c>
      <c r="N28" s="375">
        <f t="shared" si="1"/>
        <v>41663</v>
      </c>
      <c r="O28" s="376">
        <v>41656</v>
      </c>
      <c r="P28" s="377">
        <v>6.7</v>
      </c>
      <c r="Q28" s="378"/>
      <c r="R28" s="379"/>
      <c r="S28" s="380">
        <v>4</v>
      </c>
      <c r="T28" s="381">
        <v>1</v>
      </c>
      <c r="U28" s="382" t="s">
        <v>1467</v>
      </c>
    </row>
    <row r="29" spans="1:21" customFormat="1" ht="68.25" hidden="1" customHeight="1">
      <c r="A29" t="str">
        <f>IF(E29="","",IF(VLOOKUP($F29,CODE!$K:$O,CODE!$O$1,FALSE)="",$E29,$E29&amp;"-"&amp;VLOOKUP($F29,CODE!$K:$O,CODE!$O$1,FALSE)))</f>
        <v>JST</v>
      </c>
      <c r="C29" s="366">
        <f t="shared" si="2"/>
        <v>19</v>
      </c>
      <c r="D29" s="348"/>
      <c r="E29" s="349" t="s">
        <v>1212</v>
      </c>
      <c r="F29" s="350" t="s">
        <v>1211</v>
      </c>
      <c r="G29" s="350" t="s">
        <v>272</v>
      </c>
      <c r="H29" s="351" t="s">
        <v>1202</v>
      </c>
      <c r="I29" s="351" t="s">
        <v>1319</v>
      </c>
      <c r="J29" s="301">
        <f t="shared" si="0"/>
        <v>1</v>
      </c>
      <c r="K29" s="352" t="s">
        <v>1204</v>
      </c>
      <c r="L29" s="353">
        <v>41635</v>
      </c>
      <c r="M29" s="374">
        <f>IF(ISERROR(VLOOKUP($K29,생산업체!$A:$C,생산업체!$A$1,FALSE))=TRUE,"업체리스트 참조 후 업체명 변경",IF(VLOOKUP($K29,생산업체!$A:$C,생산업체!$B$1,FALSE)=1,$L29+$M$6,$L29+$M$4))</f>
        <v>41656</v>
      </c>
      <c r="N29" s="354">
        <f t="shared" si="1"/>
        <v>41656</v>
      </c>
      <c r="O29" s="355"/>
      <c r="P29" s="356"/>
      <c r="Q29" s="357"/>
      <c r="R29" s="362"/>
      <c r="S29" s="358">
        <v>5</v>
      </c>
      <c r="T29" s="359">
        <v>1</v>
      </c>
      <c r="U29" s="347" t="s">
        <v>1359</v>
      </c>
    </row>
    <row r="30" spans="1:21" customFormat="1" ht="68.25" hidden="1" customHeight="1">
      <c r="A30" t="str">
        <f>IF(E30="","",IF(VLOOKUP($F30,CODE!$K:$O,CODE!$O$1,FALSE)="",$E30,$E30&amp;"-"&amp;VLOOKUP($F30,CODE!$K:$O,CODE!$O$1,FALSE)))</f>
        <v>JST</v>
      </c>
      <c r="C30" s="366">
        <f t="shared" si="2"/>
        <v>20</v>
      </c>
      <c r="D30" s="348"/>
      <c r="E30" s="349" t="s">
        <v>1212</v>
      </c>
      <c r="F30" s="349" t="s">
        <v>1211</v>
      </c>
      <c r="G30" s="350" t="s">
        <v>272</v>
      </c>
      <c r="H30" s="351" t="s">
        <v>1203</v>
      </c>
      <c r="I30" s="351" t="s">
        <v>1319</v>
      </c>
      <c r="J30" s="301">
        <f t="shared" si="0"/>
        <v>1</v>
      </c>
      <c r="K30" s="352" t="s">
        <v>1204</v>
      </c>
      <c r="L30" s="353">
        <v>41635</v>
      </c>
      <c r="M30" s="374">
        <f>IF(ISERROR(VLOOKUP($K30,생산업체!$A:$C,생산업체!$A$1,FALSE))=TRUE,"업체리스트 참조 후 업체명 변경",IF(VLOOKUP($K30,생산업체!$A:$C,생산업체!$B$1,FALSE)=1,$L30+$M$6,$L30+$M$4))</f>
        <v>41656</v>
      </c>
      <c r="N30" s="354">
        <f t="shared" si="1"/>
        <v>41656</v>
      </c>
      <c r="O30" s="355"/>
      <c r="P30" s="356"/>
      <c r="Q30" s="357"/>
      <c r="R30" s="362"/>
      <c r="S30" s="358">
        <v>5</v>
      </c>
      <c r="T30" s="359">
        <v>1</v>
      </c>
      <c r="U30" s="347" t="s">
        <v>1359</v>
      </c>
    </row>
    <row r="31" spans="1:21" s="365" customFormat="1" ht="68.25" customHeight="1">
      <c r="A31" t="str">
        <f>IF(E31="","",IF(VLOOKUP($F31,CODE!$K:$O,CODE!$O$1,FALSE)="",$E31,$E31&amp;"-"&amp;VLOOKUP($F31,CODE!$K:$O,CODE!$O$1,FALSE)))</f>
        <v>JST</v>
      </c>
      <c r="C31" s="366">
        <f t="shared" si="2"/>
        <v>21</v>
      </c>
      <c r="D31" s="367"/>
      <c r="E31" s="368" t="s">
        <v>1224</v>
      </c>
      <c r="F31" s="368" t="s">
        <v>1211</v>
      </c>
      <c r="G31" s="369" t="s">
        <v>272</v>
      </c>
      <c r="H31" s="370" t="s">
        <v>1227</v>
      </c>
      <c r="I31" s="370" t="s">
        <v>1319</v>
      </c>
      <c r="J31" s="371">
        <f t="shared" si="0"/>
        <v>0.5</v>
      </c>
      <c r="K31" s="372" t="s">
        <v>1213</v>
      </c>
      <c r="L31" s="373">
        <v>41635</v>
      </c>
      <c r="M31" s="374">
        <f>IF(ISERROR(VLOOKUP($K31,생산업체!$A:$C,생산업체!$A$1,FALSE))=TRUE,"업체리스트 참조 후 업체명 변경",IF(VLOOKUP($K31,생산업체!$A:$C,생산업체!$B$1,FALSE)=1,$L31+$M$6,$L31+$M$4))</f>
        <v>41663</v>
      </c>
      <c r="N31" s="375">
        <f t="shared" si="1"/>
        <v>41663</v>
      </c>
      <c r="O31" s="376">
        <v>41652</v>
      </c>
      <c r="P31" s="377">
        <v>6.15</v>
      </c>
      <c r="Q31" s="378"/>
      <c r="R31" s="379"/>
      <c r="S31" s="380">
        <v>4</v>
      </c>
      <c r="T31" s="381">
        <v>1</v>
      </c>
      <c r="U31" s="382" t="s">
        <v>1467</v>
      </c>
    </row>
    <row r="32" spans="1:21" s="365" customFormat="1" ht="68.25" hidden="1" customHeight="1">
      <c r="A32" t="str">
        <f>IF(E32="","",IF(VLOOKUP($F32,CODE!$K:$O,CODE!$O$1,FALSE)="",$E32,$E32&amp;"-"&amp;VLOOKUP($F32,CODE!$K:$O,CODE!$O$1,FALSE)))</f>
        <v>JST</v>
      </c>
      <c r="C32" s="366">
        <f t="shared" si="2"/>
        <v>22</v>
      </c>
      <c r="D32" s="495"/>
      <c r="E32" s="496" t="s">
        <v>1221</v>
      </c>
      <c r="F32" s="496" t="s">
        <v>1217</v>
      </c>
      <c r="G32" s="497" t="s">
        <v>272</v>
      </c>
      <c r="H32" s="498" t="s">
        <v>1227</v>
      </c>
      <c r="I32" s="498" t="s">
        <v>1319</v>
      </c>
      <c r="J32" s="499">
        <f t="shared" si="0"/>
        <v>0.5</v>
      </c>
      <c r="K32" s="500" t="s">
        <v>1391</v>
      </c>
      <c r="L32" s="501">
        <v>41691</v>
      </c>
      <c r="M32" s="503">
        <f>IF(ISERROR(VLOOKUP($K32,생산업체!$A:$C,생산업체!$A$1,FALSE))=TRUE,"업체리스트 참조 후 업체명 변경",IF(VLOOKUP($K32,생산업체!$A:$C,생산업체!$B$1,FALSE)=1,$L32+$M$6,$L32+$M$4))</f>
        <v>41719</v>
      </c>
      <c r="N32" s="502">
        <f t="shared" si="1"/>
        <v>41719</v>
      </c>
      <c r="O32" s="503">
        <v>41715</v>
      </c>
      <c r="P32" s="504">
        <v>4.8</v>
      </c>
      <c r="Q32" s="505"/>
      <c r="R32" s="506"/>
      <c r="S32" s="507">
        <v>4</v>
      </c>
      <c r="T32" s="508">
        <v>1</v>
      </c>
      <c r="U32" s="509"/>
    </row>
    <row r="33" spans="1:21" s="365" customFormat="1" ht="68.25" customHeight="1">
      <c r="A33" t="str">
        <f>IF(E33="","",IF(VLOOKUP($F33,CODE!$K:$O,CODE!$O$1,FALSE)="",$E33,$E33&amp;"-"&amp;VLOOKUP($F33,CODE!$K:$O,CODE!$O$1,FALSE)))</f>
        <v>JST</v>
      </c>
      <c r="C33" s="366">
        <f t="shared" si="2"/>
        <v>23</v>
      </c>
      <c r="D33" s="367"/>
      <c r="E33" s="368" t="s">
        <v>1224</v>
      </c>
      <c r="F33" s="369" t="s">
        <v>1211</v>
      </c>
      <c r="G33" s="369" t="s">
        <v>272</v>
      </c>
      <c r="H33" s="370" t="s">
        <v>1207</v>
      </c>
      <c r="I33" s="370" t="s">
        <v>1319</v>
      </c>
      <c r="J33" s="371">
        <f t="shared" si="0"/>
        <v>0.5</v>
      </c>
      <c r="K33" s="372" t="s">
        <v>1213</v>
      </c>
      <c r="L33" s="373">
        <v>41635</v>
      </c>
      <c r="M33" s="374">
        <f>IF(ISERROR(VLOOKUP($K33,생산업체!$A:$C,생산업체!$A$1,FALSE))=TRUE,"업체리스트 참조 후 업체명 변경",IF(VLOOKUP($K33,생산업체!$A:$C,생산업체!$B$1,FALSE)=1,$L33+$M$6,$L33+$M$4))</f>
        <v>41663</v>
      </c>
      <c r="N33" s="375">
        <f t="shared" si="1"/>
        <v>41663</v>
      </c>
      <c r="O33" s="376">
        <v>41661</v>
      </c>
      <c r="P33" s="377">
        <v>5</v>
      </c>
      <c r="Q33" s="378"/>
      <c r="R33" s="379"/>
      <c r="S33" s="380">
        <v>3</v>
      </c>
      <c r="T33" s="381">
        <v>1</v>
      </c>
      <c r="U33" s="382" t="s">
        <v>1467</v>
      </c>
    </row>
    <row r="34" spans="1:21" s="365" customFormat="1" ht="68.25" hidden="1" customHeight="1">
      <c r="A34" t="str">
        <f>IF(E34="","",IF(VLOOKUP($F34,CODE!$K:$O,CODE!$O$1,FALSE)="",$E34,$E34&amp;"-"&amp;VLOOKUP($F34,CODE!$K:$O,CODE!$O$1,FALSE)))</f>
        <v>JST</v>
      </c>
      <c r="C34" s="366">
        <f t="shared" si="2"/>
        <v>24</v>
      </c>
      <c r="D34" s="495"/>
      <c r="E34" s="496" t="s">
        <v>1221</v>
      </c>
      <c r="F34" s="496" t="s">
        <v>1217</v>
      </c>
      <c r="G34" s="497" t="s">
        <v>272</v>
      </c>
      <c r="H34" s="498" t="s">
        <v>1207</v>
      </c>
      <c r="I34" s="498" t="s">
        <v>1319</v>
      </c>
      <c r="J34" s="499">
        <f t="shared" si="0"/>
        <v>0.5</v>
      </c>
      <c r="K34" s="500" t="s">
        <v>1391</v>
      </c>
      <c r="L34" s="501">
        <v>41691</v>
      </c>
      <c r="M34" s="503">
        <f>IF(ISERROR(VLOOKUP($K34,생산업체!$A:$C,생산업체!$A$1,FALSE))=TRUE,"업체리스트 참조 후 업체명 변경",IF(VLOOKUP($K34,생산업체!$A:$C,생산업체!$B$1,FALSE)=1,$L34+$M$6,$L34+$M$4))</f>
        <v>41719</v>
      </c>
      <c r="N34" s="503">
        <f t="shared" si="1"/>
        <v>41719</v>
      </c>
      <c r="O34" s="503">
        <v>41715</v>
      </c>
      <c r="P34" s="504">
        <v>4.2</v>
      </c>
      <c r="Q34" s="505"/>
      <c r="R34" s="506"/>
      <c r="S34" s="507">
        <v>3</v>
      </c>
      <c r="T34" s="508">
        <v>1</v>
      </c>
      <c r="U34" s="509"/>
    </row>
    <row r="35" spans="1:21" s="365" customFormat="1" ht="68.25" customHeight="1">
      <c r="A35" t="str">
        <f>IF(E35="","",IF(VLOOKUP($F35,CODE!$K:$O,CODE!$O$1,FALSE)="",$E35,$E35&amp;"-"&amp;VLOOKUP($F35,CODE!$K:$O,CODE!$O$1,FALSE)))</f>
        <v>JST</v>
      </c>
      <c r="C35" s="366">
        <f t="shared" si="2"/>
        <v>25</v>
      </c>
      <c r="D35" s="367"/>
      <c r="E35" s="368" t="s">
        <v>1221</v>
      </c>
      <c r="F35" s="369" t="s">
        <v>1211</v>
      </c>
      <c r="G35" s="369" t="s">
        <v>272</v>
      </c>
      <c r="H35" s="370" t="s">
        <v>1208</v>
      </c>
      <c r="I35" s="370" t="s">
        <v>1319</v>
      </c>
      <c r="J35" s="371">
        <f t="shared" si="0"/>
        <v>0.5</v>
      </c>
      <c r="K35" s="372" t="s">
        <v>1222</v>
      </c>
      <c r="L35" s="373">
        <v>41635</v>
      </c>
      <c r="M35" s="374">
        <f>IF(ISERROR(VLOOKUP($K35,생산업체!$A:$C,생산업체!$A$1,FALSE))=TRUE,"업체리스트 참조 후 업체명 변경",IF(VLOOKUP($K35,생산업체!$A:$C,생산업체!$B$1,FALSE)=1,$L35+$M$6,$L35+$M$4))</f>
        <v>41663</v>
      </c>
      <c r="N35" s="375">
        <f t="shared" si="1"/>
        <v>41663</v>
      </c>
      <c r="O35" s="376">
        <v>41667</v>
      </c>
      <c r="P35" s="377">
        <v>6.7</v>
      </c>
      <c r="Q35" s="378"/>
      <c r="R35" s="379"/>
      <c r="S35" s="380">
        <v>4</v>
      </c>
      <c r="T35" s="381">
        <v>2</v>
      </c>
      <c r="U35" s="382" t="s">
        <v>1467</v>
      </c>
    </row>
    <row r="36" spans="1:21" s="365" customFormat="1" ht="68.25" hidden="1" customHeight="1">
      <c r="A36" t="str">
        <f>IF(E36="","",IF(VLOOKUP($F36,CODE!$K:$O,CODE!$O$1,FALSE)="",$E36,$E36&amp;"-"&amp;VLOOKUP($F36,CODE!$K:$O,CODE!$O$1,FALSE)))</f>
        <v>JST</v>
      </c>
      <c r="C36" s="366">
        <f t="shared" si="2"/>
        <v>26</v>
      </c>
      <c r="D36" s="384"/>
      <c r="E36" s="385" t="s">
        <v>1221</v>
      </c>
      <c r="F36" s="385" t="s">
        <v>1211</v>
      </c>
      <c r="G36" s="386" t="s">
        <v>272</v>
      </c>
      <c r="H36" s="387" t="s">
        <v>1208</v>
      </c>
      <c r="I36" s="387" t="s">
        <v>1319</v>
      </c>
      <c r="J36" s="480">
        <f t="shared" si="0"/>
        <v>0.5</v>
      </c>
      <c r="K36" s="388" t="s">
        <v>1229</v>
      </c>
      <c r="L36" s="389">
        <v>41635</v>
      </c>
      <c r="M36" s="390">
        <f>IF(ISERROR(VLOOKUP($K36,생산업체!$A:$C,생산업체!$A$1,FALSE))=TRUE,"업체리스트 참조 후 업체명 변경",IF(VLOOKUP($K36,생산업체!$A:$C,생산업체!$B$1,FALSE)=1,$L36+$M$6,$L36+$M$4))</f>
        <v>41663</v>
      </c>
      <c r="N36" s="390">
        <f t="shared" si="1"/>
        <v>41663</v>
      </c>
      <c r="O36" s="391">
        <v>41694</v>
      </c>
      <c r="P36" s="392">
        <v>3.6</v>
      </c>
      <c r="Q36" s="393"/>
      <c r="R36" s="394"/>
      <c r="S36" s="395">
        <v>4</v>
      </c>
      <c r="T36" s="396">
        <v>2</v>
      </c>
      <c r="U36" s="397"/>
    </row>
    <row r="37" spans="1:21" customFormat="1" ht="68.25" hidden="1" customHeight="1">
      <c r="A37" t="str">
        <f>IF(E37="","",IF(VLOOKUP($F37,CODE!$K:$O,CODE!$O$1,FALSE)="",$E37,$E37&amp;"-"&amp;VLOOKUP($F37,CODE!$K:$O,CODE!$O$1,FALSE)))</f>
        <v>JST</v>
      </c>
      <c r="C37" s="366">
        <f t="shared" si="2"/>
        <v>27</v>
      </c>
      <c r="D37" s="335"/>
      <c r="E37" s="336" t="s">
        <v>1212</v>
      </c>
      <c r="F37" s="336" t="s">
        <v>1211</v>
      </c>
      <c r="G37" s="337" t="s">
        <v>272</v>
      </c>
      <c r="H37" s="338" t="s">
        <v>1201</v>
      </c>
      <c r="I37" s="338" t="s">
        <v>1319</v>
      </c>
      <c r="J37" s="301">
        <f t="shared" si="0"/>
        <v>0.33333333333333331</v>
      </c>
      <c r="K37" s="339" t="s">
        <v>1196</v>
      </c>
      <c r="L37" s="340">
        <v>41635</v>
      </c>
      <c r="M37" s="303">
        <f>IF(ISERROR(VLOOKUP($K37,생산업체!$A:$C,생산업체!$A$1,FALSE))=TRUE,"업체리스트 참조 후 업체명 변경",IF(VLOOKUP($K37,생산업체!$A:$C,생산업체!$B$1,FALSE)=1,$L37+$M$6,$L37+$M$4))</f>
        <v>41656</v>
      </c>
      <c r="N37" s="341">
        <f t="shared" si="1"/>
        <v>41656</v>
      </c>
      <c r="O37" s="342">
        <v>41656</v>
      </c>
      <c r="P37" s="343"/>
      <c r="Q37" s="344"/>
      <c r="R37" s="361"/>
      <c r="S37" s="345">
        <v>3</v>
      </c>
      <c r="T37" s="346">
        <v>1</v>
      </c>
      <c r="U37" s="347"/>
    </row>
    <row r="38" spans="1:21" customFormat="1" ht="68.25" customHeight="1">
      <c r="A38" t="str">
        <f>IF(E38="","",IF(VLOOKUP($F39,CODE!$K:$O,CODE!$O$1,FALSE)="",$E38,$E38&amp;"-"&amp;VLOOKUP($F39,CODE!$K:$O,CODE!$O$1,FALSE)))</f>
        <v>JST</v>
      </c>
      <c r="C38" s="366">
        <f t="shared" si="2"/>
        <v>28</v>
      </c>
      <c r="D38" s="297"/>
      <c r="E38" s="298" t="s">
        <v>1304</v>
      </c>
      <c r="F38" s="369" t="s">
        <v>1211</v>
      </c>
      <c r="G38" s="299" t="s">
        <v>272</v>
      </c>
      <c r="H38" s="300" t="s">
        <v>1306</v>
      </c>
      <c r="I38" s="300" t="s">
        <v>1319</v>
      </c>
      <c r="J38" s="301">
        <f t="shared" si="0"/>
        <v>0.5</v>
      </c>
      <c r="K38" s="302" t="s">
        <v>1213</v>
      </c>
      <c r="L38" s="262">
        <v>41653</v>
      </c>
      <c r="M38" s="303">
        <f>IF(ISERROR(VLOOKUP($K38,생산업체!$A:$C,생산업체!$A$1,FALSE))=TRUE,"업체리스트 참조 후 업체명 변경",IF(VLOOKUP($K38,생산업체!$A:$C,생산업체!$B$1,FALSE)=1,$L38+$M$6,$L38+$M$4))</f>
        <v>41681</v>
      </c>
      <c r="N38" s="304">
        <f>IF(ISERROR(VLOOKUP($K38,생산업체!$A:$C,생산업체!$A$1,FALSE))=TRUE,"업체리스트 참조 후 업체명 변경",IF(VLOOKUP($K38,생산업체!$A:$C,생산업체!$B$1,FALSE)=1,$L38+$M$6,$L38+$M$4))</f>
        <v>41681</v>
      </c>
      <c r="O38" s="305">
        <v>41673</v>
      </c>
      <c r="P38" s="306">
        <v>5.7</v>
      </c>
      <c r="Q38" s="265"/>
      <c r="R38" s="360"/>
      <c r="S38" s="307">
        <v>3</v>
      </c>
      <c r="T38" s="308">
        <v>1</v>
      </c>
      <c r="U38" s="309" t="s">
        <v>1467</v>
      </c>
    </row>
    <row r="39" spans="1:21" customFormat="1" ht="68.25" hidden="1" customHeight="1">
      <c r="A39" t="str">
        <f>IF(E39="","",IF(VLOOKUP($F40,CODE!$K:$O,CODE!$O$1,FALSE)="",$E39,$E39&amp;"-"&amp;VLOOKUP($F40,CODE!$K:$O,CODE!$O$1,FALSE)))</f>
        <v>JST</v>
      </c>
      <c r="C39" s="366">
        <f t="shared" si="2"/>
        <v>29</v>
      </c>
      <c r="D39" s="463"/>
      <c r="E39" s="464" t="s">
        <v>1304</v>
      </c>
      <c r="F39" s="386" t="s">
        <v>1211</v>
      </c>
      <c r="G39" s="465" t="s">
        <v>272</v>
      </c>
      <c r="H39" s="466" t="s">
        <v>1306</v>
      </c>
      <c r="I39" s="466" t="s">
        <v>1319</v>
      </c>
      <c r="J39" s="467">
        <f t="shared" si="0"/>
        <v>0.5</v>
      </c>
      <c r="K39" s="468" t="s">
        <v>1214</v>
      </c>
      <c r="L39" s="469">
        <v>41653</v>
      </c>
      <c r="M39" s="470">
        <f>IF(ISERROR(VLOOKUP($K39,생산업체!$A:$C,생산업체!$A$1,FALSE))=TRUE,"업체리스트 참조 후 업체명 변경",IF(VLOOKUP($K39,생산업체!$A:$C,생산업체!$B$1,FALSE)=1,$L39+$M$6,$L39+$M$4))</f>
        <v>41681</v>
      </c>
      <c r="N39" s="470">
        <f>IF(ISERROR(VLOOKUP($K39,생산업체!$A:$C,생산업체!$A$1,FALSE))=TRUE,"업체리스트 참조 후 업체명 변경",IF(VLOOKUP($K39,생산업체!$A:$C,생산업체!$B$1,FALSE)=1,$L39+$M$6,$L39+$M$4))</f>
        <v>41681</v>
      </c>
      <c r="O39" s="471">
        <v>41705</v>
      </c>
      <c r="P39" s="472">
        <v>3.5</v>
      </c>
      <c r="Q39" s="473"/>
      <c r="R39" s="474" t="s">
        <v>1307</v>
      </c>
      <c r="S39" s="475">
        <v>3</v>
      </c>
      <c r="T39" s="476">
        <v>1</v>
      </c>
      <c r="U39" s="477"/>
    </row>
    <row r="40" spans="1:21" customFormat="1" ht="68.25" customHeight="1">
      <c r="A40" t="str">
        <f>IF(E40="","",IF(VLOOKUP($F40,CODE!$K:$O,CODE!$O$1,FALSE)="",$E40,$E40&amp;"-"&amp;VLOOKUP($F40,CODE!$K:$O,CODE!$O$1,FALSE)))</f>
        <v>JST</v>
      </c>
      <c r="C40" s="366">
        <f t="shared" si="2"/>
        <v>30</v>
      </c>
      <c r="D40" s="297"/>
      <c r="E40" s="298" t="s">
        <v>1304</v>
      </c>
      <c r="F40" s="369" t="s">
        <v>1211</v>
      </c>
      <c r="G40" s="299" t="s">
        <v>272</v>
      </c>
      <c r="H40" s="300" t="s">
        <v>1308</v>
      </c>
      <c r="I40" s="300" t="s">
        <v>1319</v>
      </c>
      <c r="J40" s="301">
        <f t="shared" si="0"/>
        <v>0.5</v>
      </c>
      <c r="K40" s="302" t="s">
        <v>1213</v>
      </c>
      <c r="L40" s="262">
        <v>41653</v>
      </c>
      <c r="M40" s="303">
        <f>IF(ISERROR(VLOOKUP($K40,생산업체!$A:$C,생산업체!$A$1,FALSE))=TRUE,"업체리스트 참조 후 업체명 변경",IF(VLOOKUP($K40,생산업체!$A:$C,생산업체!$B$1,FALSE)=1,$L40+$M$6,$L40+$M$4))</f>
        <v>41681</v>
      </c>
      <c r="N40" s="304">
        <f>IF(ISERROR(VLOOKUP($K40,생산업체!$A:$C,생산업체!$A$1,FALSE))=TRUE,"업체리스트 참조 후 업체명 변경",IF(VLOOKUP($K40,생산업체!$A:$C,생산업체!$B$1,FALSE)=1,$L40+$M$6,$L40+$M$4))</f>
        <v>41681</v>
      </c>
      <c r="O40" s="305">
        <v>41687</v>
      </c>
      <c r="P40" s="306">
        <v>6.7</v>
      </c>
      <c r="Q40" s="265"/>
      <c r="R40" s="360" t="s">
        <v>1307</v>
      </c>
      <c r="S40" s="307">
        <v>4</v>
      </c>
      <c r="T40" s="308">
        <v>1</v>
      </c>
      <c r="U40" s="536" t="s">
        <v>1466</v>
      </c>
    </row>
    <row r="41" spans="1:21" customFormat="1" ht="68.25" hidden="1" customHeight="1">
      <c r="A41" s="478" t="str">
        <f>IF(E41="","",IF(VLOOKUP($F41,CODE!$K:$O,CODE!$O$1,FALSE)="",$E41,$E41&amp;"-"&amp;VLOOKUP($F41,CODE!$K:$O,CODE!$O$1,FALSE)))</f>
        <v>JST</v>
      </c>
      <c r="B41" s="478"/>
      <c r="C41" s="479">
        <f t="shared" si="2"/>
        <v>31</v>
      </c>
      <c r="D41" s="463"/>
      <c r="E41" s="464" t="s">
        <v>1304</v>
      </c>
      <c r="F41" s="386" t="s">
        <v>1211</v>
      </c>
      <c r="G41" s="465" t="s">
        <v>272</v>
      </c>
      <c r="H41" s="466" t="s">
        <v>1308</v>
      </c>
      <c r="I41" s="466" t="s">
        <v>1319</v>
      </c>
      <c r="J41" s="467">
        <f t="shared" si="0"/>
        <v>0.5</v>
      </c>
      <c r="K41" s="468" t="s">
        <v>1309</v>
      </c>
      <c r="L41" s="469">
        <v>41653</v>
      </c>
      <c r="M41" s="470">
        <f>IF(ISERROR(VLOOKUP($K41,생산업체!$A:$C,생산업체!$A$1,FALSE))=TRUE,"업체리스트 참조 후 업체명 변경",IF(VLOOKUP($K41,생산업체!$A:$C,생산업체!$B$1,FALSE)=1,$L41+$M$6,$L41+$M$4))</f>
        <v>41681</v>
      </c>
      <c r="N41" s="470">
        <f>IF(ISERROR(VLOOKUP($K41,생산업체!$A:$C,생산업체!$A$1,FALSE))=TRUE,"업체리스트 참조 후 업체명 변경",IF(VLOOKUP($K41,생산업체!$A:$C,생산업체!$B$1,FALSE)=1,$L41+$M$6,$L41+$M$4))</f>
        <v>41681</v>
      </c>
      <c r="O41" s="471">
        <v>41705</v>
      </c>
      <c r="P41" s="472">
        <v>3.2</v>
      </c>
      <c r="Q41" s="473"/>
      <c r="R41" s="474"/>
      <c r="S41" s="475">
        <v>4</v>
      </c>
      <c r="T41" s="476">
        <v>1</v>
      </c>
      <c r="U41" s="477"/>
    </row>
    <row r="42" spans="1:21" customFormat="1" ht="68.25" customHeight="1">
      <c r="A42" t="str">
        <f>IF(E42="","",IF(VLOOKUP($F42,CODE!$K:$O,CODE!$O$1,FALSE)="",$E42,$E42&amp;"-"&amp;VLOOKUP($F42,CODE!$K:$O,CODE!$O$1,FALSE)))</f>
        <v>JST</v>
      </c>
      <c r="C42" s="366">
        <f t="shared" si="2"/>
        <v>32</v>
      </c>
      <c r="D42" s="297"/>
      <c r="E42" s="298" t="s">
        <v>1304</v>
      </c>
      <c r="F42" s="369" t="s">
        <v>1211</v>
      </c>
      <c r="G42" s="299" t="s">
        <v>272</v>
      </c>
      <c r="H42" s="300" t="s">
        <v>1310</v>
      </c>
      <c r="I42" s="300" t="s">
        <v>1319</v>
      </c>
      <c r="J42" s="301">
        <f t="shared" si="0"/>
        <v>0.5</v>
      </c>
      <c r="K42" s="302" t="s">
        <v>1213</v>
      </c>
      <c r="L42" s="262">
        <v>41653</v>
      </c>
      <c r="M42" s="303">
        <f>IF(ISERROR(VLOOKUP($K42,생산업체!$A:$C,생산업체!$A$1,FALSE))=TRUE,"업체리스트 참조 후 업체명 변경",IF(VLOOKUP($K42,생산업체!$A:$C,생산업체!$B$1,FALSE)=1,$L42+$M$6,$L42+$M$4))</f>
        <v>41681</v>
      </c>
      <c r="N42" s="304">
        <f>IF(ISERROR(VLOOKUP($K42,생산업체!$A:$C,생산업체!$A$1,FALSE))=TRUE,"업체리스트 참조 후 업체명 변경",IF(VLOOKUP($K42,생산업체!$A:$C,생산업체!$B$1,FALSE)=1,$L42+$M$6,$L42+$M$4))</f>
        <v>41681</v>
      </c>
      <c r="O42" s="305">
        <v>41687</v>
      </c>
      <c r="P42" s="306">
        <v>6.15</v>
      </c>
      <c r="Q42" s="265"/>
      <c r="R42" s="360"/>
      <c r="S42" s="307">
        <v>3</v>
      </c>
      <c r="T42" s="308">
        <v>1</v>
      </c>
      <c r="U42" s="309" t="s">
        <v>1467</v>
      </c>
    </row>
    <row r="43" spans="1:21" customFormat="1" ht="68.25" hidden="1" customHeight="1">
      <c r="A43" s="478" t="str">
        <f>IF(E43="","",IF(VLOOKUP($F43,CODE!$K:$O,CODE!$O$1,FALSE)="",$E43,$E43&amp;"-"&amp;VLOOKUP($F43,CODE!$K:$O,CODE!$O$1,FALSE)))</f>
        <v>JST</v>
      </c>
      <c r="B43" s="478"/>
      <c r="C43" s="479">
        <f t="shared" si="2"/>
        <v>33</v>
      </c>
      <c r="D43" s="463"/>
      <c r="E43" s="464" t="s">
        <v>1304</v>
      </c>
      <c r="F43" s="386" t="s">
        <v>1211</v>
      </c>
      <c r="G43" s="465" t="s">
        <v>272</v>
      </c>
      <c r="H43" s="466" t="s">
        <v>1310</v>
      </c>
      <c r="I43" s="466" t="s">
        <v>1319</v>
      </c>
      <c r="J43" s="467">
        <f t="shared" ref="J43:J74" si="3">IF(ISERROR(1/COUNTIF(H:H,H43))=TRUE,0,1/COUNTIF(H:H,H43))</f>
        <v>0.5</v>
      </c>
      <c r="K43" s="468" t="s">
        <v>1214</v>
      </c>
      <c r="L43" s="469">
        <v>41653</v>
      </c>
      <c r="M43" s="470">
        <f>IF(ISERROR(VLOOKUP($K43,생산업체!$A:$C,생산업체!$A$1,FALSE))=TRUE,"업체리스트 참조 후 업체명 변경",IF(VLOOKUP($K43,생산업체!$A:$C,생산업체!$B$1,FALSE)=1,$L43+$M$6,$L43+$M$4))</f>
        <v>41681</v>
      </c>
      <c r="N43" s="470">
        <f>IF(ISERROR(VLOOKUP($K43,생산업체!$A:$C,생산업체!$A$1,FALSE))=TRUE,"업체리스트 참조 후 업체명 변경",IF(VLOOKUP($K43,생산업체!$A:$C,생산업체!$B$1,FALSE)=1,$L43+$M$6,$L43+$M$4))</f>
        <v>41681</v>
      </c>
      <c r="O43" s="471">
        <v>41705</v>
      </c>
      <c r="P43" s="472">
        <v>3.5</v>
      </c>
      <c r="Q43" s="473"/>
      <c r="R43" s="474" t="s">
        <v>1307</v>
      </c>
      <c r="S43" s="475">
        <v>3</v>
      </c>
      <c r="T43" s="476">
        <v>1</v>
      </c>
      <c r="U43" s="477"/>
    </row>
    <row r="44" spans="1:21" customFormat="1" ht="68.25" hidden="1" customHeight="1">
      <c r="A44" t="str">
        <f>IF(E44="","",IF(VLOOKUP($F44,CODE!$K:$O,CODE!$O$1,FALSE)="",$E44,$E44&amp;"-"&amp;VLOOKUP($F44,CODE!$K:$O,CODE!$O$1,FALSE)))</f>
        <v>JST</v>
      </c>
      <c r="C44" s="366">
        <f t="shared" ref="C44:C75" si="4">C43+1</f>
        <v>34</v>
      </c>
      <c r="D44" s="335"/>
      <c r="E44" s="336" t="s">
        <v>1304</v>
      </c>
      <c r="F44" s="481" t="s">
        <v>1211</v>
      </c>
      <c r="G44" s="337" t="s">
        <v>272</v>
      </c>
      <c r="H44" s="338" t="s">
        <v>1311</v>
      </c>
      <c r="I44" s="338" t="s">
        <v>1319</v>
      </c>
      <c r="J44" s="482">
        <f t="shared" si="3"/>
        <v>1</v>
      </c>
      <c r="K44" s="339" t="s">
        <v>1312</v>
      </c>
      <c r="L44" s="340">
        <v>41653</v>
      </c>
      <c r="M44" s="341">
        <f>IF(ISERROR(VLOOKUP($K44,생산업체!$A:$C,생산업체!$A$1,FALSE))=TRUE,"업체리스트 참조 후 업체명 변경",IF(VLOOKUP($K44,생산업체!$A:$C,생산업체!$B$1,FALSE)=1,$L44+$M$6,$L44+$M$4))</f>
        <v>41674</v>
      </c>
      <c r="N44" s="341">
        <f>IF(ISERROR(VLOOKUP($K44,생산업체!$A:$C,생산업체!$A$1,FALSE))=TRUE,"업체리스트 참조 후 업체명 변경",IF(VLOOKUP($K44,생산업체!$A:$C,생산업체!$B$1,FALSE)=1,$L44+$M$6,$L44+$M$4))</f>
        <v>41674</v>
      </c>
      <c r="O44" s="342"/>
      <c r="P44" s="343"/>
      <c r="Q44" s="344"/>
      <c r="R44" s="361"/>
      <c r="S44" s="345">
        <v>3</v>
      </c>
      <c r="T44" s="346">
        <v>1</v>
      </c>
      <c r="U44" s="347" t="s">
        <v>1359</v>
      </c>
    </row>
    <row r="45" spans="1:21" customFormat="1" ht="68.25" customHeight="1">
      <c r="A45" t="str">
        <f>IF(E45="","",IF(VLOOKUP($F45,CODE!$K:$O,CODE!$O$1,FALSE)="",$E45,$E45&amp;"-"&amp;VLOOKUP($F45,CODE!$K:$O,CODE!$O$1,FALSE)))</f>
        <v>JST</v>
      </c>
      <c r="C45" s="366">
        <f t="shared" si="4"/>
        <v>35</v>
      </c>
      <c r="D45" s="297"/>
      <c r="E45" s="298" t="s">
        <v>1304</v>
      </c>
      <c r="F45" s="369" t="s">
        <v>1211</v>
      </c>
      <c r="G45" s="299" t="s">
        <v>272</v>
      </c>
      <c r="H45" s="300" t="s">
        <v>1313</v>
      </c>
      <c r="I45" s="300" t="s">
        <v>1319</v>
      </c>
      <c r="J45" s="301">
        <f t="shared" si="3"/>
        <v>0.5</v>
      </c>
      <c r="K45" s="302" t="s">
        <v>1213</v>
      </c>
      <c r="L45" s="262">
        <v>41653</v>
      </c>
      <c r="M45" s="303">
        <f>IF(ISERROR(VLOOKUP($K45,생산업체!$A:$C,생산업체!$A$1,FALSE))=TRUE,"업체리스트 참조 후 업체명 변경",IF(VLOOKUP($K45,생산업체!$A:$C,생산업체!$B$1,FALSE)=1,$L45+$M$6,$L45+$M$4))</f>
        <v>41681</v>
      </c>
      <c r="N45" s="304">
        <f>IF(ISERROR(VLOOKUP($K45,생산업체!$A:$C,생산업체!$A$1,FALSE))=TRUE,"업체리스트 참조 후 업체명 변경",IF(VLOOKUP($K45,생산업체!$A:$C,생산업체!$B$1,FALSE)=1,$L45+$M$6,$L45+$M$4))</f>
        <v>41681</v>
      </c>
      <c r="O45" s="305">
        <v>41673</v>
      </c>
      <c r="P45" s="306">
        <v>5.7</v>
      </c>
      <c r="Q45" s="265"/>
      <c r="R45" s="360"/>
      <c r="S45" s="307">
        <v>5</v>
      </c>
      <c r="T45" s="308">
        <v>1</v>
      </c>
      <c r="U45" s="309" t="s">
        <v>1467</v>
      </c>
    </row>
    <row r="46" spans="1:21" customFormat="1" ht="68.25" hidden="1" customHeight="1">
      <c r="A46" t="str">
        <f>IF(E46="","",IF(VLOOKUP($F46,CODE!$K:$O,CODE!$O$1,FALSE)="",$E46,$E46&amp;"-"&amp;VLOOKUP($F46,CODE!$K:$O,CODE!$O$1,FALSE)))</f>
        <v>JST</v>
      </c>
      <c r="C46" s="366">
        <f t="shared" si="4"/>
        <v>36</v>
      </c>
      <c r="D46" s="463"/>
      <c r="E46" s="464" t="s">
        <v>1304</v>
      </c>
      <c r="F46" s="465" t="s">
        <v>1305</v>
      </c>
      <c r="G46" s="465" t="s">
        <v>272</v>
      </c>
      <c r="H46" s="466" t="s">
        <v>1313</v>
      </c>
      <c r="I46" s="466" t="s">
        <v>1319</v>
      </c>
      <c r="J46" s="467">
        <f t="shared" si="3"/>
        <v>0.5</v>
      </c>
      <c r="K46" s="468" t="s">
        <v>1214</v>
      </c>
      <c r="L46" s="469">
        <v>41653</v>
      </c>
      <c r="M46" s="470">
        <f>IF(ISERROR(VLOOKUP($K46,생산업체!$A:$C,생산업체!$A$1,FALSE))=TRUE,"업체리스트 참조 후 업체명 변경",IF(VLOOKUP($K46,생산업체!$A:$C,생산업체!$B$1,FALSE)=1,$L46+$M$6,$L46+$M$4))</f>
        <v>41681</v>
      </c>
      <c r="N46" s="470">
        <f>IF(ISERROR(VLOOKUP($K46,생산업체!$A:$C,생산업체!$A$1,FALSE))=TRUE,"업체리스트 참조 후 업체명 변경",IF(VLOOKUP($K46,생산업체!$A:$C,생산업체!$B$1,FALSE)=1,$L46+$M$6,$L46+$M$4))</f>
        <v>41681</v>
      </c>
      <c r="O46" s="471">
        <v>41705</v>
      </c>
      <c r="P46" s="472">
        <v>3.2</v>
      </c>
      <c r="Q46" s="473"/>
      <c r="R46" s="474"/>
      <c r="S46" s="475">
        <v>5</v>
      </c>
      <c r="T46" s="476">
        <v>1</v>
      </c>
      <c r="U46" s="477"/>
    </row>
    <row r="47" spans="1:21" customFormat="1" ht="68.25" hidden="1" customHeight="1">
      <c r="A47" t="str">
        <f>IF(E47="","",IF(VLOOKUP($F47,CODE!$K:$O,CODE!$O$1,FALSE)="",$E47,$E47&amp;"-"&amp;VLOOKUP($F47,CODE!$K:$O,CODE!$O$1,FALSE)))</f>
        <v>JST</v>
      </c>
      <c r="C47" s="366">
        <f t="shared" si="4"/>
        <v>37</v>
      </c>
      <c r="D47" s="463"/>
      <c r="E47" s="464" t="s">
        <v>1304</v>
      </c>
      <c r="F47" s="465" t="s">
        <v>1305</v>
      </c>
      <c r="G47" s="465" t="s">
        <v>272</v>
      </c>
      <c r="H47" s="466" t="s">
        <v>1314</v>
      </c>
      <c r="I47" s="466" t="s">
        <v>1319</v>
      </c>
      <c r="J47" s="467">
        <f t="shared" si="3"/>
        <v>1</v>
      </c>
      <c r="K47" s="468" t="s">
        <v>1214</v>
      </c>
      <c r="L47" s="469">
        <v>41653</v>
      </c>
      <c r="M47" s="470">
        <f>IF(ISERROR(VLOOKUP($K47,생산업체!$A:$C,생산업체!$A$1,FALSE))=TRUE,"업체리스트 참조 후 업체명 변경",IF(VLOOKUP($K47,생산업체!$A:$C,생산업체!$B$1,FALSE)=1,$L47+$M$6,$L47+$M$4))</f>
        <v>41681</v>
      </c>
      <c r="N47" s="470">
        <f>IF(ISERROR(VLOOKUP($K47,생산업체!$A:$C,생산업체!$A$1,FALSE))=TRUE,"업체리스트 참조 후 업체명 변경",IF(VLOOKUP($K47,생산업체!$A:$C,생산업체!$B$1,FALSE)=1,$L47+$M$6,$L47+$M$4))</f>
        <v>41681</v>
      </c>
      <c r="O47" s="471">
        <v>41705</v>
      </c>
      <c r="P47" s="472">
        <v>3.5</v>
      </c>
      <c r="Q47" s="473"/>
      <c r="R47" s="474" t="s">
        <v>1307</v>
      </c>
      <c r="S47" s="475">
        <v>3</v>
      </c>
      <c r="T47" s="476">
        <v>1</v>
      </c>
      <c r="U47" s="477"/>
    </row>
    <row r="48" spans="1:21" customFormat="1" ht="68.25" customHeight="1">
      <c r="A48" t="str">
        <f>IF(E48="","",IF(VLOOKUP($F48,CODE!$K:$O,CODE!$O$1,FALSE)="",$E48,$E48&amp;"-"&amp;VLOOKUP($F48,CODE!$K:$O,CODE!$O$1,FALSE)))</f>
        <v>JST</v>
      </c>
      <c r="C48" s="366">
        <f t="shared" si="4"/>
        <v>38</v>
      </c>
      <c r="D48" s="297"/>
      <c r="E48" s="298" t="s">
        <v>1304</v>
      </c>
      <c r="F48" s="299" t="s">
        <v>1305</v>
      </c>
      <c r="G48" s="299" t="s">
        <v>272</v>
      </c>
      <c r="H48" s="300" t="s">
        <v>1315</v>
      </c>
      <c r="I48" s="300" t="s">
        <v>1319</v>
      </c>
      <c r="J48" s="301">
        <f t="shared" si="3"/>
        <v>1</v>
      </c>
      <c r="K48" s="302" t="s">
        <v>1213</v>
      </c>
      <c r="L48" s="262">
        <v>41653</v>
      </c>
      <c r="M48" s="303">
        <f>IF(ISERROR(VLOOKUP($K48,생산업체!$A:$C,생산업체!$A$1,FALSE))=TRUE,"업체리스트 참조 후 업체명 변경",IF(VLOOKUP($K48,생산업체!$A:$C,생산업체!$B$1,FALSE)=1,$L48+$M$6,$L48+$M$4))</f>
        <v>41681</v>
      </c>
      <c r="N48" s="304">
        <f>IF(ISERROR(VLOOKUP($K48,생산업체!$A:$C,생산업체!$A$1,FALSE))=TRUE,"업체리스트 참조 후 업체명 변경",IF(VLOOKUP($K48,생산업체!$A:$C,생산업체!$B$1,FALSE)=1,$L48+$M$6,$L48+$M$4))</f>
        <v>41681</v>
      </c>
      <c r="O48" s="305">
        <v>41690</v>
      </c>
      <c r="P48" s="306">
        <v>9.5</v>
      </c>
      <c r="Q48" s="265"/>
      <c r="R48" s="360" t="s">
        <v>1307</v>
      </c>
      <c r="S48" s="307">
        <v>1</v>
      </c>
      <c r="T48" s="308">
        <v>1</v>
      </c>
      <c r="U48" s="536" t="s">
        <v>1466</v>
      </c>
    </row>
    <row r="49" spans="1:21" customFormat="1" ht="68.25" hidden="1" customHeight="1">
      <c r="A49" t="str">
        <f>IF(E49="","",IF(VLOOKUP($F49,CODE!$K:$O,CODE!$O$1,FALSE)="",$E49,$E49&amp;"-"&amp;VLOOKUP($F49,CODE!$K:$O,CODE!$O$1,FALSE)))</f>
        <v>JST</v>
      </c>
      <c r="C49" s="483">
        <f t="shared" si="4"/>
        <v>39</v>
      </c>
      <c r="D49" s="348"/>
      <c r="E49" s="349" t="s">
        <v>1304</v>
      </c>
      <c r="F49" s="350" t="s">
        <v>1305</v>
      </c>
      <c r="G49" s="350" t="s">
        <v>272</v>
      </c>
      <c r="H49" s="351" t="s">
        <v>1316</v>
      </c>
      <c r="I49" s="351" t="s">
        <v>1319</v>
      </c>
      <c r="J49" s="484">
        <f t="shared" si="3"/>
        <v>1</v>
      </c>
      <c r="K49" s="352" t="s">
        <v>1204</v>
      </c>
      <c r="L49" s="353">
        <v>41653</v>
      </c>
      <c r="M49" s="354">
        <f>IF(ISERROR(VLOOKUP($K49,생산업체!$A:$C,생산업체!$A$1,FALSE))=TRUE,"업체리스트 참조 후 업체명 변경",IF(VLOOKUP($K49,생산업체!$A:$C,생산업체!$B$1,FALSE)=1,$L49+$M$6,$L49+$M$4))</f>
        <v>41674</v>
      </c>
      <c r="N49" s="354">
        <f>IF(ISERROR(VLOOKUP($K49,생산업체!$A:$C,생산업체!$A$1,FALSE))=TRUE,"업체리스트 참조 후 업체명 변경",IF(VLOOKUP($K49,생산업체!$A:$C,생산업체!$B$1,FALSE)=1,$L49+$M$6,$L49+$M$4))</f>
        <v>41674</v>
      </c>
      <c r="O49" s="355"/>
      <c r="P49" s="356"/>
      <c r="Q49" s="357"/>
      <c r="R49" s="362"/>
      <c r="S49" s="358">
        <v>5</v>
      </c>
      <c r="T49" s="359">
        <v>1</v>
      </c>
      <c r="U49" s="347" t="s">
        <v>1359</v>
      </c>
    </row>
    <row r="50" spans="1:21" customFormat="1" ht="68.25" hidden="1" customHeight="1">
      <c r="A50" t="str">
        <f>IF(E50="","",IF(VLOOKUP($F50,CODE!$K:$O,CODE!$O$1,FALSE)="",$E50,$E50&amp;"-"&amp;VLOOKUP($F50,CODE!$K:$O,CODE!$O$1,FALSE)))</f>
        <v>JST</v>
      </c>
      <c r="C50" s="483">
        <f t="shared" si="4"/>
        <v>40</v>
      </c>
      <c r="D50" s="348"/>
      <c r="E50" s="349" t="s">
        <v>1304</v>
      </c>
      <c r="F50" s="350" t="s">
        <v>1305</v>
      </c>
      <c r="G50" s="350" t="s">
        <v>272</v>
      </c>
      <c r="H50" s="351" t="s">
        <v>1317</v>
      </c>
      <c r="I50" s="351" t="s">
        <v>1319</v>
      </c>
      <c r="J50" s="484">
        <f t="shared" si="3"/>
        <v>0.5</v>
      </c>
      <c r="K50" s="352" t="s">
        <v>1204</v>
      </c>
      <c r="L50" s="353">
        <v>41653</v>
      </c>
      <c r="M50" s="354">
        <f>IF(ISERROR(VLOOKUP($K50,생산업체!$A:$C,생산업체!$A$1,FALSE))=TRUE,"업체리스트 참조 후 업체명 변경",IF(VLOOKUP($K50,생산업체!$A:$C,생산업체!$B$1,FALSE)=1,$L50+$M$6,$L50+$M$4))</f>
        <v>41674</v>
      </c>
      <c r="N50" s="354">
        <f>IF(ISERROR(VLOOKUP($K50,생산업체!$A:$C,생산업체!$A$1,FALSE))=TRUE,"업체리스트 참조 후 업체명 변경",IF(VLOOKUP($K50,생산업체!$A:$C,생산업체!$B$1,FALSE)=1,$L50+$M$6,$L50+$M$4))</f>
        <v>41674</v>
      </c>
      <c r="O50" s="355"/>
      <c r="P50" s="356"/>
      <c r="Q50" s="357"/>
      <c r="R50" s="362"/>
      <c r="S50" s="358">
        <v>4</v>
      </c>
      <c r="T50" s="359">
        <v>1</v>
      </c>
      <c r="U50" s="347" t="s">
        <v>1359</v>
      </c>
    </row>
    <row r="51" spans="1:21" customFormat="1" ht="68.25" customHeight="1">
      <c r="A51" t="str">
        <f>IF(E51="","",IF(VLOOKUP($F51,CODE!$K:$O,CODE!$O$1,FALSE)="",$E51,$E51&amp;"-"&amp;VLOOKUP($F51,CODE!$K:$O,CODE!$O$1,FALSE)))</f>
        <v>JST</v>
      </c>
      <c r="C51" s="366">
        <f t="shared" si="4"/>
        <v>41</v>
      </c>
      <c r="D51" s="297"/>
      <c r="E51" s="298" t="s">
        <v>1320</v>
      </c>
      <c r="F51" s="299" t="s">
        <v>1321</v>
      </c>
      <c r="G51" s="299" t="s">
        <v>1322</v>
      </c>
      <c r="H51" s="300" t="s">
        <v>1323</v>
      </c>
      <c r="I51" s="300" t="s">
        <v>1324</v>
      </c>
      <c r="J51" s="301">
        <f t="shared" si="3"/>
        <v>1</v>
      </c>
      <c r="K51" s="302" t="s">
        <v>1325</v>
      </c>
      <c r="L51" s="262">
        <v>41661</v>
      </c>
      <c r="M51" s="303">
        <f>IF(ISERROR(VLOOKUP($K51,생산업체!$A:$C,생산업체!$A$1,FALSE))=TRUE,"업체리스트 참조 후 업체명 변경",IF(VLOOKUP($K51,생산업체!$A:$C,생산업체!$B$1,FALSE)=1,$L51+$M$6,$L51+$M$4))</f>
        <v>41689</v>
      </c>
      <c r="N51" s="304">
        <f>IF(ISERROR(VLOOKUP($K51,생산업체!$A:$C,생산업체!$A$1,FALSE))=TRUE,"업체리스트 참조 후 업체명 변경",IF(VLOOKUP($K51,생산업체!$A:$C,생산업체!$B$1,FALSE)=1,$L51+$M$6,$L51+$M$4))</f>
        <v>41689</v>
      </c>
      <c r="O51" s="305">
        <v>41730</v>
      </c>
      <c r="P51" s="306"/>
      <c r="Q51" s="265"/>
      <c r="R51" s="379" t="s">
        <v>1220</v>
      </c>
      <c r="S51" s="307">
        <v>1</v>
      </c>
      <c r="T51" s="308">
        <v>1</v>
      </c>
      <c r="U51" s="309" t="s">
        <v>1467</v>
      </c>
    </row>
    <row r="52" spans="1:21" customFormat="1" ht="68.25" customHeight="1">
      <c r="A52" t="str">
        <f>IF(E52="","",IF(VLOOKUP($F52,CODE!$K:$O,CODE!$O$1,FALSE)="",$E52,$E52&amp;"-"&amp;VLOOKUP($F52,CODE!$K:$O,CODE!$O$1,FALSE)))</f>
        <v>JST</v>
      </c>
      <c r="C52" s="366">
        <f t="shared" si="4"/>
        <v>42</v>
      </c>
      <c r="D52" s="297"/>
      <c r="E52" s="298" t="s">
        <v>1320</v>
      </c>
      <c r="F52" s="299" t="s">
        <v>1321</v>
      </c>
      <c r="G52" s="299" t="s">
        <v>1322</v>
      </c>
      <c r="H52" s="300" t="s">
        <v>1326</v>
      </c>
      <c r="I52" s="300" t="s">
        <v>1327</v>
      </c>
      <c r="J52" s="301">
        <f t="shared" si="3"/>
        <v>1</v>
      </c>
      <c r="K52" s="302" t="s">
        <v>1325</v>
      </c>
      <c r="L52" s="262">
        <v>41661</v>
      </c>
      <c r="M52" s="303">
        <f>IF(ISERROR(VLOOKUP($K52,생산업체!$A:$C,생산업체!$A$1,FALSE))=TRUE,"업체리스트 참조 후 업체명 변경",IF(VLOOKUP($K52,생산업체!$A:$C,생산업체!$B$1,FALSE)=1,$L52+$M$6,$L52+$M$4))</f>
        <v>41689</v>
      </c>
      <c r="N52" s="304">
        <f>IF(ISERROR(VLOOKUP($K52,생산업체!$A:$C,생산업체!$A$1,FALSE))=TRUE,"업체리스트 참조 후 업체명 변경",IF(VLOOKUP($K52,생산업체!$A:$C,생산업체!$B$1,FALSE)=1,$L52+$M$6,$L52+$M$4))</f>
        <v>41689</v>
      </c>
      <c r="O52" s="305">
        <v>41743</v>
      </c>
      <c r="P52" s="306"/>
      <c r="Q52" s="265"/>
      <c r="R52" s="379" t="s">
        <v>1220</v>
      </c>
      <c r="S52" s="307">
        <v>1</v>
      </c>
      <c r="T52" s="308">
        <v>1</v>
      </c>
      <c r="U52" s="309" t="s">
        <v>1467</v>
      </c>
    </row>
    <row r="53" spans="1:21" customFormat="1" ht="68.25" customHeight="1">
      <c r="A53" t="str">
        <f>IF(E53="","",IF(VLOOKUP($F53,CODE!$K:$O,CODE!$O$1,FALSE)="",$E53,$E53&amp;"-"&amp;VLOOKUP($F53,CODE!$K:$O,CODE!$O$1,FALSE)))</f>
        <v>JST</v>
      </c>
      <c r="C53" s="366">
        <f t="shared" si="4"/>
        <v>43</v>
      </c>
      <c r="D53" s="297"/>
      <c r="E53" s="298" t="s">
        <v>1328</v>
      </c>
      <c r="F53" s="299" t="s">
        <v>1321</v>
      </c>
      <c r="G53" s="299" t="s">
        <v>1322</v>
      </c>
      <c r="H53" s="300" t="s">
        <v>1329</v>
      </c>
      <c r="I53" s="300" t="s">
        <v>1327</v>
      </c>
      <c r="J53" s="301">
        <f t="shared" si="3"/>
        <v>0.33333333333333331</v>
      </c>
      <c r="K53" s="302" t="s">
        <v>1325</v>
      </c>
      <c r="L53" s="262">
        <v>41661</v>
      </c>
      <c r="M53" s="303">
        <f>IF(ISERROR(VLOOKUP($K53,생산업체!$A:$C,생산업체!$A$1,FALSE))=TRUE,"업체리스트 참조 후 업체명 변경",IF(VLOOKUP($K53,생산업체!$A:$C,생산업체!$B$1,FALSE)=1,$L53+$M$6,$L53+$M$4))</f>
        <v>41689</v>
      </c>
      <c r="N53" s="304">
        <f>IF(ISERROR(VLOOKUP($K53,생산업체!$A:$C,생산업체!$A$1,FALSE))=TRUE,"업체리스트 참조 후 업체명 변경",IF(VLOOKUP($K53,생산업체!$A:$C,생산업체!$B$1,FALSE)=1,$L53+$M$6,$L53+$M$4))</f>
        <v>41689</v>
      </c>
      <c r="O53" s="305">
        <v>41726</v>
      </c>
      <c r="P53" s="306"/>
      <c r="Q53" s="265"/>
      <c r="R53" s="360" t="s">
        <v>1220</v>
      </c>
      <c r="S53" s="307">
        <v>3</v>
      </c>
      <c r="T53" s="308">
        <v>1</v>
      </c>
      <c r="U53" s="309" t="s">
        <v>1467</v>
      </c>
    </row>
    <row r="54" spans="1:21" customFormat="1" ht="68.25" customHeight="1">
      <c r="A54" t="str">
        <f>IF(E54="","",IF(VLOOKUP($F54,CODE!$K:$O,CODE!$O$1,FALSE)="",$E54,$E54&amp;"-"&amp;VLOOKUP($F54,CODE!$K:$O,CODE!$O$1,FALSE)))</f>
        <v>JST</v>
      </c>
      <c r="C54" s="366">
        <f t="shared" si="4"/>
        <v>44</v>
      </c>
      <c r="D54" s="297"/>
      <c r="E54" s="298" t="s">
        <v>1212</v>
      </c>
      <c r="F54" s="299" t="s">
        <v>1211</v>
      </c>
      <c r="G54" s="299" t="s">
        <v>1330</v>
      </c>
      <c r="H54" s="300" t="s">
        <v>1331</v>
      </c>
      <c r="I54" s="300" t="s">
        <v>1165</v>
      </c>
      <c r="J54" s="301">
        <f t="shared" si="3"/>
        <v>1</v>
      </c>
      <c r="K54" s="302" t="s">
        <v>1218</v>
      </c>
      <c r="L54" s="262">
        <v>41676</v>
      </c>
      <c r="M54" s="303">
        <f>IF(ISERROR(VLOOKUP($K54,생산업체!$A:$C,생산업체!$A$1,FALSE))=TRUE,"업체리스트 참조 후 업체명 변경",IF(VLOOKUP($K54,생산업체!$A:$C,생산업체!$B$1,FALSE)=1,$L54+$M$6,$L54+$M$4))</f>
        <v>41704</v>
      </c>
      <c r="N54" s="304">
        <f t="shared" ref="N54:N88" si="5">M54</f>
        <v>41704</v>
      </c>
      <c r="O54" s="305">
        <v>41737</v>
      </c>
      <c r="P54" s="306"/>
      <c r="Q54" s="265"/>
      <c r="R54" s="360" t="s">
        <v>1334</v>
      </c>
      <c r="S54" s="307">
        <v>1</v>
      </c>
      <c r="T54" s="308">
        <v>1</v>
      </c>
      <c r="U54" s="309" t="s">
        <v>1467</v>
      </c>
    </row>
    <row r="55" spans="1:21" customFormat="1" ht="68.25" customHeight="1">
      <c r="A55" t="str">
        <f>IF(E55="","",IF(VLOOKUP($F55,CODE!$K:$O,CODE!$O$1,FALSE)="",$E55,$E55&amp;"-"&amp;VLOOKUP($F55,CODE!$K:$O,CODE!$O$1,FALSE)))</f>
        <v>JST</v>
      </c>
      <c r="C55" s="366">
        <f t="shared" si="4"/>
        <v>45</v>
      </c>
      <c r="D55" s="297"/>
      <c r="E55" s="298" t="s">
        <v>1212</v>
      </c>
      <c r="F55" s="299" t="s">
        <v>1332</v>
      </c>
      <c r="G55" s="299" t="s">
        <v>1330</v>
      </c>
      <c r="H55" s="300" t="s">
        <v>1333</v>
      </c>
      <c r="I55" s="300" t="s">
        <v>1165</v>
      </c>
      <c r="J55" s="301">
        <f t="shared" si="3"/>
        <v>1</v>
      </c>
      <c r="K55" s="302" t="s">
        <v>1218</v>
      </c>
      <c r="L55" s="262">
        <v>41676</v>
      </c>
      <c r="M55" s="303">
        <f>IF(ISERROR(VLOOKUP($K55,생산업체!$A:$C,생산업체!$A$1,FALSE))=TRUE,"업체리스트 참조 후 업체명 변경",IF(VLOOKUP($K55,생산업체!$A:$C,생산업체!$B$1,FALSE)=1,$L55+$M$6,$L55+$M$4))</f>
        <v>41704</v>
      </c>
      <c r="N55" s="304">
        <f t="shared" si="5"/>
        <v>41704</v>
      </c>
      <c r="O55" s="305">
        <v>41730</v>
      </c>
      <c r="P55" s="306"/>
      <c r="Q55" s="265"/>
      <c r="R55" s="360" t="s">
        <v>1334</v>
      </c>
      <c r="S55" s="307">
        <v>1</v>
      </c>
      <c r="T55" s="308">
        <v>1</v>
      </c>
      <c r="U55" s="309" t="s">
        <v>1467</v>
      </c>
    </row>
    <row r="56" spans="1:21" customFormat="1" ht="68.25" customHeight="1">
      <c r="A56" t="str">
        <f>IF(E56="","",IF(VLOOKUP($F56,CODE!$K:$O,CODE!$O$1,FALSE)="",$E56,$E56&amp;"-"&amp;VLOOKUP($F56,CODE!$K:$O,CODE!$O$1,FALSE)))</f>
        <v>JST</v>
      </c>
      <c r="C56" s="366">
        <f t="shared" si="4"/>
        <v>46</v>
      </c>
      <c r="D56" s="297"/>
      <c r="E56" s="298" t="s">
        <v>1335</v>
      </c>
      <c r="F56" s="299" t="s">
        <v>1336</v>
      </c>
      <c r="G56" s="299" t="s">
        <v>1337</v>
      </c>
      <c r="H56" s="300" t="s">
        <v>1338</v>
      </c>
      <c r="I56" s="300" t="s">
        <v>1165</v>
      </c>
      <c r="J56" s="301">
        <f t="shared" si="3"/>
        <v>1</v>
      </c>
      <c r="K56" s="302" t="s">
        <v>1339</v>
      </c>
      <c r="L56" s="262">
        <v>41680</v>
      </c>
      <c r="M56" s="303">
        <f>IF(ISERROR(VLOOKUP($K56,생산업체!$A:$C,생산업체!$A$1,FALSE))=TRUE,"업체리스트 참조 후 업체명 변경",IF(VLOOKUP($K56,생산업체!$A:$C,생산업체!$B$1,FALSE)=1,$L56+$M$6,$L56+$M$4))</f>
        <v>41708</v>
      </c>
      <c r="N56" s="304">
        <f t="shared" si="5"/>
        <v>41708</v>
      </c>
      <c r="O56" s="305">
        <v>41754</v>
      </c>
      <c r="P56" s="306"/>
      <c r="Q56" s="265"/>
      <c r="R56" s="360" t="s">
        <v>1334</v>
      </c>
      <c r="S56" s="307">
        <v>2</v>
      </c>
      <c r="T56" s="308">
        <v>2</v>
      </c>
      <c r="U56" s="536" t="s">
        <v>1466</v>
      </c>
    </row>
    <row r="57" spans="1:21" customFormat="1" ht="68.25" customHeight="1">
      <c r="A57" t="str">
        <f>IF(E57="","",IF(VLOOKUP($F57,CODE!$K:$O,CODE!$O$1,FALSE)="",$E57,$E57&amp;"-"&amp;VLOOKUP($F57,CODE!$K:$O,CODE!$O$1,FALSE)))</f>
        <v>JST</v>
      </c>
      <c r="C57" s="366">
        <f t="shared" si="4"/>
        <v>47</v>
      </c>
      <c r="D57" s="297"/>
      <c r="E57" s="298" t="s">
        <v>1212</v>
      </c>
      <c r="F57" s="299" t="s">
        <v>1305</v>
      </c>
      <c r="G57" s="299" t="s">
        <v>1337</v>
      </c>
      <c r="H57" s="300" t="s">
        <v>1340</v>
      </c>
      <c r="I57" s="300" t="s">
        <v>1165</v>
      </c>
      <c r="J57" s="301">
        <f t="shared" si="3"/>
        <v>1</v>
      </c>
      <c r="K57" s="302" t="s">
        <v>1339</v>
      </c>
      <c r="L57" s="262">
        <v>41680</v>
      </c>
      <c r="M57" s="303">
        <f>IF(ISERROR(VLOOKUP($K57,생산업체!$A:$C,생산업체!$A$1,FALSE))=TRUE,"업체리스트 참조 후 업체명 변경",IF(VLOOKUP($K57,생산업체!$A:$C,생산업체!$B$1,FALSE)=1,$L57+$M$6,$L57+$M$4))</f>
        <v>41708</v>
      </c>
      <c r="N57" s="304">
        <f t="shared" si="5"/>
        <v>41708</v>
      </c>
      <c r="O57" s="305">
        <v>41704</v>
      </c>
      <c r="P57" s="306">
        <v>9.6</v>
      </c>
      <c r="Q57" s="265"/>
      <c r="R57" s="360" t="s">
        <v>1334</v>
      </c>
      <c r="S57" s="307">
        <v>1</v>
      </c>
      <c r="T57" s="308">
        <v>1</v>
      </c>
      <c r="U57" s="536" t="s">
        <v>1466</v>
      </c>
    </row>
    <row r="58" spans="1:21" customFormat="1" ht="68.25" customHeight="1">
      <c r="A58" t="str">
        <f>IF(E58="","",IF(VLOOKUP($F58,CODE!$K:$O,CODE!$O$1,FALSE)="",$E58,$E58&amp;"-"&amp;VLOOKUP($F58,CODE!$K:$O,CODE!$O$1,FALSE)))</f>
        <v>JST</v>
      </c>
      <c r="C58" s="366">
        <f t="shared" si="4"/>
        <v>48</v>
      </c>
      <c r="D58" s="297"/>
      <c r="E58" s="298" t="s">
        <v>1335</v>
      </c>
      <c r="F58" s="299" t="s">
        <v>1336</v>
      </c>
      <c r="G58" s="299" t="s">
        <v>1337</v>
      </c>
      <c r="H58" s="300" t="s">
        <v>1341</v>
      </c>
      <c r="I58" s="300" t="s">
        <v>1165</v>
      </c>
      <c r="J58" s="301">
        <f t="shared" si="3"/>
        <v>1</v>
      </c>
      <c r="K58" s="302" t="s">
        <v>1339</v>
      </c>
      <c r="L58" s="262">
        <v>41680</v>
      </c>
      <c r="M58" s="303">
        <f>IF(ISERROR(VLOOKUP($K58,생산업체!$A:$C,생산업체!$A$1,FALSE))=TRUE,"업체리스트 참조 후 업체명 변경",IF(VLOOKUP($K58,생산업체!$A:$C,생산업체!$B$1,FALSE)=1,$L58+$M$6,$L58+$M$4))</f>
        <v>41708</v>
      </c>
      <c r="N58" s="304">
        <f t="shared" si="5"/>
        <v>41708</v>
      </c>
      <c r="O58" s="305">
        <v>41715</v>
      </c>
      <c r="P58" s="306">
        <v>7</v>
      </c>
      <c r="Q58" s="265"/>
      <c r="R58" s="360" t="s">
        <v>1334</v>
      </c>
      <c r="S58" s="307">
        <v>1</v>
      </c>
      <c r="T58" s="308">
        <v>1</v>
      </c>
      <c r="U58" s="309" t="s">
        <v>1467</v>
      </c>
    </row>
    <row r="59" spans="1:21" customFormat="1" ht="68.25" customHeight="1">
      <c r="A59" t="str">
        <f>IF(E59="","",IF(VLOOKUP($F59,CODE!$K:$O,CODE!$O$1,FALSE)="",$E59,$E59&amp;"-"&amp;VLOOKUP($F59,CODE!$K:$O,CODE!$O$1,FALSE)))</f>
        <v>JST</v>
      </c>
      <c r="C59" s="366">
        <f t="shared" si="4"/>
        <v>49</v>
      </c>
      <c r="D59" s="297"/>
      <c r="E59" s="298" t="s">
        <v>1363</v>
      </c>
      <c r="F59" s="299" t="s">
        <v>1364</v>
      </c>
      <c r="G59" s="299" t="s">
        <v>1365</v>
      </c>
      <c r="H59" s="300" t="s">
        <v>1366</v>
      </c>
      <c r="I59" s="300" t="s">
        <v>1367</v>
      </c>
      <c r="J59" s="301">
        <f t="shared" si="3"/>
        <v>0.5</v>
      </c>
      <c r="K59" s="302" t="s">
        <v>1325</v>
      </c>
      <c r="L59" s="262">
        <v>41682</v>
      </c>
      <c r="M59" s="303">
        <f>IF(ISERROR(VLOOKUP($K59,생산업체!$A:$C,생산업체!$A$1,FALSE))=TRUE,"업체리스트 참조 후 업체명 변경",IF(VLOOKUP($K59,생산업체!$A:$C,생산업체!$B$1,FALSE)=1,$L59+$M$6,$L59+$M$4))</f>
        <v>41710</v>
      </c>
      <c r="N59" s="304">
        <f t="shared" si="5"/>
        <v>41710</v>
      </c>
      <c r="O59" s="305">
        <v>41715</v>
      </c>
      <c r="P59" s="306"/>
      <c r="Q59" s="265"/>
      <c r="R59" s="379" t="s">
        <v>1220</v>
      </c>
      <c r="S59" s="307">
        <v>3</v>
      </c>
      <c r="T59" s="308">
        <v>1</v>
      </c>
      <c r="U59" s="309" t="s">
        <v>1467</v>
      </c>
    </row>
    <row r="60" spans="1:21" customFormat="1" ht="68.25" hidden="1" customHeight="1">
      <c r="A60" t="str">
        <f>IF(E60="","",IF(VLOOKUP($F60,CODE!$K:$O,CODE!$O$1,FALSE)="",$E60,$E60&amp;"-"&amp;VLOOKUP($F60,CODE!$K:$O,CODE!$O$1,FALSE)))</f>
        <v>JST</v>
      </c>
      <c r="C60" s="494">
        <f t="shared" si="4"/>
        <v>50</v>
      </c>
      <c r="D60" s="463"/>
      <c r="E60" s="464" t="s">
        <v>1363</v>
      </c>
      <c r="F60" s="465" t="s">
        <v>1364</v>
      </c>
      <c r="G60" s="465" t="s">
        <v>1365</v>
      </c>
      <c r="H60" s="466" t="s">
        <v>1368</v>
      </c>
      <c r="I60" s="466" t="s">
        <v>1367</v>
      </c>
      <c r="J60" s="467">
        <f t="shared" si="3"/>
        <v>0.33333333333333331</v>
      </c>
      <c r="K60" s="468" t="s">
        <v>1309</v>
      </c>
      <c r="L60" s="469">
        <v>41682</v>
      </c>
      <c r="M60" s="470">
        <f>IF(ISERROR(VLOOKUP($K60,생산업체!$A:$C,생산업체!$A$1,FALSE))=TRUE,"업체리스트 참조 후 업체명 변경",IF(VLOOKUP($K60,생산업체!$A:$C,생산업체!$B$1,FALSE)=1,$L60+$M$6,$L60+$M$4))</f>
        <v>41710</v>
      </c>
      <c r="N60" s="470">
        <f t="shared" si="5"/>
        <v>41710</v>
      </c>
      <c r="O60" s="471">
        <v>41722</v>
      </c>
      <c r="P60" s="472">
        <v>3.8</v>
      </c>
      <c r="Q60" s="473"/>
      <c r="R60" s="474"/>
      <c r="S60" s="475">
        <v>3</v>
      </c>
      <c r="T60" s="476">
        <v>1</v>
      </c>
      <c r="U60" s="477"/>
    </row>
    <row r="61" spans="1:21" customFormat="1" ht="68.25" hidden="1" customHeight="1">
      <c r="A61" t="str">
        <f>IF(E61="","",IF(VLOOKUP($F61,CODE!$K:$O,CODE!$O$1,FALSE)="",$E61,$E61&amp;"-"&amp;VLOOKUP($F61,CODE!$K:$O,CODE!$O$1,FALSE)))</f>
        <v>JST</v>
      </c>
      <c r="C61" s="494">
        <f t="shared" si="4"/>
        <v>51</v>
      </c>
      <c r="D61" s="463"/>
      <c r="E61" s="464" t="s">
        <v>1363</v>
      </c>
      <c r="F61" s="465" t="s">
        <v>1395</v>
      </c>
      <c r="G61" s="465" t="s">
        <v>1365</v>
      </c>
      <c r="H61" s="466" t="s">
        <v>1369</v>
      </c>
      <c r="I61" s="466" t="s">
        <v>1367</v>
      </c>
      <c r="J61" s="467">
        <f t="shared" si="3"/>
        <v>0.5</v>
      </c>
      <c r="K61" s="468" t="s">
        <v>1309</v>
      </c>
      <c r="L61" s="469">
        <v>41682</v>
      </c>
      <c r="M61" s="470">
        <f>IF(ISERROR(VLOOKUP($K61,생산업체!$A:$C,생산업체!$A$1,FALSE))=TRUE,"업체리스트 참조 후 업체명 변경",IF(VLOOKUP($K61,생산업체!$A:$C,생산업체!$B$1,FALSE)=1,$L61+$M$6,$L61+$M$4))</f>
        <v>41710</v>
      </c>
      <c r="N61" s="470">
        <f t="shared" si="5"/>
        <v>41710</v>
      </c>
      <c r="O61" s="471">
        <v>41722</v>
      </c>
      <c r="P61" s="472">
        <v>3.3</v>
      </c>
      <c r="Q61" s="473"/>
      <c r="R61" s="474" t="s">
        <v>1370</v>
      </c>
      <c r="S61" s="475"/>
      <c r="T61" s="476"/>
      <c r="U61" s="477"/>
    </row>
    <row r="62" spans="1:21" customFormat="1" ht="68.25" hidden="1" customHeight="1">
      <c r="A62" t="str">
        <f>IF(E62="","",IF(VLOOKUP($F62,CODE!$K:$O,CODE!$O$1,FALSE)="",$E62,$E62&amp;"-"&amp;VLOOKUP($F62,CODE!$K:$O,CODE!$O$1,FALSE)))</f>
        <v>JST</v>
      </c>
      <c r="C62" s="494">
        <f t="shared" si="4"/>
        <v>52</v>
      </c>
      <c r="D62" s="463"/>
      <c r="E62" s="464" t="s">
        <v>1363</v>
      </c>
      <c r="F62" s="465" t="s">
        <v>1217</v>
      </c>
      <c r="G62" s="465" t="s">
        <v>1365</v>
      </c>
      <c r="H62" s="466" t="s">
        <v>1371</v>
      </c>
      <c r="I62" s="466" t="s">
        <v>1372</v>
      </c>
      <c r="J62" s="467">
        <f t="shared" si="3"/>
        <v>1</v>
      </c>
      <c r="K62" s="468" t="s">
        <v>1309</v>
      </c>
      <c r="L62" s="469">
        <v>41682</v>
      </c>
      <c r="M62" s="470">
        <f>IF(ISERROR(VLOOKUP($K62,생산업체!$A:$C,생산업체!$A$1,FALSE))=TRUE,"업체리스트 참조 후 업체명 변경",IF(VLOOKUP($K62,생산업체!$A:$C,생산업체!$B$1,FALSE)=1,$L62+$M$6,$L62+$M$4))</f>
        <v>41710</v>
      </c>
      <c r="N62" s="470">
        <f t="shared" si="5"/>
        <v>41710</v>
      </c>
      <c r="O62" s="471">
        <v>41722</v>
      </c>
      <c r="P62" s="472">
        <v>3.6</v>
      </c>
      <c r="Q62" s="473"/>
      <c r="R62" s="474" t="s">
        <v>1370</v>
      </c>
      <c r="S62" s="475">
        <v>2</v>
      </c>
      <c r="T62" s="476">
        <v>1</v>
      </c>
      <c r="U62" s="477"/>
    </row>
    <row r="63" spans="1:21" customFormat="1" ht="68.25" hidden="1" customHeight="1">
      <c r="A63" t="str">
        <f>IF(E63="","",IF(VLOOKUP($F63,CODE!$K:$O,CODE!$O$1,FALSE)="",$E63,$E63&amp;"-"&amp;VLOOKUP($F63,CODE!$K:$O,CODE!$O$1,FALSE)))</f>
        <v>JST</v>
      </c>
      <c r="C63" s="494">
        <f t="shared" si="4"/>
        <v>53</v>
      </c>
      <c r="D63" s="463"/>
      <c r="E63" s="464" t="s">
        <v>1363</v>
      </c>
      <c r="F63" s="465" t="s">
        <v>1217</v>
      </c>
      <c r="G63" s="465" t="s">
        <v>1365</v>
      </c>
      <c r="H63" s="466" t="s">
        <v>1461</v>
      </c>
      <c r="I63" s="466" t="s">
        <v>1372</v>
      </c>
      <c r="J63" s="467">
        <f t="shared" si="3"/>
        <v>0.5</v>
      </c>
      <c r="K63" s="468" t="s">
        <v>1309</v>
      </c>
      <c r="L63" s="469">
        <v>41682</v>
      </c>
      <c r="M63" s="470">
        <f>IF(ISERROR(VLOOKUP($K63,생산업체!$A:$C,생산업체!$A$1,FALSE))=TRUE,"업체리스트 참조 후 업체명 변경",IF(VLOOKUP($K63,생산업체!$A:$C,생산업체!$B$1,FALSE)=1,$L63+$M$6,$L63+$M$4))</f>
        <v>41710</v>
      </c>
      <c r="N63" s="470">
        <f t="shared" si="5"/>
        <v>41710</v>
      </c>
      <c r="O63" s="471">
        <v>41722</v>
      </c>
      <c r="P63" s="472">
        <v>3.6</v>
      </c>
      <c r="Q63" s="473"/>
      <c r="R63" s="474" t="s">
        <v>1220</v>
      </c>
      <c r="S63" s="475">
        <v>3</v>
      </c>
      <c r="T63" s="476">
        <v>1</v>
      </c>
      <c r="U63" s="477"/>
    </row>
    <row r="64" spans="1:21" customFormat="1" ht="68.25" customHeight="1">
      <c r="A64" t="str">
        <f>IF(E64="","",IF(VLOOKUP($F64,CODE!$K:$O,CODE!$O$1,FALSE)="",$E64,$E64&amp;"-"&amp;VLOOKUP($F64,CODE!$K:$O,CODE!$O$1,FALSE)))</f>
        <v>JST</v>
      </c>
      <c r="C64" s="366">
        <f t="shared" si="4"/>
        <v>54</v>
      </c>
      <c r="D64" s="297"/>
      <c r="E64" s="525" t="s">
        <v>1363</v>
      </c>
      <c r="F64" s="526" t="s">
        <v>1217</v>
      </c>
      <c r="G64" s="299" t="s">
        <v>1373</v>
      </c>
      <c r="H64" s="300" t="s">
        <v>1374</v>
      </c>
      <c r="I64" s="300" t="s">
        <v>1376</v>
      </c>
      <c r="J64" s="301">
        <f t="shared" si="3"/>
        <v>1</v>
      </c>
      <c r="K64" s="302" t="s">
        <v>1213</v>
      </c>
      <c r="L64" s="262">
        <v>41684</v>
      </c>
      <c r="M64" s="303">
        <f>IF(ISERROR(VLOOKUP($K64,생산업체!$A:$C,생산업체!$A$1,FALSE))=TRUE,"업체리스트 참조 후 업체명 변경",IF(VLOOKUP($K64,생산업체!$A:$C,생산업체!$B$1,FALSE)=1,$L64+$M$6,$L64+$M$4))</f>
        <v>41712</v>
      </c>
      <c r="N64" s="304">
        <f t="shared" si="5"/>
        <v>41712</v>
      </c>
      <c r="O64" s="305">
        <v>41704</v>
      </c>
      <c r="P64" s="306">
        <v>6.7</v>
      </c>
      <c r="Q64" s="265"/>
      <c r="R64" s="360"/>
      <c r="S64" s="307">
        <v>3</v>
      </c>
      <c r="T64" s="308">
        <v>3</v>
      </c>
      <c r="U64" s="309" t="s">
        <v>1467</v>
      </c>
    </row>
    <row r="65" spans="1:21" customFormat="1" ht="68.25" customHeight="1">
      <c r="A65" t="str">
        <f>IF(E65="","",IF(VLOOKUP($F65,CODE!$K:$O,CODE!$O$1,FALSE)="",$E65,$E65&amp;"-"&amp;VLOOKUP($F65,CODE!$K:$O,CODE!$O$1,FALSE)))</f>
        <v>JST</v>
      </c>
      <c r="C65" s="366">
        <f t="shared" si="4"/>
        <v>55</v>
      </c>
      <c r="D65" s="297"/>
      <c r="E65" s="525" t="s">
        <v>1363</v>
      </c>
      <c r="F65" s="526" t="s">
        <v>1217</v>
      </c>
      <c r="G65" s="299" t="s">
        <v>1373</v>
      </c>
      <c r="H65" s="300" t="s">
        <v>1375</v>
      </c>
      <c r="I65" s="300" t="s">
        <v>1376</v>
      </c>
      <c r="J65" s="301">
        <f t="shared" si="3"/>
        <v>1</v>
      </c>
      <c r="K65" s="302" t="s">
        <v>1213</v>
      </c>
      <c r="L65" s="262">
        <v>41684</v>
      </c>
      <c r="M65" s="303">
        <f>IF(ISERROR(VLOOKUP($K65,생산업체!$A:$C,생산업체!$A$1,FALSE))=TRUE,"업체리스트 참조 후 업체명 변경",IF(VLOOKUP($K65,생산업체!$A:$C,생산업체!$B$1,FALSE)=1,$L65+$M$6,$L65+$M$4))</f>
        <v>41712</v>
      </c>
      <c r="N65" s="304">
        <f t="shared" si="5"/>
        <v>41712</v>
      </c>
      <c r="O65" s="305">
        <v>41704</v>
      </c>
      <c r="P65" s="306">
        <v>6.5</v>
      </c>
      <c r="Q65" s="265"/>
      <c r="R65" s="360" t="s">
        <v>1377</v>
      </c>
      <c r="S65" s="307">
        <v>3</v>
      </c>
      <c r="T65" s="308">
        <v>1</v>
      </c>
      <c r="U65" s="309" t="s">
        <v>1467</v>
      </c>
    </row>
    <row r="66" spans="1:21" customFormat="1" ht="68.25" customHeight="1">
      <c r="A66" t="str">
        <f>IF(E66="","",IF(VLOOKUP($F66,CODE!$K:$O,CODE!$O$1,FALSE)="",$E66,$E66&amp;"-"&amp;VLOOKUP($F66,CODE!$K:$O,CODE!$O$1,FALSE)))</f>
        <v>JST</v>
      </c>
      <c r="C66" s="366">
        <f t="shared" si="4"/>
        <v>56</v>
      </c>
      <c r="D66" s="297"/>
      <c r="E66" s="525" t="s">
        <v>1363</v>
      </c>
      <c r="F66" s="526" t="s">
        <v>1217</v>
      </c>
      <c r="G66" s="299" t="s">
        <v>1379</v>
      </c>
      <c r="H66" s="300" t="s">
        <v>1378</v>
      </c>
      <c r="I66" s="300" t="s">
        <v>1380</v>
      </c>
      <c r="J66" s="301">
        <f t="shared" si="3"/>
        <v>1</v>
      </c>
      <c r="K66" s="302" t="s">
        <v>1381</v>
      </c>
      <c r="L66" s="262">
        <v>41689</v>
      </c>
      <c r="M66" s="303">
        <f>IF(ISERROR(VLOOKUP($K66,생산업체!$A:$C,생산업체!$A$1,FALSE))=TRUE,"업체리스트 참조 후 업체명 변경",IF(VLOOKUP($K66,생산업체!$A:$C,생산업체!$B$1,FALSE)=1,$L66+$M$6,$L66+$M$4))</f>
        <v>41717</v>
      </c>
      <c r="N66" s="304">
        <f t="shared" si="5"/>
        <v>41717</v>
      </c>
      <c r="O66" s="305">
        <v>41717</v>
      </c>
      <c r="P66" s="306"/>
      <c r="Q66" s="265"/>
      <c r="R66" s="360" t="s">
        <v>1307</v>
      </c>
      <c r="S66" s="307">
        <v>3</v>
      </c>
      <c r="T66" s="308">
        <v>1</v>
      </c>
      <c r="U66" s="309" t="s">
        <v>1467</v>
      </c>
    </row>
    <row r="67" spans="1:21" customFormat="1" ht="68.25" customHeight="1">
      <c r="A67" t="str">
        <f>IF(E67="","",IF(VLOOKUP($F67,CODE!$K:$O,CODE!$O$1,FALSE)="",$E67,$E67&amp;"-"&amp;VLOOKUP($F67,CODE!$K:$O,CODE!$O$1,FALSE)))</f>
        <v>JST</v>
      </c>
      <c r="C67" s="366">
        <f t="shared" si="4"/>
        <v>57</v>
      </c>
      <c r="D67" s="297"/>
      <c r="E67" s="525" t="s">
        <v>1363</v>
      </c>
      <c r="F67" s="526" t="s">
        <v>1217</v>
      </c>
      <c r="G67" s="299" t="s">
        <v>1379</v>
      </c>
      <c r="H67" s="300" t="s">
        <v>1382</v>
      </c>
      <c r="I67" s="300" t="s">
        <v>1380</v>
      </c>
      <c r="J67" s="301">
        <f t="shared" si="3"/>
        <v>1</v>
      </c>
      <c r="K67" s="302" t="s">
        <v>1381</v>
      </c>
      <c r="L67" s="262">
        <v>41689</v>
      </c>
      <c r="M67" s="303">
        <f>IF(ISERROR(VLOOKUP($K67,생산업체!$A:$C,생산업체!$A$1,FALSE))=TRUE,"업체리스트 참조 후 업체명 변경",IF(VLOOKUP($K67,생산업체!$A:$C,생산업체!$B$1,FALSE)=1,$L67+$M$6,$L67+$M$4))</f>
        <v>41717</v>
      </c>
      <c r="N67" s="304">
        <f t="shared" si="5"/>
        <v>41717</v>
      </c>
      <c r="O67" s="305">
        <v>41715</v>
      </c>
      <c r="P67" s="306">
        <v>6.4</v>
      </c>
      <c r="Q67" s="265"/>
      <c r="R67" s="360"/>
      <c r="S67" s="307">
        <v>5</v>
      </c>
      <c r="T67" s="308">
        <v>1</v>
      </c>
      <c r="U67" s="536" t="s">
        <v>1466</v>
      </c>
    </row>
    <row r="68" spans="1:21" customFormat="1" ht="68.25" customHeight="1">
      <c r="A68" t="str">
        <f>IF(E68="","",IF(VLOOKUP($F68,CODE!$K:$O,CODE!$O$1,FALSE)="",$E68,$E68&amp;"-"&amp;VLOOKUP($F68,CODE!$K:$O,CODE!$O$1,FALSE)))</f>
        <v>JST</v>
      </c>
      <c r="C68" s="366">
        <f t="shared" si="4"/>
        <v>58</v>
      </c>
      <c r="D68" s="297"/>
      <c r="E68" s="525" t="s">
        <v>1363</v>
      </c>
      <c r="F68" s="526" t="s">
        <v>1217</v>
      </c>
      <c r="G68" s="299" t="s">
        <v>1379</v>
      </c>
      <c r="H68" s="300" t="s">
        <v>1383</v>
      </c>
      <c r="I68" s="300" t="s">
        <v>1380</v>
      </c>
      <c r="J68" s="301">
        <f t="shared" si="3"/>
        <v>1</v>
      </c>
      <c r="K68" s="302" t="s">
        <v>1381</v>
      </c>
      <c r="L68" s="262">
        <v>41689</v>
      </c>
      <c r="M68" s="303">
        <f>IF(ISERROR(VLOOKUP($K68,생산업체!$A:$C,생산업체!$A$1,FALSE))=TRUE,"업체리스트 참조 후 업체명 변경",IF(VLOOKUP($K68,생산업체!$A:$C,생산업체!$B$1,FALSE)=1,$L68+$M$6,$L68+$M$4))</f>
        <v>41717</v>
      </c>
      <c r="N68" s="304">
        <f t="shared" si="5"/>
        <v>41717</v>
      </c>
      <c r="O68" s="305">
        <v>41754</v>
      </c>
      <c r="P68" s="306"/>
      <c r="Q68" s="265"/>
      <c r="R68" s="360"/>
      <c r="S68" s="307">
        <v>2</v>
      </c>
      <c r="T68" s="308">
        <v>1</v>
      </c>
      <c r="U68" s="536" t="s">
        <v>1466</v>
      </c>
    </row>
    <row r="69" spans="1:21" customFormat="1" ht="68.25" customHeight="1">
      <c r="A69" t="str">
        <f>IF(E69="","",IF(VLOOKUP($F69,CODE!$K:$O,CODE!$O$1,FALSE)="",$E69,$E69&amp;"-"&amp;VLOOKUP($F69,CODE!$K:$O,CODE!$O$1,FALSE)))</f>
        <v>JST</v>
      </c>
      <c r="C69" s="366">
        <f t="shared" si="4"/>
        <v>59</v>
      </c>
      <c r="D69" s="297"/>
      <c r="E69" s="525" t="s">
        <v>1363</v>
      </c>
      <c r="F69" s="526" t="s">
        <v>1217</v>
      </c>
      <c r="G69" s="299" t="s">
        <v>1379</v>
      </c>
      <c r="H69" s="300" t="s">
        <v>1384</v>
      </c>
      <c r="I69" s="300" t="s">
        <v>1380</v>
      </c>
      <c r="J69" s="301">
        <f t="shared" si="3"/>
        <v>1</v>
      </c>
      <c r="K69" s="302" t="s">
        <v>1381</v>
      </c>
      <c r="L69" s="262">
        <v>41689</v>
      </c>
      <c r="M69" s="303">
        <f>IF(ISERROR(VLOOKUP($K69,생산업체!$A:$C,생산업체!$A$1,FALSE))=TRUE,"업체리스트 참조 후 업체명 변경",IF(VLOOKUP($K69,생산업체!$A:$C,생산업체!$B$1,FALSE)=1,$L69+$M$6,$L69+$M$4))</f>
        <v>41717</v>
      </c>
      <c r="N69" s="304">
        <f t="shared" si="5"/>
        <v>41717</v>
      </c>
      <c r="O69" s="305">
        <v>41715</v>
      </c>
      <c r="P69" s="306"/>
      <c r="Q69" s="265"/>
      <c r="R69" s="360"/>
      <c r="S69" s="307">
        <v>2</v>
      </c>
      <c r="T69" s="308">
        <v>1</v>
      </c>
      <c r="U69" s="309" t="s">
        <v>1467</v>
      </c>
    </row>
    <row r="70" spans="1:21" customFormat="1" ht="68.25" customHeight="1">
      <c r="A70" t="str">
        <f>IF(E70="","",IF(VLOOKUP($F70,CODE!$K:$O,CODE!$O$1,FALSE)="",$E70,$E70&amp;"-"&amp;VLOOKUP($F70,CODE!$K:$O,CODE!$O$1,FALSE)))</f>
        <v>JST</v>
      </c>
      <c r="C70" s="366">
        <f t="shared" si="4"/>
        <v>60</v>
      </c>
      <c r="D70" s="297"/>
      <c r="E70" s="525" t="s">
        <v>1363</v>
      </c>
      <c r="F70" s="526" t="s">
        <v>1217</v>
      </c>
      <c r="G70" s="299" t="s">
        <v>1379</v>
      </c>
      <c r="H70" s="300" t="s">
        <v>1385</v>
      </c>
      <c r="I70" s="300" t="s">
        <v>1380</v>
      </c>
      <c r="J70" s="301">
        <f t="shared" si="3"/>
        <v>1</v>
      </c>
      <c r="K70" s="302" t="s">
        <v>1381</v>
      </c>
      <c r="L70" s="262">
        <v>41689</v>
      </c>
      <c r="M70" s="303">
        <f>IF(ISERROR(VLOOKUP($K70,생산업체!$A:$C,생산업체!$A$1,FALSE))=TRUE,"업체리스트 참조 후 업체명 변경",IF(VLOOKUP($K70,생산업체!$A:$C,생산업체!$B$1,FALSE)=1,$L70+$M$6,$L70+$M$4))</f>
        <v>41717</v>
      </c>
      <c r="N70" s="304">
        <f t="shared" si="5"/>
        <v>41717</v>
      </c>
      <c r="O70" s="305">
        <v>41715</v>
      </c>
      <c r="P70" s="306"/>
      <c r="Q70" s="265"/>
      <c r="R70" s="360"/>
      <c r="S70" s="307">
        <v>5</v>
      </c>
      <c r="T70" s="308">
        <v>1</v>
      </c>
      <c r="U70" s="309" t="s">
        <v>1467</v>
      </c>
    </row>
    <row r="71" spans="1:21" customFormat="1" ht="68.25" customHeight="1">
      <c r="A71" t="str">
        <f>IF(E71="","",IF(VLOOKUP($F71,CODE!$K:$O,CODE!$O$1,FALSE)="",$E71,$E71&amp;"-"&amp;VLOOKUP($F71,CODE!$K:$O,CODE!$O$1,FALSE)))</f>
        <v>JST</v>
      </c>
      <c r="C71" s="366">
        <f t="shared" si="4"/>
        <v>61</v>
      </c>
      <c r="D71" s="297"/>
      <c r="E71" s="525" t="s">
        <v>1363</v>
      </c>
      <c r="F71" s="526" t="s">
        <v>1217</v>
      </c>
      <c r="G71" s="299" t="s">
        <v>1379</v>
      </c>
      <c r="H71" s="300" t="s">
        <v>1386</v>
      </c>
      <c r="I71" s="300" t="s">
        <v>1380</v>
      </c>
      <c r="J71" s="301">
        <f t="shared" si="3"/>
        <v>1</v>
      </c>
      <c r="K71" s="302" t="s">
        <v>1381</v>
      </c>
      <c r="L71" s="262">
        <v>41689</v>
      </c>
      <c r="M71" s="303">
        <f>IF(ISERROR(VLOOKUP($K71,생산업체!$A:$C,생산업체!$A$1,FALSE))=TRUE,"업체리스트 참조 후 업체명 변경",IF(VLOOKUP($K71,생산업체!$A:$C,생산업체!$B$1,FALSE)=1,$L71+$M$6,$L71+$M$4))</f>
        <v>41717</v>
      </c>
      <c r="N71" s="304">
        <f t="shared" si="5"/>
        <v>41717</v>
      </c>
      <c r="O71" s="305">
        <v>41715</v>
      </c>
      <c r="P71" s="306">
        <v>5</v>
      </c>
      <c r="Q71" s="265"/>
      <c r="R71" s="360" t="s">
        <v>1387</v>
      </c>
      <c r="S71" s="307">
        <v>5</v>
      </c>
      <c r="T71" s="308">
        <v>1</v>
      </c>
      <c r="U71" s="536" t="s">
        <v>1466</v>
      </c>
    </row>
    <row r="72" spans="1:21" customFormat="1" ht="68.25" customHeight="1">
      <c r="A72" t="str">
        <f>IF(E72="","",IF(VLOOKUP($F72,CODE!$K:$O,CODE!$O$1,FALSE)="",$E72,$E72&amp;"-"&amp;VLOOKUP($F72,CODE!$K:$O,CODE!$O$1,FALSE)))</f>
        <v>JST</v>
      </c>
      <c r="C72" s="366">
        <f t="shared" si="4"/>
        <v>62</v>
      </c>
      <c r="D72" s="297"/>
      <c r="E72" s="525" t="s">
        <v>1363</v>
      </c>
      <c r="F72" s="526" t="s">
        <v>1217</v>
      </c>
      <c r="G72" s="299" t="s">
        <v>1379</v>
      </c>
      <c r="H72" s="300" t="s">
        <v>1388</v>
      </c>
      <c r="I72" s="300" t="s">
        <v>1380</v>
      </c>
      <c r="J72" s="301">
        <f t="shared" si="3"/>
        <v>1</v>
      </c>
      <c r="K72" s="302" t="s">
        <v>1381</v>
      </c>
      <c r="L72" s="262">
        <v>41689</v>
      </c>
      <c r="M72" s="303">
        <f>IF(ISERROR(VLOOKUP($K72,생산업체!$A:$C,생산업체!$A$1,FALSE))=TRUE,"업체리스트 참조 후 업체명 변경",IF(VLOOKUP($K72,생산업체!$A:$C,생산업체!$B$1,FALSE)=1,$L72+$M$6,$L72+$M$4))</f>
        <v>41717</v>
      </c>
      <c r="N72" s="304">
        <f t="shared" si="5"/>
        <v>41717</v>
      </c>
      <c r="O72" s="305">
        <v>41754</v>
      </c>
      <c r="P72" s="306"/>
      <c r="Q72" s="265"/>
      <c r="R72" s="360"/>
      <c r="S72" s="307">
        <v>3</v>
      </c>
      <c r="T72" s="308">
        <v>2</v>
      </c>
      <c r="U72" s="536" t="s">
        <v>1466</v>
      </c>
    </row>
    <row r="73" spans="1:21" customFormat="1" ht="68.25" customHeight="1">
      <c r="A73" t="str">
        <f>IF(E73="","",IF(VLOOKUP($F73,CODE!$K:$O,CODE!$O$1,FALSE)="",$E73,$E73&amp;"-"&amp;VLOOKUP($F73,CODE!$K:$O,CODE!$O$1,FALSE)))</f>
        <v>JST</v>
      </c>
      <c r="C73" s="366">
        <f t="shared" si="4"/>
        <v>63</v>
      </c>
      <c r="D73" s="297"/>
      <c r="E73" s="525" t="s">
        <v>1363</v>
      </c>
      <c r="F73" s="526" t="s">
        <v>1217</v>
      </c>
      <c r="G73" s="299" t="s">
        <v>1379</v>
      </c>
      <c r="H73" s="300" t="s">
        <v>1389</v>
      </c>
      <c r="I73" s="300" t="s">
        <v>1390</v>
      </c>
      <c r="J73" s="301">
        <f t="shared" si="3"/>
        <v>1</v>
      </c>
      <c r="K73" s="302" t="s">
        <v>1381</v>
      </c>
      <c r="L73" s="262">
        <v>41689</v>
      </c>
      <c r="M73" s="303">
        <f>IF(ISERROR(VLOOKUP($K73,생산업체!$A:$C,생산업체!$A$1,FALSE))=TRUE,"업체리스트 참조 후 업체명 변경",IF(VLOOKUP($K73,생산업체!$A:$C,생산업체!$B$1,FALSE)=1,$L73+$M$6,$L73+$M$4))</f>
        <v>41717</v>
      </c>
      <c r="N73" s="304">
        <f t="shared" si="5"/>
        <v>41717</v>
      </c>
      <c r="O73" s="305">
        <v>41758</v>
      </c>
      <c r="P73" s="306"/>
      <c r="Q73" s="265"/>
      <c r="R73" s="360"/>
      <c r="S73" s="307">
        <v>4</v>
      </c>
      <c r="T73" s="308">
        <v>4</v>
      </c>
      <c r="U73" s="309" t="s">
        <v>1467</v>
      </c>
    </row>
    <row r="74" spans="1:21" customFormat="1" ht="68.25" hidden="1" customHeight="1">
      <c r="A74" t="str">
        <f>IF(E74="","",IF(VLOOKUP($F74,CODE!$K:$O,CODE!$O$1,FALSE)="",$E74,$E74&amp;"-"&amp;VLOOKUP($F74,CODE!$K:$O,CODE!$O$1,FALSE)))</f>
        <v>JST</v>
      </c>
      <c r="C74" s="366">
        <f t="shared" si="4"/>
        <v>64</v>
      </c>
      <c r="D74" s="510"/>
      <c r="E74" s="511" t="s">
        <v>1442</v>
      </c>
      <c r="F74" s="511" t="s">
        <v>1443</v>
      </c>
      <c r="G74" s="511" t="s">
        <v>1392</v>
      </c>
      <c r="H74" s="512" t="s">
        <v>1393</v>
      </c>
      <c r="I74" s="512" t="s">
        <v>1394</v>
      </c>
      <c r="J74" s="513">
        <f t="shared" si="3"/>
        <v>0.5</v>
      </c>
      <c r="K74" s="514" t="s">
        <v>1391</v>
      </c>
      <c r="L74" s="515">
        <v>41691</v>
      </c>
      <c r="M74" s="516">
        <f>IF(ISERROR(VLOOKUP($K74,생산업체!$A:$C,생산업체!$A$1,FALSE))=TRUE,"업체리스트 참조 후 업체명 변경",IF(VLOOKUP($K74,생산업체!$A:$C,생산업체!$B$1,FALSE)=1,$L74+$M$6,$L74+$M$4))</f>
        <v>41719</v>
      </c>
      <c r="N74" s="516">
        <f t="shared" si="5"/>
        <v>41719</v>
      </c>
      <c r="O74" s="517">
        <v>41715</v>
      </c>
      <c r="P74" s="518">
        <v>4.8</v>
      </c>
      <c r="Q74" s="519"/>
      <c r="R74" s="520"/>
      <c r="S74" s="521">
        <v>3</v>
      </c>
      <c r="T74" s="522">
        <v>1</v>
      </c>
      <c r="U74" s="523"/>
    </row>
    <row r="75" spans="1:21" customFormat="1" ht="68.25" hidden="1" customHeight="1">
      <c r="A75" t="str">
        <f>IF(E75="","",IF(VLOOKUP($F75,CODE!$K:$O,CODE!$O$1,FALSE)="",$E75,$E75&amp;"-"&amp;VLOOKUP($F75,CODE!$K:$O,CODE!$O$1,FALSE)))</f>
        <v>JST</v>
      </c>
      <c r="C75" s="479">
        <f t="shared" si="4"/>
        <v>65</v>
      </c>
      <c r="D75" s="463"/>
      <c r="E75" s="464" t="s">
        <v>1413</v>
      </c>
      <c r="F75" s="465" t="s">
        <v>1414</v>
      </c>
      <c r="G75" s="465" t="s">
        <v>1415</v>
      </c>
      <c r="H75" s="466" t="s">
        <v>1416</v>
      </c>
      <c r="I75" s="466" t="s">
        <v>1417</v>
      </c>
      <c r="J75" s="467">
        <f t="shared" ref="J75:J88" si="6">IF(ISERROR(1/COUNTIF(H:H,H75))=TRUE,0,1/COUNTIF(H:H,H75))</f>
        <v>1</v>
      </c>
      <c r="K75" s="468" t="s">
        <v>1418</v>
      </c>
      <c r="L75" s="469">
        <v>41698</v>
      </c>
      <c r="M75" s="470">
        <f>IF(ISERROR(VLOOKUP($K75,생산업체!$A:$C,생산업체!$A$1,FALSE))=TRUE,"업체리스트 참조 후 업체명 변경",IF(VLOOKUP($K75,생산업체!$A:$C,생산업체!$B$1,FALSE)=1,$L75+$M$6,$L75+$M$4))</f>
        <v>41726</v>
      </c>
      <c r="N75" s="470">
        <f t="shared" si="5"/>
        <v>41726</v>
      </c>
      <c r="O75" s="471">
        <v>41722</v>
      </c>
      <c r="P75" s="472">
        <v>3.8</v>
      </c>
      <c r="Q75" s="473"/>
      <c r="R75" s="474"/>
      <c r="S75" s="475">
        <v>3</v>
      </c>
      <c r="T75" s="476">
        <v>1</v>
      </c>
      <c r="U75" s="477"/>
    </row>
    <row r="76" spans="1:21" customFormat="1" ht="68.25" customHeight="1">
      <c r="A76" t="str">
        <f>IF(E76="","",IF(VLOOKUP($F76,CODE!$K:$O,CODE!$O$1,FALSE)="",$E76,$E76&amp;"-"&amp;VLOOKUP($F76,CODE!$K:$O,CODE!$O$1,FALSE)))</f>
        <v>JST</v>
      </c>
      <c r="C76" s="366">
        <f t="shared" ref="C76:C88" si="7">C75+1</f>
        <v>66</v>
      </c>
      <c r="D76" s="297"/>
      <c r="E76" s="298" t="s">
        <v>1216</v>
      </c>
      <c r="F76" s="299" t="s">
        <v>1217</v>
      </c>
      <c r="G76" s="299" t="s">
        <v>1415</v>
      </c>
      <c r="H76" s="300" t="s">
        <v>1419</v>
      </c>
      <c r="I76" s="300" t="s">
        <v>1417</v>
      </c>
      <c r="J76" s="301">
        <f t="shared" si="6"/>
        <v>1</v>
      </c>
      <c r="K76" s="302" t="s">
        <v>1222</v>
      </c>
      <c r="L76" s="262">
        <v>41698</v>
      </c>
      <c r="M76" s="303">
        <f>IF(ISERROR(VLOOKUP($K76,생산업체!$A:$C,생산업체!$A$1,FALSE))=TRUE,"업체리스트 참조 후 업체명 변경",IF(VLOOKUP($K76,생산업체!$A:$C,생산업체!$B$1,FALSE)=1,$L76+$M$6,$L76+$M$4))</f>
        <v>41726</v>
      </c>
      <c r="N76" s="304">
        <f t="shared" si="5"/>
        <v>41726</v>
      </c>
      <c r="O76" s="305">
        <v>41715</v>
      </c>
      <c r="P76" s="306"/>
      <c r="Q76" s="265"/>
      <c r="R76" s="360"/>
      <c r="S76" s="307">
        <v>4</v>
      </c>
      <c r="T76" s="308">
        <v>1</v>
      </c>
      <c r="U76" s="309" t="s">
        <v>1467</v>
      </c>
    </row>
    <row r="77" spans="1:21" customFormat="1" ht="68.25" customHeight="1">
      <c r="A77" t="str">
        <f>IF(E77="","",IF(VLOOKUP($F77,CODE!$K:$O,CODE!$O$1,FALSE)="",$E77,$E77&amp;"-"&amp;VLOOKUP($F77,CODE!$K:$O,CODE!$O$1,FALSE)))</f>
        <v>JST</v>
      </c>
      <c r="C77" s="366">
        <f t="shared" si="7"/>
        <v>67</v>
      </c>
      <c r="D77" s="297"/>
      <c r="E77" s="298" t="s">
        <v>1216</v>
      </c>
      <c r="F77" s="299" t="s">
        <v>1217</v>
      </c>
      <c r="G77" s="299" t="s">
        <v>1415</v>
      </c>
      <c r="H77" s="300" t="s">
        <v>1420</v>
      </c>
      <c r="I77" s="300" t="s">
        <v>1417</v>
      </c>
      <c r="J77" s="301">
        <f t="shared" si="6"/>
        <v>1</v>
      </c>
      <c r="K77" s="302" t="s">
        <v>1222</v>
      </c>
      <c r="L77" s="262">
        <v>41698</v>
      </c>
      <c r="M77" s="303">
        <f>IF(ISERROR(VLOOKUP($K77,생산업체!$A:$C,생산업체!$A$1,FALSE))=TRUE,"업체리스트 참조 후 업체명 변경",IF(VLOOKUP($K77,생산업체!$A:$C,생산업체!$B$1,FALSE)=1,$L77+$M$6,$L77+$M$4))</f>
        <v>41726</v>
      </c>
      <c r="N77" s="304">
        <f t="shared" si="5"/>
        <v>41726</v>
      </c>
      <c r="O77" s="305">
        <v>41715</v>
      </c>
      <c r="P77" s="306"/>
      <c r="Q77" s="265"/>
      <c r="R77" s="360"/>
      <c r="S77" s="307">
        <v>3</v>
      </c>
      <c r="T77" s="308">
        <v>1</v>
      </c>
      <c r="U77" s="309" t="s">
        <v>1467</v>
      </c>
    </row>
    <row r="78" spans="1:21" customFormat="1" ht="68.25" customHeight="1">
      <c r="A78" t="str">
        <f>IF(E78="","",IF(VLOOKUP($F78,CODE!$K:$O,CODE!$O$1,FALSE)="",$E78,$E78&amp;"-"&amp;VLOOKUP($F78,CODE!$K:$O,CODE!$O$1,FALSE)))</f>
        <v>JST</v>
      </c>
      <c r="C78" s="366">
        <f t="shared" si="7"/>
        <v>68</v>
      </c>
      <c r="D78" s="297"/>
      <c r="E78" s="298" t="s">
        <v>1216</v>
      </c>
      <c r="F78" s="299" t="s">
        <v>1217</v>
      </c>
      <c r="G78" s="299" t="s">
        <v>1415</v>
      </c>
      <c r="H78" s="300" t="s">
        <v>1421</v>
      </c>
      <c r="I78" s="300" t="s">
        <v>1417</v>
      </c>
      <c r="J78" s="301">
        <f t="shared" si="6"/>
        <v>1</v>
      </c>
      <c r="K78" s="302" t="s">
        <v>1222</v>
      </c>
      <c r="L78" s="262">
        <v>41698</v>
      </c>
      <c r="M78" s="303">
        <f>IF(ISERROR(VLOOKUP($K78,생산업체!$A:$C,생산업체!$A$1,FALSE))=TRUE,"업체리스트 참조 후 업체명 변경",IF(VLOOKUP($K78,생산업체!$A:$C,생산업체!$B$1,FALSE)=1,$L78+$M$6,$L78+$M$4))</f>
        <v>41726</v>
      </c>
      <c r="N78" s="304">
        <f t="shared" si="5"/>
        <v>41726</v>
      </c>
      <c r="O78" s="305">
        <v>41730</v>
      </c>
      <c r="P78" s="306"/>
      <c r="Q78" s="265"/>
      <c r="R78" s="360"/>
      <c r="S78" s="307">
        <v>1</v>
      </c>
      <c r="T78" s="308">
        <v>1</v>
      </c>
      <c r="U78" s="309" t="s">
        <v>1467</v>
      </c>
    </row>
    <row r="79" spans="1:21" customFormat="1" ht="68.25" customHeight="1">
      <c r="A79" t="str">
        <f>IF(E79="","",IF(VLOOKUP($F79,CODE!$K:$O,CODE!$O$1,FALSE)="",$E79,$E79&amp;"-"&amp;VLOOKUP($F79,CODE!$K:$O,CODE!$O$1,FALSE)))</f>
        <v>JST</v>
      </c>
      <c r="C79" s="366">
        <f t="shared" si="7"/>
        <v>69</v>
      </c>
      <c r="D79" s="297"/>
      <c r="E79" s="298" t="s">
        <v>1216</v>
      </c>
      <c r="F79" s="299" t="s">
        <v>1217</v>
      </c>
      <c r="G79" s="299" t="s">
        <v>1415</v>
      </c>
      <c r="H79" s="300" t="s">
        <v>1422</v>
      </c>
      <c r="I79" s="300" t="s">
        <v>1417</v>
      </c>
      <c r="J79" s="301">
        <f t="shared" si="6"/>
        <v>1</v>
      </c>
      <c r="K79" s="302" t="s">
        <v>1222</v>
      </c>
      <c r="L79" s="262">
        <v>41698</v>
      </c>
      <c r="M79" s="303">
        <f>IF(ISERROR(VLOOKUP($K79,생산업체!$A:$C,생산업체!$A$1,FALSE))=TRUE,"업체리스트 참조 후 업체명 변경",IF(VLOOKUP($K79,생산업체!$A:$C,생산업체!$B$1,FALSE)=1,$L79+$M$6,$L79+$M$4))</f>
        <v>41726</v>
      </c>
      <c r="N79" s="304">
        <f t="shared" si="5"/>
        <v>41726</v>
      </c>
      <c r="O79" s="305">
        <v>41740</v>
      </c>
      <c r="P79" s="306"/>
      <c r="Q79" s="265"/>
      <c r="R79" s="360"/>
      <c r="S79" s="307">
        <v>1</v>
      </c>
      <c r="T79" s="308">
        <v>1</v>
      </c>
      <c r="U79" s="309" t="s">
        <v>1467</v>
      </c>
    </row>
    <row r="80" spans="1:21" customFormat="1" ht="68.25" customHeight="1">
      <c r="A80" t="str">
        <f>IF(E80="","",IF(VLOOKUP($F80,CODE!$K:$O,CODE!$O$1,FALSE)="",$E80,$E80&amp;"-"&amp;VLOOKUP($F80,CODE!$K:$O,CODE!$O$1,FALSE)))</f>
        <v>JST</v>
      </c>
      <c r="C80" s="366">
        <f t="shared" si="7"/>
        <v>70</v>
      </c>
      <c r="D80" s="297"/>
      <c r="E80" s="298" t="s">
        <v>1216</v>
      </c>
      <c r="F80" s="299" t="s">
        <v>1414</v>
      </c>
      <c r="G80" s="299" t="s">
        <v>1415</v>
      </c>
      <c r="H80" s="300" t="s">
        <v>1423</v>
      </c>
      <c r="I80" s="300" t="s">
        <v>1390</v>
      </c>
      <c r="J80" s="301">
        <f t="shared" si="6"/>
        <v>1</v>
      </c>
      <c r="K80" s="302" t="s">
        <v>1222</v>
      </c>
      <c r="L80" s="262">
        <v>41698</v>
      </c>
      <c r="M80" s="303">
        <f>IF(ISERROR(VLOOKUP($K80,생산업체!$A:$C,생산업체!$A$1,FALSE))=TRUE,"업체리스트 참조 후 업체명 변경",IF(VLOOKUP($K80,생산업체!$A:$C,생산업체!$B$1,FALSE)=1,$L80+$M$6,$L80+$M$4))</f>
        <v>41726</v>
      </c>
      <c r="N80" s="304">
        <f t="shared" si="5"/>
        <v>41726</v>
      </c>
      <c r="O80" s="305">
        <v>41740</v>
      </c>
      <c r="P80" s="306">
        <v>9.5</v>
      </c>
      <c r="Q80" s="265"/>
      <c r="R80" s="360" t="s">
        <v>1427</v>
      </c>
      <c r="S80" s="307">
        <v>1</v>
      </c>
      <c r="T80" s="308">
        <v>1</v>
      </c>
      <c r="U80" s="536" t="s">
        <v>1466</v>
      </c>
    </row>
    <row r="81" spans="1:21" customFormat="1" ht="68.25" customHeight="1">
      <c r="A81" t="str">
        <f>IF(E81="","",IF(VLOOKUP($F81,CODE!$K:$O,CODE!$O$1,FALSE)="",$E81,$E81&amp;"-"&amp;VLOOKUP($F81,CODE!$K:$O,CODE!$O$1,FALSE)))</f>
        <v>JST</v>
      </c>
      <c r="C81" s="366">
        <f t="shared" si="7"/>
        <v>71</v>
      </c>
      <c r="D81" s="297"/>
      <c r="E81" s="298" t="s">
        <v>1216</v>
      </c>
      <c r="F81" s="299" t="s">
        <v>1217</v>
      </c>
      <c r="G81" s="299" t="s">
        <v>1415</v>
      </c>
      <c r="H81" s="300" t="s">
        <v>1424</v>
      </c>
      <c r="I81" s="300" t="s">
        <v>1417</v>
      </c>
      <c r="J81" s="301">
        <f t="shared" si="6"/>
        <v>1</v>
      </c>
      <c r="K81" s="302" t="s">
        <v>1222</v>
      </c>
      <c r="L81" s="262">
        <v>41698</v>
      </c>
      <c r="M81" s="303">
        <f>IF(ISERROR(VLOOKUP($K81,생산업체!$A:$C,생산업체!$A$1,FALSE))=TRUE,"업체리스트 참조 후 업체명 변경",IF(VLOOKUP($K81,생산업체!$A:$C,생산업체!$B$1,FALSE)=1,$L81+$M$6,$L81+$M$4))</f>
        <v>41726</v>
      </c>
      <c r="N81" s="304">
        <f t="shared" si="5"/>
        <v>41726</v>
      </c>
      <c r="O81" s="305">
        <v>41719</v>
      </c>
      <c r="P81" s="306"/>
      <c r="Q81" s="265"/>
      <c r="R81" s="360"/>
      <c r="S81" s="307">
        <v>4</v>
      </c>
      <c r="T81" s="308">
        <v>1</v>
      </c>
      <c r="U81" s="309" t="s">
        <v>1468</v>
      </c>
    </row>
    <row r="82" spans="1:21" customFormat="1" ht="68.25" customHeight="1">
      <c r="A82" t="str">
        <f>IF(E82="","",IF(VLOOKUP($F82,CODE!$K:$O,CODE!$O$1,FALSE)="",$E82,$E82&amp;"-"&amp;VLOOKUP($F82,CODE!$K:$O,CODE!$O$1,FALSE)))</f>
        <v>JST</v>
      </c>
      <c r="C82" s="366">
        <f t="shared" si="7"/>
        <v>72</v>
      </c>
      <c r="D82" s="297"/>
      <c r="E82" s="298" t="s">
        <v>1216</v>
      </c>
      <c r="F82" s="299" t="s">
        <v>1217</v>
      </c>
      <c r="G82" s="299" t="s">
        <v>1415</v>
      </c>
      <c r="H82" s="300" t="s">
        <v>1425</v>
      </c>
      <c r="I82" s="300" t="s">
        <v>1417</v>
      </c>
      <c r="J82" s="301">
        <f t="shared" si="6"/>
        <v>1</v>
      </c>
      <c r="K82" s="302" t="s">
        <v>1222</v>
      </c>
      <c r="L82" s="262">
        <v>41698</v>
      </c>
      <c r="M82" s="303">
        <f>IF(ISERROR(VLOOKUP($K82,생산업체!$A:$C,생산업체!$A$1,FALSE))=TRUE,"업체리스트 참조 후 업체명 변경",IF(VLOOKUP($K82,생산업체!$A:$C,생산업체!$B$1,FALSE)=1,$L82+$M$6,$L82+$M$4))</f>
        <v>41726</v>
      </c>
      <c r="N82" s="304">
        <f t="shared" si="5"/>
        <v>41726</v>
      </c>
      <c r="O82" s="305">
        <v>41743</v>
      </c>
      <c r="P82" s="306"/>
      <c r="Q82" s="265"/>
      <c r="R82" s="360"/>
      <c r="S82" s="307">
        <v>4</v>
      </c>
      <c r="T82" s="308">
        <v>4</v>
      </c>
      <c r="U82" s="309" t="s">
        <v>1467</v>
      </c>
    </row>
    <row r="83" spans="1:21" customFormat="1" ht="68.25" customHeight="1">
      <c r="A83" t="str">
        <f>IF(E83="","",IF(VLOOKUP($F83,CODE!$K:$O,CODE!$O$1,FALSE)="",$E83,$E83&amp;"-"&amp;VLOOKUP($F83,CODE!$K:$O,CODE!$O$1,FALSE)))</f>
        <v>JST</v>
      </c>
      <c r="C83" s="366">
        <f t="shared" si="7"/>
        <v>73</v>
      </c>
      <c r="D83" s="297"/>
      <c r="E83" s="298" t="s">
        <v>1216</v>
      </c>
      <c r="F83" s="299" t="s">
        <v>1414</v>
      </c>
      <c r="G83" s="299" t="s">
        <v>1415</v>
      </c>
      <c r="H83" s="300" t="s">
        <v>1426</v>
      </c>
      <c r="I83" s="300" t="s">
        <v>1417</v>
      </c>
      <c r="J83" s="301">
        <f t="shared" si="6"/>
        <v>1</v>
      </c>
      <c r="K83" s="302" t="s">
        <v>1222</v>
      </c>
      <c r="L83" s="262">
        <v>41698</v>
      </c>
      <c r="M83" s="303">
        <f>IF(ISERROR(VLOOKUP($K83,생산업체!$A:$C,생산업체!$A$1,FALSE))=TRUE,"업체리스트 참조 후 업체명 변경",IF(VLOOKUP($K83,생산업체!$A:$C,생산업체!$B$1,FALSE)=1,$L83+$M$6,$L83+$M$4))</f>
        <v>41726</v>
      </c>
      <c r="N83" s="304">
        <f t="shared" si="5"/>
        <v>41726</v>
      </c>
      <c r="O83" s="305">
        <v>41743</v>
      </c>
      <c r="P83" s="306">
        <v>7.8</v>
      </c>
      <c r="Q83" s="265"/>
      <c r="R83" s="360"/>
      <c r="S83" s="307">
        <v>4</v>
      </c>
      <c r="T83" s="308">
        <v>4</v>
      </c>
      <c r="U83" s="536" t="s">
        <v>1466</v>
      </c>
    </row>
    <row r="84" spans="1:21" customFormat="1" ht="68.25" customHeight="1">
      <c r="A84" t="str">
        <f>IF(E84="","",IF(VLOOKUP($F84,CODE!$K:$O,CODE!$O$1,FALSE)="",$E84,$E84&amp;"-"&amp;VLOOKUP($F84,CODE!$K:$O,CODE!$O$1,FALSE)))</f>
        <v>JST</v>
      </c>
      <c r="C84" s="366">
        <f t="shared" si="7"/>
        <v>74</v>
      </c>
      <c r="D84" s="297"/>
      <c r="E84" s="298" t="s">
        <v>1212</v>
      </c>
      <c r="F84" s="299" t="s">
        <v>1211</v>
      </c>
      <c r="G84" s="299" t="s">
        <v>1428</v>
      </c>
      <c r="H84" s="300" t="s">
        <v>1429</v>
      </c>
      <c r="I84" s="300" t="s">
        <v>1430</v>
      </c>
      <c r="J84" s="301">
        <f t="shared" si="6"/>
        <v>1</v>
      </c>
      <c r="K84" s="302" t="s">
        <v>1213</v>
      </c>
      <c r="L84" s="262">
        <v>41701</v>
      </c>
      <c r="M84" s="303">
        <f>IF(ISERROR(VLOOKUP($K84,생산업체!$A:$C,생산업체!$A$1,FALSE))=TRUE,"업체리스트 참조 후 업체명 변경",IF(VLOOKUP($K84,생산업체!$A:$C,생산업체!$B$1,FALSE)=1,$L84+$M$6,$L84+$M$4))</f>
        <v>41729</v>
      </c>
      <c r="N84" s="304">
        <f t="shared" si="5"/>
        <v>41729</v>
      </c>
      <c r="O84" s="305">
        <v>41719</v>
      </c>
      <c r="P84" s="306"/>
      <c r="Q84" s="265"/>
      <c r="R84" s="360"/>
      <c r="S84" s="307">
        <v>7</v>
      </c>
      <c r="T84" s="308">
        <v>1</v>
      </c>
      <c r="U84" s="309" t="s">
        <v>1467</v>
      </c>
    </row>
    <row r="85" spans="1:21" customFormat="1" ht="68.25" customHeight="1">
      <c r="A85" t="str">
        <f>IF(E85="","",IF(VLOOKUP($F85,CODE!$K:$O,CODE!$O$1,FALSE)="",$E85,$E85&amp;"-"&amp;VLOOKUP($F85,CODE!$K:$O,CODE!$O$1,FALSE)))</f>
        <v>JST</v>
      </c>
      <c r="C85" s="366">
        <f t="shared" si="7"/>
        <v>75</v>
      </c>
      <c r="D85" s="297"/>
      <c r="E85" s="298" t="s">
        <v>1212</v>
      </c>
      <c r="F85" s="299" t="s">
        <v>1446</v>
      </c>
      <c r="G85" s="299" t="s">
        <v>1447</v>
      </c>
      <c r="H85" s="300" t="s">
        <v>1449</v>
      </c>
      <c r="I85" s="300" t="s">
        <v>1451</v>
      </c>
      <c r="J85" s="301">
        <f t="shared" si="6"/>
        <v>1</v>
      </c>
      <c r="K85" s="302" t="s">
        <v>1452</v>
      </c>
      <c r="L85" s="262">
        <v>41717</v>
      </c>
      <c r="M85" s="303">
        <f>IF(ISERROR(VLOOKUP($K85,생산업체!$A:$C,생산업체!$A$1,FALSE))=TRUE,"업체리스트 참조 후 업체명 변경",IF(VLOOKUP($K85,생산업체!$A:$C,생산업체!$B$1,FALSE)=1,$L85+$M$6,$L85+$M$4))</f>
        <v>41745</v>
      </c>
      <c r="N85" s="304">
        <f t="shared" si="5"/>
        <v>41745</v>
      </c>
      <c r="O85" s="305">
        <v>41743</v>
      </c>
      <c r="P85" s="306"/>
      <c r="Q85" s="265"/>
      <c r="R85" s="534"/>
      <c r="S85" s="307"/>
      <c r="T85" s="308"/>
      <c r="U85" s="309" t="s">
        <v>1467</v>
      </c>
    </row>
    <row r="86" spans="1:21" customFormat="1" ht="68.25" customHeight="1">
      <c r="A86" t="str">
        <f>IF(E86="","",IF(VLOOKUP($F86,CODE!$K:$O,CODE!$O$1,FALSE)="",$E86,$E86&amp;"-"&amp;VLOOKUP($F86,CODE!$K:$O,CODE!$O$1,FALSE)))</f>
        <v>JST</v>
      </c>
      <c r="C86" s="366">
        <f t="shared" si="7"/>
        <v>76</v>
      </c>
      <c r="D86" s="297"/>
      <c r="E86" s="298" t="s">
        <v>1212</v>
      </c>
      <c r="F86" s="299" t="s">
        <v>1446</v>
      </c>
      <c r="G86" s="299" t="s">
        <v>1447</v>
      </c>
      <c r="H86" s="300" t="s">
        <v>1450</v>
      </c>
      <c r="I86" s="300" t="s">
        <v>1451</v>
      </c>
      <c r="J86" s="301">
        <f t="shared" si="6"/>
        <v>1</v>
      </c>
      <c r="K86" s="302" t="s">
        <v>1452</v>
      </c>
      <c r="L86" s="262">
        <v>41717</v>
      </c>
      <c r="M86" s="303">
        <f>IF(ISERROR(VLOOKUP($K86,생산업체!$A:$C,생산업체!$A$1,FALSE))=TRUE,"업체리스트 참조 후 업체명 변경",IF(VLOOKUP($K86,생산업체!$A:$C,생산업체!$B$1,FALSE)=1,$L86+$M$6,$L86+$M$4))</f>
        <v>41745</v>
      </c>
      <c r="N86" s="304">
        <f t="shared" si="5"/>
        <v>41745</v>
      </c>
      <c r="O86" s="305">
        <v>41745</v>
      </c>
      <c r="P86" s="306"/>
      <c r="Q86" s="265"/>
      <c r="R86" s="360"/>
      <c r="S86" s="307"/>
      <c r="T86" s="308"/>
      <c r="U86" s="309" t="s">
        <v>1467</v>
      </c>
    </row>
    <row r="87" spans="1:21" customFormat="1" ht="68.25" customHeight="1">
      <c r="A87" t="str">
        <f>IF(E87="","",IF(VLOOKUP($F87,CODE!$K:$O,CODE!$O$1,FALSE)="",$E87,$E87&amp;"-"&amp;VLOOKUP($F87,CODE!$K:$O,CODE!$O$1,FALSE)))</f>
        <v>JST</v>
      </c>
      <c r="C87" s="366">
        <f t="shared" si="7"/>
        <v>77</v>
      </c>
      <c r="D87" s="297"/>
      <c r="E87" s="298" t="s">
        <v>1212</v>
      </c>
      <c r="F87" s="299" t="s">
        <v>1446</v>
      </c>
      <c r="G87" s="299" t="s">
        <v>1448</v>
      </c>
      <c r="H87" s="300" t="s">
        <v>1453</v>
      </c>
      <c r="I87" s="300" t="s">
        <v>1451</v>
      </c>
      <c r="J87" s="301">
        <f t="shared" si="6"/>
        <v>1</v>
      </c>
      <c r="K87" s="302" t="s">
        <v>1452</v>
      </c>
      <c r="L87" s="262">
        <v>41717</v>
      </c>
      <c r="M87" s="303">
        <f>IF(ISERROR(VLOOKUP($K87,생산업체!$A:$C,생산업체!$A$1,FALSE))=TRUE,"업체리스트 참조 후 업체명 변경",IF(VLOOKUP($K87,생산업체!$A:$C,생산업체!$B$1,FALSE)=1,$L87+$M$6,$L87+$M$4))</f>
        <v>41745</v>
      </c>
      <c r="N87" s="304">
        <f t="shared" si="5"/>
        <v>41745</v>
      </c>
      <c r="O87" s="305">
        <v>41740</v>
      </c>
      <c r="P87" s="306"/>
      <c r="Q87" s="265"/>
      <c r="R87" s="360"/>
      <c r="S87" s="307"/>
      <c r="T87" s="308"/>
      <c r="U87" s="309" t="s">
        <v>1467</v>
      </c>
    </row>
    <row r="88" spans="1:21" customFormat="1" ht="68.25" hidden="1" customHeight="1">
      <c r="A88" t="str">
        <f>IF(E88="","",IF(VLOOKUP($F88,CODE!$K:$O,CODE!$O$1,FALSE)="",$E88,$E88&amp;"-"&amp;VLOOKUP($F88,CODE!$K:$O,CODE!$O$1,FALSE)))</f>
        <v>JST</v>
      </c>
      <c r="C88" s="366">
        <f t="shared" si="7"/>
        <v>78</v>
      </c>
      <c r="D88" s="510"/>
      <c r="E88" s="535" t="s">
        <v>1216</v>
      </c>
      <c r="F88" s="511" t="s">
        <v>1211</v>
      </c>
      <c r="G88" s="511" t="s">
        <v>1460</v>
      </c>
      <c r="H88" s="512" t="s">
        <v>1462</v>
      </c>
      <c r="I88" s="512" t="s">
        <v>1463</v>
      </c>
      <c r="J88" s="513">
        <f t="shared" si="6"/>
        <v>0.5</v>
      </c>
      <c r="K88" s="514" t="s">
        <v>1464</v>
      </c>
      <c r="L88" s="515">
        <v>41724</v>
      </c>
      <c r="M88" s="516">
        <f>IF(ISERROR(VLOOKUP($K88,생산업체!$A:$C,생산업체!$A$1,FALSE))=TRUE,"업체리스트 참조 후 업체명 변경",IF(VLOOKUP($K88,생산업체!$A:$C,생산업체!$B$1,FALSE)=1,$L88+$M$6,$L88+$M$4))</f>
        <v>41752</v>
      </c>
      <c r="N88" s="516">
        <f t="shared" si="5"/>
        <v>41752</v>
      </c>
      <c r="O88" s="517">
        <v>41752</v>
      </c>
      <c r="P88" s="518">
        <v>3.8</v>
      </c>
      <c r="Q88" s="519"/>
      <c r="R88" s="520" t="s">
        <v>1465</v>
      </c>
      <c r="S88" s="521"/>
      <c r="T88" s="522"/>
      <c r="U88" s="523"/>
    </row>
    <row r="89" spans="1:21" customFormat="1" ht="68.25" hidden="1" customHeight="1">
      <c r="A89" t="str">
        <f>IF(E89="","",IF(VLOOKUP($F89,CODE!$K:$O,CODE!$O$1,FALSE)="",$E89,$E89&amp;"-"&amp;VLOOKUP($F89,CODE!$K:$O,CODE!$O$1,FALSE)))</f>
        <v/>
      </c>
      <c r="C89" s="366">
        <f t="shared" ref="C89:C136" si="8">C88+1</f>
        <v>79</v>
      </c>
      <c r="D89" s="297"/>
      <c r="E89" s="298"/>
      <c r="F89" s="299"/>
      <c r="G89" s="299"/>
      <c r="H89" s="300"/>
      <c r="I89" s="300"/>
      <c r="J89" s="301">
        <f t="shared" ref="J89:J106" si="9">IF(ISERROR(1/COUNTIF(H:H,H89))=TRUE,0,1/COUNTIF(H:H,H89))</f>
        <v>0</v>
      </c>
      <c r="K89" s="302"/>
      <c r="L89" s="262"/>
      <c r="M89" s="303" t="str">
        <f>IF(ISERROR(VLOOKUP($K89,생산업체!$A:$C,생산업체!$A$1,FALSE))=TRUE,"업체리스트 참조 후 업체명 변경",IF(VLOOKUP($K89,생산업체!$A:$C,생산업체!$B$1,FALSE)=1,$L89+$M$6,$L89+$M$4))</f>
        <v>업체리스트 참조 후 업체명 변경</v>
      </c>
      <c r="N89" s="304"/>
      <c r="O89" s="305"/>
      <c r="P89" s="306"/>
      <c r="Q89" s="265"/>
      <c r="R89" s="360"/>
      <c r="S89" s="307"/>
      <c r="T89" s="308"/>
      <c r="U89" s="309"/>
    </row>
    <row r="90" spans="1:21" customFormat="1" ht="68.25" hidden="1" customHeight="1">
      <c r="A90" t="str">
        <f>IF(E90="","",IF(VLOOKUP($F90,CODE!$K:$O,CODE!$O$1,FALSE)="",$E90,$E90&amp;"-"&amp;VLOOKUP($F90,CODE!$K:$O,CODE!$O$1,FALSE)))</f>
        <v/>
      </c>
      <c r="C90" s="366">
        <f t="shared" si="8"/>
        <v>80</v>
      </c>
      <c r="D90" s="297"/>
      <c r="E90" s="298"/>
      <c r="F90" s="299"/>
      <c r="G90" s="299"/>
      <c r="H90" s="300"/>
      <c r="I90" s="300"/>
      <c r="J90" s="301">
        <f t="shared" si="9"/>
        <v>0</v>
      </c>
      <c r="K90" s="302"/>
      <c r="L90" s="262"/>
      <c r="M90" s="303" t="str">
        <f>IF(ISERROR(VLOOKUP($K90,생산업체!$A:$C,생산업체!$A$1,FALSE))=TRUE,"업체리스트 참조 후 업체명 변경",IF(VLOOKUP($K90,생산업체!$A:$C,생산업체!$B$1,FALSE)=1,$L90+$M$6,$L90+$M$4))</f>
        <v>업체리스트 참조 후 업체명 변경</v>
      </c>
      <c r="N90" s="304"/>
      <c r="O90" s="305"/>
      <c r="P90" s="306"/>
      <c r="Q90" s="265"/>
      <c r="R90" s="360"/>
      <c r="S90" s="307"/>
      <c r="T90" s="308"/>
      <c r="U90" s="309"/>
    </row>
    <row r="91" spans="1:21" customFormat="1" ht="68.25" hidden="1" customHeight="1">
      <c r="A91" t="str">
        <f>IF(E91="","",IF(VLOOKUP($F91,CODE!$K:$O,CODE!$O$1,FALSE)="",$E91,$E91&amp;"-"&amp;VLOOKUP($F91,CODE!$K:$O,CODE!$O$1,FALSE)))</f>
        <v/>
      </c>
      <c r="C91" s="366">
        <f t="shared" si="8"/>
        <v>81</v>
      </c>
      <c r="D91" s="297"/>
      <c r="E91" s="298"/>
      <c r="F91" s="299"/>
      <c r="G91" s="299"/>
      <c r="H91" s="300"/>
      <c r="I91" s="300"/>
      <c r="J91" s="301">
        <f t="shared" si="9"/>
        <v>0</v>
      </c>
      <c r="K91" s="302"/>
      <c r="L91" s="262"/>
      <c r="M91" s="303" t="str">
        <f>IF(ISERROR(VLOOKUP($K91,생산업체!$A:$C,생산업체!$A$1,FALSE))=TRUE,"업체리스트 참조 후 업체명 변경",IF(VLOOKUP($K91,생산업체!$A:$C,생산업체!$B$1,FALSE)=1,$L91+$M$6,$L91+$M$4))</f>
        <v>업체리스트 참조 후 업체명 변경</v>
      </c>
      <c r="N91" s="304"/>
      <c r="O91" s="305"/>
      <c r="P91" s="306"/>
      <c r="Q91" s="265"/>
      <c r="R91" s="360"/>
      <c r="S91" s="307"/>
      <c r="T91" s="308"/>
      <c r="U91" s="309"/>
    </row>
    <row r="92" spans="1:21" customFormat="1" ht="68.25" hidden="1" customHeight="1">
      <c r="A92" t="str">
        <f>IF(E92="","",IF(VLOOKUP($F92,CODE!$K:$O,CODE!$O$1,FALSE)="",$E92,$E92&amp;"-"&amp;VLOOKUP($F92,CODE!$K:$O,CODE!$O$1,FALSE)))</f>
        <v/>
      </c>
      <c r="C92" s="366">
        <f t="shared" si="8"/>
        <v>82</v>
      </c>
      <c r="D92" s="297"/>
      <c r="E92" s="298"/>
      <c r="F92" s="299"/>
      <c r="G92" s="299"/>
      <c r="H92" s="300"/>
      <c r="I92" s="300"/>
      <c r="J92" s="301">
        <f t="shared" si="9"/>
        <v>0</v>
      </c>
      <c r="K92" s="302"/>
      <c r="L92" s="262"/>
      <c r="M92" s="303" t="str">
        <f>IF(ISERROR(VLOOKUP($K92,생산업체!$A:$C,생산업체!$A$1,FALSE))=TRUE,"업체리스트 참조 후 업체명 변경",IF(VLOOKUP($K92,생산업체!$A:$C,생산업체!$B$1,FALSE)=1,$L92+$M$6,$L92+$M$4))</f>
        <v>업체리스트 참조 후 업체명 변경</v>
      </c>
      <c r="N92" s="304"/>
      <c r="O92" s="305"/>
      <c r="P92" s="306"/>
      <c r="Q92" s="265"/>
      <c r="R92" s="360"/>
      <c r="S92" s="307"/>
      <c r="T92" s="308"/>
      <c r="U92" s="309"/>
    </row>
    <row r="93" spans="1:21" customFormat="1" ht="68.25" hidden="1" customHeight="1">
      <c r="A93" t="str">
        <f>IF(E93="","",IF(VLOOKUP($F93,CODE!$K:$O,CODE!$O$1,FALSE)="",$E93,$E93&amp;"-"&amp;VLOOKUP($F93,CODE!$K:$O,CODE!$O$1,FALSE)))</f>
        <v/>
      </c>
      <c r="C93" s="366">
        <f t="shared" si="8"/>
        <v>83</v>
      </c>
      <c r="D93" s="297"/>
      <c r="E93" s="298"/>
      <c r="F93" s="299"/>
      <c r="G93" s="299"/>
      <c r="H93" s="300"/>
      <c r="I93" s="300"/>
      <c r="J93" s="301">
        <f t="shared" si="9"/>
        <v>0</v>
      </c>
      <c r="K93" s="302"/>
      <c r="L93" s="262"/>
      <c r="M93" s="303" t="str">
        <f>IF(ISERROR(VLOOKUP($K93,생산업체!$A:$C,생산업체!$A$1,FALSE))=TRUE,"업체리스트 참조 후 업체명 변경",IF(VLOOKUP($K93,생산업체!$A:$C,생산업체!$B$1,FALSE)=1,$L93+$M$6,$L93+$M$4))</f>
        <v>업체리스트 참조 후 업체명 변경</v>
      </c>
      <c r="N93" s="304"/>
      <c r="O93" s="305"/>
      <c r="P93" s="306"/>
      <c r="Q93" s="265"/>
      <c r="R93" s="360"/>
      <c r="S93" s="307"/>
      <c r="T93" s="308"/>
      <c r="U93" s="309"/>
    </row>
    <row r="94" spans="1:21" customFormat="1" ht="68.25" hidden="1" customHeight="1">
      <c r="A94" t="str">
        <f>IF(E94="","",IF(VLOOKUP($F94,CODE!$K:$O,CODE!$O$1,FALSE)="",$E94,$E94&amp;"-"&amp;VLOOKUP($F94,CODE!$K:$O,CODE!$O$1,FALSE)))</f>
        <v/>
      </c>
      <c r="C94" s="366">
        <f t="shared" si="8"/>
        <v>84</v>
      </c>
      <c r="D94" s="297"/>
      <c r="E94" s="298"/>
      <c r="F94" s="299"/>
      <c r="G94" s="299"/>
      <c r="H94" s="300"/>
      <c r="I94" s="300"/>
      <c r="J94" s="301">
        <f t="shared" si="9"/>
        <v>0</v>
      </c>
      <c r="K94" s="302"/>
      <c r="L94" s="262"/>
      <c r="M94" s="303" t="str">
        <f>IF(ISERROR(VLOOKUP($K94,생산업체!$A:$C,생산업체!$A$1,FALSE))=TRUE,"업체리스트 참조 후 업체명 변경",IF(VLOOKUP($K94,생산업체!$A:$C,생산업체!$B$1,FALSE)=1,$L94+$M$6,$L94+$M$4))</f>
        <v>업체리스트 참조 후 업체명 변경</v>
      </c>
      <c r="N94" s="304"/>
      <c r="O94" s="305"/>
      <c r="P94" s="306"/>
      <c r="Q94" s="265"/>
      <c r="R94" s="360"/>
      <c r="S94" s="307"/>
      <c r="T94" s="308"/>
      <c r="U94" s="309"/>
    </row>
    <row r="95" spans="1:21" customFormat="1" ht="68.25" hidden="1" customHeight="1">
      <c r="A95" t="str">
        <f>IF(E95="","",IF(VLOOKUP($F95,CODE!$K:$O,CODE!$O$1,FALSE)="",$E95,$E95&amp;"-"&amp;VLOOKUP($F95,CODE!$K:$O,CODE!$O$1,FALSE)))</f>
        <v/>
      </c>
      <c r="C95" s="366">
        <f t="shared" si="8"/>
        <v>85</v>
      </c>
      <c r="D95" s="297"/>
      <c r="E95" s="298"/>
      <c r="F95" s="299"/>
      <c r="G95" s="299"/>
      <c r="H95" s="300"/>
      <c r="I95" s="300"/>
      <c r="J95" s="301">
        <f t="shared" si="9"/>
        <v>0</v>
      </c>
      <c r="K95" s="302"/>
      <c r="L95" s="262"/>
      <c r="M95" s="303" t="str">
        <f>IF(ISERROR(VLOOKUP($K95,생산업체!$A:$C,생산업체!$A$1,FALSE))=TRUE,"업체리스트 참조 후 업체명 변경",IF(VLOOKUP($K95,생산업체!$A:$C,생산업체!$B$1,FALSE)=1,$L95+$M$6,$L95+$M$4))</f>
        <v>업체리스트 참조 후 업체명 변경</v>
      </c>
      <c r="N95" s="304"/>
      <c r="O95" s="305"/>
      <c r="P95" s="306"/>
      <c r="Q95" s="265"/>
      <c r="R95" s="360"/>
      <c r="S95" s="307"/>
      <c r="T95" s="308"/>
      <c r="U95" s="309"/>
    </row>
    <row r="96" spans="1:21" customFormat="1" ht="68.25" hidden="1" customHeight="1">
      <c r="A96" t="str">
        <f>IF(E96="","",IF(VLOOKUP($F96,CODE!$K:$O,CODE!$O$1,FALSE)="",$E96,$E96&amp;"-"&amp;VLOOKUP($F96,CODE!$K:$O,CODE!$O$1,FALSE)))</f>
        <v/>
      </c>
      <c r="C96" s="366">
        <f t="shared" si="8"/>
        <v>86</v>
      </c>
      <c r="D96" s="297"/>
      <c r="E96" s="298"/>
      <c r="F96" s="299"/>
      <c r="G96" s="299"/>
      <c r="H96" s="300"/>
      <c r="I96" s="300"/>
      <c r="J96" s="301">
        <f t="shared" si="9"/>
        <v>0</v>
      </c>
      <c r="K96" s="302"/>
      <c r="L96" s="262"/>
      <c r="M96" s="303" t="str">
        <f>IF(ISERROR(VLOOKUP($K96,생산업체!$A:$C,생산업체!$A$1,FALSE))=TRUE,"업체리스트 참조 후 업체명 변경",IF(VLOOKUP($K96,생산업체!$A:$C,생산업체!$B$1,FALSE)=1,$L96+$M$6,$L96+$M$4))</f>
        <v>업체리스트 참조 후 업체명 변경</v>
      </c>
      <c r="N96" s="304"/>
      <c r="O96" s="305"/>
      <c r="P96" s="306"/>
      <c r="Q96" s="265"/>
      <c r="R96" s="360"/>
      <c r="S96" s="307"/>
      <c r="T96" s="308"/>
      <c r="U96" s="309"/>
    </row>
    <row r="97" spans="1:21" customFormat="1" ht="68.25" hidden="1" customHeight="1">
      <c r="A97" t="str">
        <f>IF(E97="","",IF(VLOOKUP($F97,CODE!$K:$O,CODE!$O$1,FALSE)="",$E97,$E97&amp;"-"&amp;VLOOKUP($F97,CODE!$K:$O,CODE!$O$1,FALSE)))</f>
        <v/>
      </c>
      <c r="C97" s="366">
        <f t="shared" si="8"/>
        <v>87</v>
      </c>
      <c r="D97" s="297"/>
      <c r="E97" s="298"/>
      <c r="F97" s="299"/>
      <c r="G97" s="299"/>
      <c r="H97" s="300"/>
      <c r="I97" s="300"/>
      <c r="J97" s="301">
        <f t="shared" si="9"/>
        <v>0</v>
      </c>
      <c r="K97" s="302"/>
      <c r="L97" s="262"/>
      <c r="M97" s="303" t="str">
        <f>IF(ISERROR(VLOOKUP($K97,생산업체!$A:$C,생산업체!$A$1,FALSE))=TRUE,"업체리스트 참조 후 업체명 변경",IF(VLOOKUP($K97,생산업체!$A:$C,생산업체!$B$1,FALSE)=1,$L97+$M$6,$L97+$M$4))</f>
        <v>업체리스트 참조 후 업체명 변경</v>
      </c>
      <c r="N97" s="304"/>
      <c r="O97" s="305"/>
      <c r="P97" s="306"/>
      <c r="Q97" s="265"/>
      <c r="R97" s="360"/>
      <c r="S97" s="307"/>
      <c r="T97" s="308"/>
      <c r="U97" s="309"/>
    </row>
    <row r="98" spans="1:21" customFormat="1" ht="68.25" hidden="1" customHeight="1">
      <c r="A98" t="str">
        <f>IF(E98="","",IF(VLOOKUP($F98,CODE!$K:$O,CODE!$O$1,FALSE)="",$E98,$E98&amp;"-"&amp;VLOOKUP($F98,CODE!$K:$O,CODE!$O$1,FALSE)))</f>
        <v/>
      </c>
      <c r="C98" s="366">
        <f t="shared" si="8"/>
        <v>88</v>
      </c>
      <c r="D98" s="297"/>
      <c r="E98" s="298"/>
      <c r="F98" s="299"/>
      <c r="G98" s="299"/>
      <c r="H98" s="300"/>
      <c r="I98" s="300"/>
      <c r="J98" s="301">
        <f t="shared" si="9"/>
        <v>0</v>
      </c>
      <c r="K98" s="302"/>
      <c r="L98" s="262"/>
      <c r="M98" s="303" t="str">
        <f>IF(ISERROR(VLOOKUP($K98,생산업체!$A:$C,생산업체!$A$1,FALSE))=TRUE,"업체리스트 참조 후 업체명 변경",IF(VLOOKUP($K98,생산업체!$A:$C,생산업체!$B$1,FALSE)=1,$L98+$M$6,$L98+$M$4))</f>
        <v>업체리스트 참조 후 업체명 변경</v>
      </c>
      <c r="N98" s="304"/>
      <c r="O98" s="305"/>
      <c r="P98" s="306"/>
      <c r="Q98" s="265"/>
      <c r="R98" s="360"/>
      <c r="S98" s="307"/>
      <c r="T98" s="308"/>
      <c r="U98" s="309"/>
    </row>
    <row r="99" spans="1:21" customFormat="1" ht="68.25" hidden="1" customHeight="1">
      <c r="A99" t="str">
        <f>IF(E99="","",IF(VLOOKUP($F99,CODE!$K:$O,CODE!$O$1,FALSE)="",$E99,$E99&amp;"-"&amp;VLOOKUP($F99,CODE!$K:$O,CODE!$O$1,FALSE)))</f>
        <v/>
      </c>
      <c r="C99" s="366">
        <f t="shared" si="8"/>
        <v>89</v>
      </c>
      <c r="D99" s="297"/>
      <c r="E99" s="298"/>
      <c r="F99" s="299"/>
      <c r="G99" s="299"/>
      <c r="H99" s="300"/>
      <c r="I99" s="300"/>
      <c r="J99" s="301">
        <f t="shared" si="9"/>
        <v>0</v>
      </c>
      <c r="K99" s="302"/>
      <c r="L99" s="262"/>
      <c r="M99" s="303" t="str">
        <f>IF(ISERROR(VLOOKUP($K99,생산업체!$A:$C,생산업체!$A$1,FALSE))=TRUE,"업체리스트 참조 후 업체명 변경",IF(VLOOKUP($K99,생산업체!$A:$C,생산업체!$B$1,FALSE)=1,$L99+$M$6,$L99+$M$4))</f>
        <v>업체리스트 참조 후 업체명 변경</v>
      </c>
      <c r="N99" s="304"/>
      <c r="O99" s="305"/>
      <c r="P99" s="306"/>
      <c r="Q99" s="265"/>
      <c r="R99" s="360"/>
      <c r="S99" s="307"/>
      <c r="T99" s="308"/>
      <c r="U99" s="309"/>
    </row>
    <row r="100" spans="1:21" customFormat="1" ht="68.25" hidden="1" customHeight="1">
      <c r="A100" t="str">
        <f>IF(E100="","",IF(VLOOKUP($F100,CODE!$K:$O,CODE!$O$1,FALSE)="",$E100,$E100&amp;"-"&amp;VLOOKUP($F100,CODE!$K:$O,CODE!$O$1,FALSE)))</f>
        <v/>
      </c>
      <c r="C100" s="366">
        <f t="shared" si="8"/>
        <v>90</v>
      </c>
      <c r="D100" s="297"/>
      <c r="E100" s="298"/>
      <c r="F100" s="299"/>
      <c r="G100" s="299"/>
      <c r="H100" s="300"/>
      <c r="I100" s="300"/>
      <c r="J100" s="301">
        <f t="shared" si="9"/>
        <v>0</v>
      </c>
      <c r="K100" s="302"/>
      <c r="L100" s="262"/>
      <c r="M100" s="303" t="str">
        <f>IF(ISERROR(VLOOKUP($K100,생산업체!$A:$C,생산업체!$A$1,FALSE))=TRUE,"업체리스트 참조 후 업체명 변경",IF(VLOOKUP($K100,생산업체!$A:$C,생산업체!$B$1,FALSE)=1,$L100+$M$6,$L100+$M$4))</f>
        <v>업체리스트 참조 후 업체명 변경</v>
      </c>
      <c r="N100" s="304"/>
      <c r="O100" s="305"/>
      <c r="P100" s="306"/>
      <c r="Q100" s="265"/>
      <c r="R100" s="360"/>
      <c r="S100" s="307"/>
      <c r="T100" s="308"/>
      <c r="U100" s="309"/>
    </row>
    <row r="101" spans="1:21" customFormat="1" ht="68.25" hidden="1" customHeight="1">
      <c r="A101" t="str">
        <f>IF(E101="","",IF(VLOOKUP($F101,CODE!$K:$O,CODE!$O$1,FALSE)="",$E101,$E101&amp;"-"&amp;VLOOKUP($F101,CODE!$K:$O,CODE!$O$1,FALSE)))</f>
        <v/>
      </c>
      <c r="C101" s="366">
        <f t="shared" si="8"/>
        <v>91</v>
      </c>
      <c r="D101" s="297"/>
      <c r="E101" s="298"/>
      <c r="F101" s="299"/>
      <c r="G101" s="299"/>
      <c r="H101" s="300"/>
      <c r="I101" s="300"/>
      <c r="J101" s="301">
        <f t="shared" si="9"/>
        <v>0</v>
      </c>
      <c r="K101" s="302"/>
      <c r="L101" s="262"/>
      <c r="M101" s="303" t="str">
        <f>IF(ISERROR(VLOOKUP($K101,생산업체!$A:$C,생산업체!$A$1,FALSE))=TRUE,"업체리스트 참조 후 업체명 변경",IF(VLOOKUP($K101,생산업체!$A:$C,생산업체!$B$1,FALSE)=1,$L101+$M$6,$L101+$M$4))</f>
        <v>업체리스트 참조 후 업체명 변경</v>
      </c>
      <c r="N101" s="304"/>
      <c r="O101" s="305"/>
      <c r="P101" s="306"/>
      <c r="Q101" s="265"/>
      <c r="R101" s="360"/>
      <c r="S101" s="307"/>
      <c r="T101" s="308"/>
      <c r="U101" s="309"/>
    </row>
    <row r="102" spans="1:21" customFormat="1" ht="68.25" hidden="1" customHeight="1">
      <c r="A102" t="str">
        <f>IF(E102="","",IF(VLOOKUP($F102,CODE!$K:$O,CODE!$O$1,FALSE)="",$E102,$E102&amp;"-"&amp;VLOOKUP($F102,CODE!$K:$O,CODE!$O$1,FALSE)))</f>
        <v/>
      </c>
      <c r="C102" s="366">
        <f t="shared" si="8"/>
        <v>92</v>
      </c>
      <c r="D102" s="297"/>
      <c r="E102" s="298"/>
      <c r="F102" s="299"/>
      <c r="G102" s="299"/>
      <c r="H102" s="300"/>
      <c r="I102" s="300"/>
      <c r="J102" s="301">
        <f t="shared" si="9"/>
        <v>0</v>
      </c>
      <c r="K102" s="302"/>
      <c r="L102" s="262"/>
      <c r="M102" s="303" t="str">
        <f>IF(ISERROR(VLOOKUP($K102,생산업체!$A:$C,생산업체!$A$1,FALSE))=TRUE,"업체리스트 참조 후 업체명 변경",IF(VLOOKUP($K102,생산업체!$A:$C,생산업체!$B$1,FALSE)=1,$L102+$M$6,$L102+$M$4))</f>
        <v>업체리스트 참조 후 업체명 변경</v>
      </c>
      <c r="N102" s="304"/>
      <c r="O102" s="305"/>
      <c r="P102" s="306"/>
      <c r="Q102" s="265"/>
      <c r="R102" s="360"/>
      <c r="S102" s="307"/>
      <c r="T102" s="308"/>
      <c r="U102" s="309"/>
    </row>
    <row r="103" spans="1:21" customFormat="1" ht="68.25" hidden="1" customHeight="1">
      <c r="A103" t="str">
        <f>IF(E103="","",IF(VLOOKUP($F103,CODE!$K:$O,CODE!$O$1,FALSE)="",$E103,$E103&amp;"-"&amp;VLOOKUP($F103,CODE!$K:$O,CODE!$O$1,FALSE)))</f>
        <v/>
      </c>
      <c r="C103" s="366">
        <f t="shared" si="8"/>
        <v>93</v>
      </c>
      <c r="D103" s="297"/>
      <c r="E103" s="298"/>
      <c r="F103" s="299"/>
      <c r="G103" s="299"/>
      <c r="H103" s="300"/>
      <c r="I103" s="300"/>
      <c r="J103" s="301">
        <f t="shared" si="9"/>
        <v>0</v>
      </c>
      <c r="K103" s="302"/>
      <c r="L103" s="262"/>
      <c r="M103" s="303" t="str">
        <f>IF(ISERROR(VLOOKUP($K103,생산업체!$A:$C,생산업체!$A$1,FALSE))=TRUE,"업체리스트 참조 후 업체명 변경",IF(VLOOKUP($K103,생산업체!$A:$C,생산업체!$B$1,FALSE)=1,$L103+$M$6,$L103+$M$4))</f>
        <v>업체리스트 참조 후 업체명 변경</v>
      </c>
      <c r="N103" s="304"/>
      <c r="O103" s="305"/>
      <c r="P103" s="306"/>
      <c r="Q103" s="265"/>
      <c r="R103" s="360"/>
      <c r="S103" s="307"/>
      <c r="T103" s="308"/>
      <c r="U103" s="309"/>
    </row>
    <row r="104" spans="1:21" customFormat="1" ht="68.25" hidden="1" customHeight="1">
      <c r="A104" t="str">
        <f>IF(E104="","",IF(VLOOKUP($F104,CODE!$K:$O,CODE!$O$1,FALSE)="",$E104,$E104&amp;"-"&amp;VLOOKUP($F104,CODE!$K:$O,CODE!$O$1,FALSE)))</f>
        <v/>
      </c>
      <c r="C104" s="366">
        <f t="shared" si="8"/>
        <v>94</v>
      </c>
      <c r="D104" s="297"/>
      <c r="E104" s="298"/>
      <c r="F104" s="299"/>
      <c r="G104" s="299"/>
      <c r="H104" s="300"/>
      <c r="I104" s="300"/>
      <c r="J104" s="301">
        <f t="shared" si="9"/>
        <v>0</v>
      </c>
      <c r="K104" s="302"/>
      <c r="L104" s="262"/>
      <c r="M104" s="303" t="str">
        <f>IF(ISERROR(VLOOKUP($K104,생산업체!$A:$C,생산업체!$A$1,FALSE))=TRUE,"업체리스트 참조 후 업체명 변경",IF(VLOOKUP($K104,생산업체!$A:$C,생산업체!$B$1,FALSE)=1,$L104+$M$6,$L104+$M$4))</f>
        <v>업체리스트 참조 후 업체명 변경</v>
      </c>
      <c r="N104" s="304"/>
      <c r="O104" s="305"/>
      <c r="P104" s="306"/>
      <c r="Q104" s="265"/>
      <c r="R104" s="360"/>
      <c r="S104" s="307"/>
      <c r="T104" s="308"/>
      <c r="U104" s="309"/>
    </row>
    <row r="105" spans="1:21" customFormat="1" ht="68.25" hidden="1" customHeight="1">
      <c r="A105" t="str">
        <f>IF(E105="","",IF(VLOOKUP($F105,CODE!$K:$O,CODE!$O$1,FALSE)="",$E105,$E105&amp;"-"&amp;VLOOKUP($F105,CODE!$K:$O,CODE!$O$1,FALSE)))</f>
        <v/>
      </c>
      <c r="C105" s="366">
        <f t="shared" si="8"/>
        <v>95</v>
      </c>
      <c r="D105" s="297"/>
      <c r="E105" s="298"/>
      <c r="F105" s="299"/>
      <c r="G105" s="299"/>
      <c r="H105" s="300"/>
      <c r="I105" s="300"/>
      <c r="J105" s="301">
        <f t="shared" si="9"/>
        <v>0</v>
      </c>
      <c r="K105" s="302"/>
      <c r="L105" s="262"/>
      <c r="M105" s="303" t="str">
        <f>IF(ISERROR(VLOOKUP($K105,생산업체!$A:$C,생산업체!$A$1,FALSE))=TRUE,"업체리스트 참조 후 업체명 변경",IF(VLOOKUP($K105,생산업체!$A:$C,생산업체!$B$1,FALSE)=1,$L105+$M$6,$L105+$M$4))</f>
        <v>업체리스트 참조 후 업체명 변경</v>
      </c>
      <c r="N105" s="304"/>
      <c r="O105" s="305"/>
      <c r="P105" s="306"/>
      <c r="Q105" s="265"/>
      <c r="R105" s="360"/>
      <c r="S105" s="307"/>
      <c r="T105" s="308"/>
      <c r="U105" s="309"/>
    </row>
    <row r="106" spans="1:21" customFormat="1" ht="68.25" hidden="1" customHeight="1">
      <c r="A106" t="str">
        <f>IF(E106="","",IF(VLOOKUP($F106,CODE!$K:$O,CODE!$O$1,FALSE)="",$E106,$E106&amp;"-"&amp;VLOOKUP($F106,CODE!$K:$O,CODE!$O$1,FALSE)))</f>
        <v/>
      </c>
      <c r="C106" s="366">
        <f t="shared" si="8"/>
        <v>96</v>
      </c>
      <c r="D106" s="297"/>
      <c r="E106" s="298"/>
      <c r="F106" s="299"/>
      <c r="G106" s="299"/>
      <c r="H106" s="300"/>
      <c r="I106" s="300"/>
      <c r="J106" s="301">
        <f t="shared" si="9"/>
        <v>0</v>
      </c>
      <c r="K106" s="302"/>
      <c r="L106" s="262"/>
      <c r="M106" s="303" t="str">
        <f>IF(ISERROR(VLOOKUP($K106,생산업체!$A:$C,생산업체!$A$1,FALSE))=TRUE,"업체리스트 참조 후 업체명 변경",IF(VLOOKUP($K106,생산업체!$A:$C,생산업체!$B$1,FALSE)=1,$L106+$M$6,$L106+$M$4))</f>
        <v>업체리스트 참조 후 업체명 변경</v>
      </c>
      <c r="N106" s="304"/>
      <c r="O106" s="305"/>
      <c r="P106" s="306"/>
      <c r="Q106" s="265"/>
      <c r="R106" s="360"/>
      <c r="S106" s="307"/>
      <c r="T106" s="308"/>
      <c r="U106" s="309"/>
    </row>
    <row r="107" spans="1:21" customFormat="1" ht="68.25" hidden="1" customHeight="1">
      <c r="A107" t="str">
        <f>IF(E107="","",IF(VLOOKUP($F107,CODE!$K:$O,CODE!$O$1,FALSE)="",$E107,$E107&amp;"-"&amp;VLOOKUP($F107,CODE!$K:$O,CODE!$O$1,FALSE)))</f>
        <v/>
      </c>
      <c r="C107" s="366">
        <f t="shared" si="8"/>
        <v>97</v>
      </c>
      <c r="D107" s="297"/>
      <c r="E107" s="298"/>
      <c r="F107" s="299"/>
      <c r="G107" s="299"/>
      <c r="H107" s="300"/>
      <c r="I107" s="300"/>
      <c r="J107" s="301">
        <f t="shared" ref="J107:J138" si="10">IF(ISERROR(1/COUNTIF(H:H,H107))=TRUE,0,1/COUNTIF(H:H,H107))</f>
        <v>0</v>
      </c>
      <c r="K107" s="302"/>
      <c r="L107" s="262"/>
      <c r="M107" s="303" t="str">
        <f>IF(ISERROR(VLOOKUP($K107,생산업체!$A:$C,생산업체!$A$1,FALSE))=TRUE,"업체리스트 참조 후 업체명 변경",IF(VLOOKUP($K107,생산업체!$A:$C,생산업체!$B$1,FALSE)=1,$L107+$M$6,$L107+$M$4))</f>
        <v>업체리스트 참조 후 업체명 변경</v>
      </c>
      <c r="N107" s="304"/>
      <c r="O107" s="305"/>
      <c r="P107" s="306"/>
      <c r="Q107" s="265"/>
      <c r="R107" s="360"/>
      <c r="S107" s="307"/>
      <c r="T107" s="308"/>
      <c r="U107" s="309"/>
    </row>
    <row r="108" spans="1:21" customFormat="1" ht="68.25" hidden="1" customHeight="1">
      <c r="A108" t="str">
        <f>IF(E108="","",IF(VLOOKUP($F108,CODE!$K:$O,CODE!$O$1,FALSE)="",$E108,$E108&amp;"-"&amp;VLOOKUP($F108,CODE!$K:$O,CODE!$O$1,FALSE)))</f>
        <v/>
      </c>
      <c r="C108" s="366">
        <f t="shared" si="8"/>
        <v>98</v>
      </c>
      <c r="D108" s="297"/>
      <c r="E108" s="298"/>
      <c r="F108" s="299"/>
      <c r="G108" s="299"/>
      <c r="H108" s="300"/>
      <c r="I108" s="300"/>
      <c r="J108" s="301">
        <f t="shared" si="10"/>
        <v>0</v>
      </c>
      <c r="K108" s="302"/>
      <c r="L108" s="262"/>
      <c r="M108" s="303" t="str">
        <f>IF(ISERROR(VLOOKUP($K108,생산업체!$A:$C,생산업체!$A$1,FALSE))=TRUE,"업체리스트 참조 후 업체명 변경",IF(VLOOKUP($K108,생산업체!$A:$C,생산업체!$B$1,FALSE)=1,$L108+$M$6,$L108+$M$4))</f>
        <v>업체리스트 참조 후 업체명 변경</v>
      </c>
      <c r="N108" s="304"/>
      <c r="O108" s="305"/>
      <c r="P108" s="306"/>
      <c r="Q108" s="265"/>
      <c r="R108" s="360"/>
      <c r="S108" s="307"/>
      <c r="T108" s="308"/>
      <c r="U108" s="309"/>
    </row>
    <row r="109" spans="1:21" customFormat="1" ht="68.25" hidden="1" customHeight="1">
      <c r="A109" t="str">
        <f>IF(E109="","",IF(VLOOKUP($F109,CODE!$K:$O,CODE!$O$1,FALSE)="",$E109,$E109&amp;"-"&amp;VLOOKUP($F109,CODE!$K:$O,CODE!$O$1,FALSE)))</f>
        <v/>
      </c>
      <c r="C109" s="366">
        <f t="shared" si="8"/>
        <v>99</v>
      </c>
      <c r="D109" s="297"/>
      <c r="E109" s="298"/>
      <c r="F109" s="299"/>
      <c r="G109" s="299"/>
      <c r="H109" s="300"/>
      <c r="I109" s="300"/>
      <c r="J109" s="301">
        <f t="shared" si="10"/>
        <v>0</v>
      </c>
      <c r="K109" s="302"/>
      <c r="L109" s="262"/>
      <c r="M109" s="303" t="str">
        <f>IF(ISERROR(VLOOKUP($K109,생산업체!$A:$C,생산업체!$A$1,FALSE))=TRUE,"업체리스트 참조 후 업체명 변경",IF(VLOOKUP($K109,생산업체!$A:$C,생산업체!$B$1,FALSE)=1,$L109+$M$6,$L109+$M$4))</f>
        <v>업체리스트 참조 후 업체명 변경</v>
      </c>
      <c r="N109" s="304"/>
      <c r="O109" s="305"/>
      <c r="P109" s="306"/>
      <c r="Q109" s="265"/>
      <c r="R109" s="360"/>
      <c r="S109" s="307"/>
      <c r="T109" s="308"/>
      <c r="U109" s="309"/>
    </row>
    <row r="110" spans="1:21" customFormat="1" ht="68.25" hidden="1" customHeight="1">
      <c r="A110" t="str">
        <f>IF(E110="","",IF(VLOOKUP($F110,CODE!$K:$O,CODE!$O$1,FALSE)="",$E110,$E110&amp;"-"&amp;VLOOKUP($F110,CODE!$K:$O,CODE!$O$1,FALSE)))</f>
        <v/>
      </c>
      <c r="C110" s="366">
        <f t="shared" si="8"/>
        <v>100</v>
      </c>
      <c r="D110" s="297"/>
      <c r="E110" s="298"/>
      <c r="F110" s="299"/>
      <c r="G110" s="299"/>
      <c r="H110" s="300"/>
      <c r="I110" s="300"/>
      <c r="J110" s="301">
        <f t="shared" si="10"/>
        <v>0</v>
      </c>
      <c r="K110" s="302"/>
      <c r="L110" s="262"/>
      <c r="M110" s="303" t="str">
        <f>IF(ISERROR(VLOOKUP($K110,생산업체!$A:$C,생산업체!$A$1,FALSE))=TRUE,"업체리스트 참조 후 업체명 변경",IF(VLOOKUP($K110,생산업체!$A:$C,생산업체!$B$1,FALSE)=1,$L110+$M$6,$L110+$M$4))</f>
        <v>업체리스트 참조 후 업체명 변경</v>
      </c>
      <c r="N110" s="304"/>
      <c r="O110" s="305"/>
      <c r="P110" s="306"/>
      <c r="Q110" s="265"/>
      <c r="R110" s="360"/>
      <c r="S110" s="307"/>
      <c r="T110" s="308"/>
      <c r="U110" s="309"/>
    </row>
    <row r="111" spans="1:21" customFormat="1" ht="68.25" hidden="1" customHeight="1">
      <c r="A111" t="str">
        <f>IF(E111="","",IF(VLOOKUP($F111,CODE!$K:$O,CODE!$O$1,FALSE)="",$E111,$E111&amp;"-"&amp;VLOOKUP($F111,CODE!$K:$O,CODE!$O$1,FALSE)))</f>
        <v/>
      </c>
      <c r="C111" s="366">
        <f t="shared" si="8"/>
        <v>101</v>
      </c>
      <c r="D111" s="297"/>
      <c r="E111" s="298"/>
      <c r="F111" s="299"/>
      <c r="G111" s="299"/>
      <c r="H111" s="300"/>
      <c r="I111" s="300"/>
      <c r="J111" s="301">
        <f t="shared" si="10"/>
        <v>0</v>
      </c>
      <c r="K111" s="302"/>
      <c r="L111" s="262"/>
      <c r="M111" s="303" t="str">
        <f>IF(ISERROR(VLOOKUP($K111,생산업체!$A:$C,생산업체!$A$1,FALSE))=TRUE,"업체리스트 참조 후 업체명 변경",IF(VLOOKUP($K111,생산업체!$A:$C,생산업체!$B$1,FALSE)=1,$L111+$M$6,$L111+$M$4))</f>
        <v>업체리스트 참조 후 업체명 변경</v>
      </c>
      <c r="N111" s="304"/>
      <c r="O111" s="305"/>
      <c r="P111" s="306"/>
      <c r="Q111" s="265"/>
      <c r="R111" s="360"/>
      <c r="S111" s="307"/>
      <c r="T111" s="308"/>
      <c r="U111" s="309"/>
    </row>
    <row r="112" spans="1:21" customFormat="1" ht="68.25" hidden="1" customHeight="1">
      <c r="A112" t="str">
        <f>IF(E112="","",IF(VLOOKUP($F112,CODE!$K:$O,CODE!$O$1,FALSE)="",$E112,$E112&amp;"-"&amp;VLOOKUP($F112,CODE!$K:$O,CODE!$O$1,FALSE)))</f>
        <v/>
      </c>
      <c r="C112" s="366">
        <f t="shared" si="8"/>
        <v>102</v>
      </c>
      <c r="D112" s="297"/>
      <c r="E112" s="298"/>
      <c r="F112" s="299"/>
      <c r="G112" s="299"/>
      <c r="H112" s="300"/>
      <c r="I112" s="300"/>
      <c r="J112" s="301">
        <f t="shared" si="10"/>
        <v>0</v>
      </c>
      <c r="K112" s="302"/>
      <c r="L112" s="262"/>
      <c r="M112" s="303" t="str">
        <f>IF(ISERROR(VLOOKUP($K112,생산업체!$A:$C,생산업체!$A$1,FALSE))=TRUE,"업체리스트 참조 후 업체명 변경",IF(VLOOKUP($K112,생산업체!$A:$C,생산업체!$B$1,FALSE)=1,$L112+$M$6,$L112+$M$4))</f>
        <v>업체리스트 참조 후 업체명 변경</v>
      </c>
      <c r="N112" s="304"/>
      <c r="O112" s="305"/>
      <c r="P112" s="306"/>
      <c r="Q112" s="265"/>
      <c r="R112" s="360"/>
      <c r="S112" s="307"/>
      <c r="T112" s="308"/>
      <c r="U112" s="309"/>
    </row>
    <row r="113" spans="1:21" customFormat="1" ht="68.25" hidden="1" customHeight="1">
      <c r="A113" t="str">
        <f>IF(E113="","",IF(VLOOKUP($F113,CODE!$K:$O,CODE!$O$1,FALSE)="",$E113,$E113&amp;"-"&amp;VLOOKUP($F113,CODE!$K:$O,CODE!$O$1,FALSE)))</f>
        <v/>
      </c>
      <c r="C113" s="366">
        <f t="shared" si="8"/>
        <v>103</v>
      </c>
      <c r="D113" s="297"/>
      <c r="E113" s="298"/>
      <c r="F113" s="299"/>
      <c r="G113" s="299"/>
      <c r="H113" s="300"/>
      <c r="I113" s="300"/>
      <c r="J113" s="301">
        <f t="shared" si="10"/>
        <v>0</v>
      </c>
      <c r="K113" s="302"/>
      <c r="L113" s="262"/>
      <c r="M113" s="303" t="str">
        <f>IF(ISERROR(VLOOKUP($K113,생산업체!$A:$C,생산업체!$A$1,FALSE))=TRUE,"업체리스트 참조 후 업체명 변경",IF(VLOOKUP($K113,생산업체!$A:$C,생산업체!$B$1,FALSE)=1,$L113+$M$6,$L113+$M$4))</f>
        <v>업체리스트 참조 후 업체명 변경</v>
      </c>
      <c r="N113" s="304"/>
      <c r="O113" s="305"/>
      <c r="P113" s="306"/>
      <c r="Q113" s="265"/>
      <c r="R113" s="360"/>
      <c r="S113" s="307"/>
      <c r="T113" s="308"/>
      <c r="U113" s="309"/>
    </row>
    <row r="114" spans="1:21" customFormat="1" ht="68.25" hidden="1" customHeight="1">
      <c r="A114" t="str">
        <f>IF(E114="","",IF(VLOOKUP($F114,CODE!$K:$O,CODE!$O$1,FALSE)="",$E114,$E114&amp;"-"&amp;VLOOKUP($F114,CODE!$K:$O,CODE!$O$1,FALSE)))</f>
        <v/>
      </c>
      <c r="C114" s="366">
        <f t="shared" si="8"/>
        <v>104</v>
      </c>
      <c r="D114" s="297"/>
      <c r="E114" s="298"/>
      <c r="F114" s="299"/>
      <c r="G114" s="299"/>
      <c r="H114" s="300"/>
      <c r="I114" s="300"/>
      <c r="J114" s="301">
        <f t="shared" si="10"/>
        <v>0</v>
      </c>
      <c r="K114" s="302"/>
      <c r="L114" s="262"/>
      <c r="M114" s="303" t="str">
        <f>IF(ISERROR(VLOOKUP($K114,생산업체!$A:$C,생산업체!$A$1,FALSE))=TRUE,"업체리스트 참조 후 업체명 변경",IF(VLOOKUP($K114,생산업체!$A:$C,생산업체!$B$1,FALSE)=1,$L114+$M$6,$L114+$M$4))</f>
        <v>업체리스트 참조 후 업체명 변경</v>
      </c>
      <c r="N114" s="304"/>
      <c r="O114" s="305"/>
      <c r="P114" s="306"/>
      <c r="Q114" s="265"/>
      <c r="R114" s="360"/>
      <c r="S114" s="307"/>
      <c r="T114" s="308"/>
      <c r="U114" s="309"/>
    </row>
    <row r="115" spans="1:21" customFormat="1" ht="68.25" hidden="1" customHeight="1">
      <c r="A115" t="str">
        <f>IF(E115="","",IF(VLOOKUP($F115,CODE!$K:$O,CODE!$O$1,FALSE)="",$E115,$E115&amp;"-"&amp;VLOOKUP($F115,CODE!$K:$O,CODE!$O$1,FALSE)))</f>
        <v/>
      </c>
      <c r="C115" s="366">
        <f t="shared" si="8"/>
        <v>105</v>
      </c>
      <c r="D115" s="297"/>
      <c r="E115" s="298"/>
      <c r="F115" s="299"/>
      <c r="G115" s="299"/>
      <c r="H115" s="300"/>
      <c r="I115" s="300"/>
      <c r="J115" s="301">
        <f t="shared" si="10"/>
        <v>0</v>
      </c>
      <c r="K115" s="302"/>
      <c r="L115" s="262"/>
      <c r="M115" s="303" t="str">
        <f>IF(ISERROR(VLOOKUP($K115,생산업체!$A:$C,생산업체!$A$1,FALSE))=TRUE,"업체리스트 참조 후 업체명 변경",IF(VLOOKUP($K115,생산업체!$A:$C,생산업체!$B$1,FALSE)=1,$L115+$M$6,$L115+$M$4))</f>
        <v>업체리스트 참조 후 업체명 변경</v>
      </c>
      <c r="N115" s="304"/>
      <c r="O115" s="305"/>
      <c r="P115" s="306"/>
      <c r="Q115" s="265"/>
      <c r="R115" s="360"/>
      <c r="S115" s="307"/>
      <c r="T115" s="308"/>
      <c r="U115" s="309"/>
    </row>
    <row r="116" spans="1:21" customFormat="1" ht="68.25" hidden="1" customHeight="1">
      <c r="A116" t="str">
        <f>IF(E116="","",IF(VLOOKUP($F116,CODE!$K:$O,CODE!$O$1,FALSE)="",$E116,$E116&amp;"-"&amp;VLOOKUP($F116,CODE!$K:$O,CODE!$O$1,FALSE)))</f>
        <v/>
      </c>
      <c r="C116" s="366">
        <f t="shared" si="8"/>
        <v>106</v>
      </c>
      <c r="D116" s="297"/>
      <c r="E116" s="298"/>
      <c r="F116" s="299"/>
      <c r="G116" s="299"/>
      <c r="H116" s="300"/>
      <c r="I116" s="300"/>
      <c r="J116" s="301">
        <f t="shared" si="10"/>
        <v>0</v>
      </c>
      <c r="K116" s="302"/>
      <c r="L116" s="262"/>
      <c r="M116" s="303" t="str">
        <f>IF(ISERROR(VLOOKUP($K116,생산업체!$A:$C,생산업체!$A$1,FALSE))=TRUE,"업체리스트 참조 후 업체명 변경",IF(VLOOKUP($K116,생산업체!$A:$C,생산업체!$B$1,FALSE)=1,$L116+$M$6,$L116+$M$4))</f>
        <v>업체리스트 참조 후 업체명 변경</v>
      </c>
      <c r="N116" s="304"/>
      <c r="O116" s="305"/>
      <c r="P116" s="306"/>
      <c r="Q116" s="265"/>
      <c r="R116" s="360"/>
      <c r="S116" s="307"/>
      <c r="T116" s="308"/>
      <c r="U116" s="309"/>
    </row>
    <row r="117" spans="1:21" customFormat="1" ht="68.25" hidden="1" customHeight="1">
      <c r="A117" t="str">
        <f>IF(E117="","",IF(VLOOKUP($F117,CODE!$K:$O,CODE!$O$1,FALSE)="",$E117,$E117&amp;"-"&amp;VLOOKUP($F117,CODE!$K:$O,CODE!$O$1,FALSE)))</f>
        <v/>
      </c>
      <c r="C117" s="366">
        <f t="shared" si="8"/>
        <v>107</v>
      </c>
      <c r="D117" s="297"/>
      <c r="E117" s="298"/>
      <c r="F117" s="299"/>
      <c r="G117" s="299"/>
      <c r="H117" s="300"/>
      <c r="I117" s="300"/>
      <c r="J117" s="301">
        <f t="shared" si="10"/>
        <v>0</v>
      </c>
      <c r="K117" s="302"/>
      <c r="L117" s="262"/>
      <c r="M117" s="303" t="str">
        <f>IF(ISERROR(VLOOKUP($K117,생산업체!$A:$C,생산업체!$A$1,FALSE))=TRUE,"업체리스트 참조 후 업체명 변경",IF(VLOOKUP($K117,생산업체!$A:$C,생산업체!$B$1,FALSE)=1,$L117+$M$6,$L117+$M$4))</f>
        <v>업체리스트 참조 후 업체명 변경</v>
      </c>
      <c r="N117" s="304"/>
      <c r="O117" s="305"/>
      <c r="P117" s="306"/>
      <c r="Q117" s="265"/>
      <c r="R117" s="360"/>
      <c r="S117" s="307"/>
      <c r="T117" s="308"/>
      <c r="U117" s="309"/>
    </row>
    <row r="118" spans="1:21" customFormat="1" ht="68.25" hidden="1" customHeight="1">
      <c r="A118" t="str">
        <f>IF(E118="","",IF(VLOOKUP($F118,CODE!$K:$O,CODE!$O$1,FALSE)="",$E118,$E118&amp;"-"&amp;VLOOKUP($F118,CODE!$K:$O,CODE!$O$1,FALSE)))</f>
        <v/>
      </c>
      <c r="C118" s="366">
        <f t="shared" si="8"/>
        <v>108</v>
      </c>
      <c r="D118" s="297"/>
      <c r="E118" s="298"/>
      <c r="F118" s="299"/>
      <c r="G118" s="299"/>
      <c r="H118" s="300"/>
      <c r="I118" s="300"/>
      <c r="J118" s="301">
        <f t="shared" si="10"/>
        <v>0</v>
      </c>
      <c r="K118" s="302"/>
      <c r="L118" s="262"/>
      <c r="M118" s="303" t="str">
        <f>IF(ISERROR(VLOOKUP($K118,생산업체!$A:$C,생산업체!$A$1,FALSE))=TRUE,"업체리스트 참조 후 업체명 변경",IF(VLOOKUP($K118,생산업체!$A:$C,생산업체!$B$1,FALSE)=1,$L118+$M$6,$L118+$M$4))</f>
        <v>업체리스트 참조 후 업체명 변경</v>
      </c>
      <c r="N118" s="304"/>
      <c r="O118" s="305"/>
      <c r="P118" s="306"/>
      <c r="Q118" s="265"/>
      <c r="R118" s="360"/>
      <c r="S118" s="307"/>
      <c r="T118" s="308"/>
      <c r="U118" s="309"/>
    </row>
    <row r="119" spans="1:21" customFormat="1" ht="68.25" hidden="1" customHeight="1">
      <c r="A119" t="str">
        <f>IF(E119="","",IF(VLOOKUP($F119,CODE!$K:$O,CODE!$O$1,FALSE)="",$E119,$E119&amp;"-"&amp;VLOOKUP($F119,CODE!$K:$O,CODE!$O$1,FALSE)))</f>
        <v/>
      </c>
      <c r="C119" s="366">
        <f t="shared" si="8"/>
        <v>109</v>
      </c>
      <c r="D119" s="297"/>
      <c r="E119" s="298"/>
      <c r="F119" s="299"/>
      <c r="G119" s="299"/>
      <c r="H119" s="300"/>
      <c r="I119" s="300"/>
      <c r="J119" s="301">
        <f t="shared" si="10"/>
        <v>0</v>
      </c>
      <c r="K119" s="302"/>
      <c r="L119" s="262"/>
      <c r="M119" s="303" t="str">
        <f>IF(ISERROR(VLOOKUP($K119,생산업체!$A:$C,생산업체!$A$1,FALSE))=TRUE,"업체리스트 참조 후 업체명 변경",IF(VLOOKUP($K119,생산업체!$A:$C,생산업체!$B$1,FALSE)=1,$L119+$M$6,$L119+$M$4))</f>
        <v>업체리스트 참조 후 업체명 변경</v>
      </c>
      <c r="N119" s="304"/>
      <c r="O119" s="305"/>
      <c r="P119" s="306"/>
      <c r="Q119" s="265"/>
      <c r="R119" s="360"/>
      <c r="S119" s="307"/>
      <c r="T119" s="308"/>
      <c r="U119" s="309"/>
    </row>
    <row r="120" spans="1:21" customFormat="1" ht="68.25" hidden="1" customHeight="1">
      <c r="A120" t="str">
        <f>IF(E120="","",IF(VLOOKUP($F120,CODE!$K:$O,CODE!$O$1,FALSE)="",$E120,$E120&amp;"-"&amp;VLOOKUP($F120,CODE!$K:$O,CODE!$O$1,FALSE)))</f>
        <v/>
      </c>
      <c r="C120" s="366">
        <f t="shared" si="8"/>
        <v>110</v>
      </c>
      <c r="D120" s="297"/>
      <c r="E120" s="298"/>
      <c r="F120" s="299"/>
      <c r="G120" s="299"/>
      <c r="H120" s="300"/>
      <c r="I120" s="300"/>
      <c r="J120" s="301">
        <f t="shared" si="10"/>
        <v>0</v>
      </c>
      <c r="K120" s="302"/>
      <c r="L120" s="262"/>
      <c r="M120" s="303" t="str">
        <f>IF(ISERROR(VLOOKUP($K120,생산업체!$A:$C,생산업체!$A$1,FALSE))=TRUE,"업체리스트 참조 후 업체명 변경",IF(VLOOKUP($K120,생산업체!$A:$C,생산업체!$B$1,FALSE)=1,$L120+$M$6,$L120+$M$4))</f>
        <v>업체리스트 참조 후 업체명 변경</v>
      </c>
      <c r="N120" s="304"/>
      <c r="O120" s="305"/>
      <c r="P120" s="306"/>
      <c r="Q120" s="265"/>
      <c r="R120" s="360"/>
      <c r="S120" s="307"/>
      <c r="T120" s="308"/>
      <c r="U120" s="309"/>
    </row>
    <row r="121" spans="1:21" customFormat="1" ht="68.25" hidden="1" customHeight="1">
      <c r="A121" t="str">
        <f>IF(E121="","",IF(VLOOKUP($F121,CODE!$K:$O,CODE!$O$1,FALSE)="",$E121,$E121&amp;"-"&amp;VLOOKUP($F121,CODE!$K:$O,CODE!$O$1,FALSE)))</f>
        <v/>
      </c>
      <c r="C121" s="366">
        <f t="shared" si="8"/>
        <v>111</v>
      </c>
      <c r="D121" s="297"/>
      <c r="E121" s="298"/>
      <c r="F121" s="299"/>
      <c r="G121" s="299"/>
      <c r="H121" s="300"/>
      <c r="I121" s="300"/>
      <c r="J121" s="301">
        <f t="shared" si="10"/>
        <v>0</v>
      </c>
      <c r="K121" s="302"/>
      <c r="L121" s="262"/>
      <c r="M121" s="303" t="str">
        <f>IF(ISERROR(VLOOKUP($K121,생산업체!$A:$C,생산업체!$A$1,FALSE))=TRUE,"업체리스트 참조 후 업체명 변경",IF(VLOOKUP($K121,생산업체!$A:$C,생산업체!$B$1,FALSE)=1,$L121+$M$6,$L121+$M$4))</f>
        <v>업체리스트 참조 후 업체명 변경</v>
      </c>
      <c r="N121" s="304"/>
      <c r="O121" s="305"/>
      <c r="P121" s="306"/>
      <c r="Q121" s="265"/>
      <c r="R121" s="360"/>
      <c r="S121" s="307"/>
      <c r="T121" s="308"/>
      <c r="U121" s="309"/>
    </row>
    <row r="122" spans="1:21" customFormat="1" ht="68.25" hidden="1" customHeight="1">
      <c r="A122" t="str">
        <f>IF(E122="","",IF(VLOOKUP($F122,CODE!$K:$O,CODE!$O$1,FALSE)="",$E122,$E122&amp;"-"&amp;VLOOKUP($F122,CODE!$K:$O,CODE!$O$1,FALSE)))</f>
        <v/>
      </c>
      <c r="C122" s="366">
        <f t="shared" si="8"/>
        <v>112</v>
      </c>
      <c r="D122" s="297"/>
      <c r="E122" s="298"/>
      <c r="F122" s="299"/>
      <c r="G122" s="299"/>
      <c r="H122" s="300"/>
      <c r="I122" s="300"/>
      <c r="J122" s="301">
        <f t="shared" si="10"/>
        <v>0</v>
      </c>
      <c r="K122" s="302"/>
      <c r="L122" s="262"/>
      <c r="M122" s="303" t="str">
        <f>IF(ISERROR(VLOOKUP($K122,생산업체!$A:$C,생산업체!$A$1,FALSE))=TRUE,"업체리스트 참조 후 업체명 변경",IF(VLOOKUP($K122,생산업체!$A:$C,생산업체!$B$1,FALSE)=1,$L122+$M$6,$L122+$M$4))</f>
        <v>업체리스트 참조 후 업체명 변경</v>
      </c>
      <c r="N122" s="304"/>
      <c r="O122" s="305"/>
      <c r="P122" s="306"/>
      <c r="Q122" s="265"/>
      <c r="R122" s="360"/>
      <c r="S122" s="307"/>
      <c r="T122" s="308"/>
      <c r="U122" s="309"/>
    </row>
    <row r="123" spans="1:21" customFormat="1" ht="68.25" hidden="1" customHeight="1">
      <c r="A123" t="str">
        <f>IF(E123="","",IF(VLOOKUP($F123,CODE!$K:$O,CODE!$O$1,FALSE)="",$E123,$E123&amp;"-"&amp;VLOOKUP($F123,CODE!$K:$O,CODE!$O$1,FALSE)))</f>
        <v/>
      </c>
      <c r="C123" s="366">
        <f t="shared" si="8"/>
        <v>113</v>
      </c>
      <c r="D123" s="297"/>
      <c r="E123" s="298"/>
      <c r="F123" s="299"/>
      <c r="G123" s="299"/>
      <c r="H123" s="300"/>
      <c r="I123" s="300"/>
      <c r="J123" s="301">
        <f t="shared" si="10"/>
        <v>0</v>
      </c>
      <c r="K123" s="302"/>
      <c r="L123" s="262"/>
      <c r="M123" s="303" t="str">
        <f>IF(ISERROR(VLOOKUP($K123,생산업체!$A:$C,생산업체!$A$1,FALSE))=TRUE,"업체리스트 참조 후 업체명 변경",IF(VLOOKUP($K123,생산업체!$A:$C,생산업체!$B$1,FALSE)=1,$L123+$M$6,$L123+$M$4))</f>
        <v>업체리스트 참조 후 업체명 변경</v>
      </c>
      <c r="N123" s="304"/>
      <c r="O123" s="305"/>
      <c r="P123" s="306"/>
      <c r="Q123" s="265"/>
      <c r="R123" s="360"/>
      <c r="S123" s="307"/>
      <c r="T123" s="308"/>
      <c r="U123" s="309"/>
    </row>
    <row r="124" spans="1:21" customFormat="1" ht="68.25" hidden="1" customHeight="1">
      <c r="A124" t="str">
        <f>IF(E124="","",IF(VLOOKUP($F124,CODE!$K:$O,CODE!$O$1,FALSE)="",$E124,$E124&amp;"-"&amp;VLOOKUP($F124,CODE!$K:$O,CODE!$O$1,FALSE)))</f>
        <v/>
      </c>
      <c r="C124" s="366">
        <f t="shared" si="8"/>
        <v>114</v>
      </c>
      <c r="D124" s="297"/>
      <c r="E124" s="298"/>
      <c r="F124" s="299"/>
      <c r="G124" s="299"/>
      <c r="H124" s="300"/>
      <c r="I124" s="300"/>
      <c r="J124" s="301">
        <f t="shared" si="10"/>
        <v>0</v>
      </c>
      <c r="K124" s="302"/>
      <c r="L124" s="262"/>
      <c r="M124" s="303" t="str">
        <f>IF(ISERROR(VLOOKUP($K124,생산업체!$A:$C,생산업체!$A$1,FALSE))=TRUE,"업체리스트 참조 후 업체명 변경",IF(VLOOKUP($K124,생산업체!$A:$C,생산업체!$B$1,FALSE)=1,$L124+$M$6,$L124+$M$4))</f>
        <v>업체리스트 참조 후 업체명 변경</v>
      </c>
      <c r="N124" s="304"/>
      <c r="O124" s="305"/>
      <c r="P124" s="306"/>
      <c r="Q124" s="265"/>
      <c r="R124" s="360"/>
      <c r="S124" s="307"/>
      <c r="T124" s="308"/>
      <c r="U124" s="309"/>
    </row>
    <row r="125" spans="1:21" customFormat="1" ht="68.25" hidden="1" customHeight="1">
      <c r="A125" t="str">
        <f>IF(E125="","",IF(VLOOKUP($F125,CODE!$K:$O,CODE!$O$1,FALSE)="",$E125,$E125&amp;"-"&amp;VLOOKUP($F125,CODE!$K:$O,CODE!$O$1,FALSE)))</f>
        <v/>
      </c>
      <c r="C125" s="366">
        <f t="shared" si="8"/>
        <v>115</v>
      </c>
      <c r="D125" s="297"/>
      <c r="E125" s="298"/>
      <c r="F125" s="299"/>
      <c r="G125" s="299"/>
      <c r="H125" s="300"/>
      <c r="I125" s="300"/>
      <c r="J125" s="301">
        <f t="shared" si="10"/>
        <v>0</v>
      </c>
      <c r="K125" s="302"/>
      <c r="L125" s="262"/>
      <c r="M125" s="303" t="str">
        <f>IF(ISERROR(VLOOKUP($K125,생산업체!$A:$C,생산업체!$A$1,FALSE))=TRUE,"업체리스트 참조 후 업체명 변경",IF(VLOOKUP($K125,생산업체!$A:$C,생산업체!$B$1,FALSE)=1,$L125+$M$6,$L125+$M$4))</f>
        <v>업체리스트 참조 후 업체명 변경</v>
      </c>
      <c r="N125" s="304"/>
      <c r="O125" s="305"/>
      <c r="P125" s="306"/>
      <c r="Q125" s="265"/>
      <c r="R125" s="360"/>
      <c r="S125" s="307"/>
      <c r="T125" s="308"/>
      <c r="U125" s="309"/>
    </row>
    <row r="126" spans="1:21" customFormat="1" ht="68.25" hidden="1" customHeight="1">
      <c r="A126" t="str">
        <f>IF(E126="","",IF(VLOOKUP($F126,CODE!$K:$O,CODE!$O$1,FALSE)="",$E126,$E126&amp;"-"&amp;VLOOKUP($F126,CODE!$K:$O,CODE!$O$1,FALSE)))</f>
        <v/>
      </c>
      <c r="C126" s="366">
        <f t="shared" si="8"/>
        <v>116</v>
      </c>
      <c r="D126" s="297"/>
      <c r="E126" s="298"/>
      <c r="F126" s="299"/>
      <c r="G126" s="299"/>
      <c r="H126" s="300"/>
      <c r="I126" s="300"/>
      <c r="J126" s="301">
        <f t="shared" si="10"/>
        <v>0</v>
      </c>
      <c r="K126" s="302"/>
      <c r="L126" s="262"/>
      <c r="M126" s="303" t="str">
        <f>IF(ISERROR(VLOOKUP($K126,생산업체!$A:$C,생산업체!$A$1,FALSE))=TRUE,"업체리스트 참조 후 업체명 변경",IF(VLOOKUP($K126,생산업체!$A:$C,생산업체!$B$1,FALSE)=1,$L126+$M$6,$L126+$M$4))</f>
        <v>업체리스트 참조 후 업체명 변경</v>
      </c>
      <c r="N126" s="304"/>
      <c r="O126" s="305"/>
      <c r="P126" s="306"/>
      <c r="Q126" s="265"/>
      <c r="R126" s="360"/>
      <c r="S126" s="307"/>
      <c r="T126" s="308"/>
      <c r="U126" s="309"/>
    </row>
    <row r="127" spans="1:21" customFormat="1" ht="68.25" hidden="1" customHeight="1">
      <c r="A127" t="str">
        <f>IF(E127="","",IF(VLOOKUP($F127,CODE!$K:$O,CODE!$O$1,FALSE)="",$E127,$E127&amp;"-"&amp;VLOOKUP($F127,CODE!$K:$O,CODE!$O$1,FALSE)))</f>
        <v/>
      </c>
      <c r="C127" s="366">
        <f t="shared" si="8"/>
        <v>117</v>
      </c>
      <c r="D127" s="297"/>
      <c r="E127" s="298"/>
      <c r="F127" s="299"/>
      <c r="G127" s="299"/>
      <c r="H127" s="300"/>
      <c r="I127" s="300"/>
      <c r="J127" s="301">
        <f t="shared" si="10"/>
        <v>0</v>
      </c>
      <c r="K127" s="302"/>
      <c r="L127" s="262"/>
      <c r="M127" s="303" t="str">
        <f>IF(ISERROR(VLOOKUP($K127,생산업체!$A:$C,생산업체!$A$1,FALSE))=TRUE,"업체리스트 참조 후 업체명 변경",IF(VLOOKUP($K127,생산업체!$A:$C,생산업체!$B$1,FALSE)=1,$L127+$M$6,$L127+$M$4))</f>
        <v>업체리스트 참조 후 업체명 변경</v>
      </c>
      <c r="N127" s="304"/>
      <c r="O127" s="305"/>
      <c r="P127" s="306"/>
      <c r="Q127" s="265"/>
      <c r="R127" s="360"/>
      <c r="S127" s="307"/>
      <c r="T127" s="308"/>
      <c r="U127" s="309"/>
    </row>
    <row r="128" spans="1:21" customFormat="1" ht="68.25" hidden="1" customHeight="1">
      <c r="A128" t="str">
        <f>IF(E128="","",IF(VLOOKUP($F128,CODE!$K:$O,CODE!$O$1,FALSE)="",$E128,$E128&amp;"-"&amp;VLOOKUP($F128,CODE!$K:$O,CODE!$O$1,FALSE)))</f>
        <v/>
      </c>
      <c r="C128" s="366">
        <f t="shared" si="8"/>
        <v>118</v>
      </c>
      <c r="D128" s="297"/>
      <c r="E128" s="298"/>
      <c r="F128" s="299"/>
      <c r="G128" s="299"/>
      <c r="H128" s="300"/>
      <c r="I128" s="300"/>
      <c r="J128" s="301">
        <f t="shared" si="10"/>
        <v>0</v>
      </c>
      <c r="K128" s="302"/>
      <c r="L128" s="262"/>
      <c r="M128" s="303" t="str">
        <f>IF(ISERROR(VLOOKUP($K128,생산업체!$A:$C,생산업체!$A$1,FALSE))=TRUE,"업체리스트 참조 후 업체명 변경",IF(VLOOKUP($K128,생산업체!$A:$C,생산업체!$B$1,FALSE)=1,$L128+$M$6,$L128+$M$4))</f>
        <v>업체리스트 참조 후 업체명 변경</v>
      </c>
      <c r="N128" s="304"/>
      <c r="O128" s="305"/>
      <c r="P128" s="306"/>
      <c r="Q128" s="265"/>
      <c r="R128" s="360"/>
      <c r="S128" s="307"/>
      <c r="T128" s="308"/>
      <c r="U128" s="309"/>
    </row>
    <row r="129" spans="1:21" customFormat="1" ht="68.25" hidden="1" customHeight="1">
      <c r="A129" t="str">
        <f>IF(E129="","",IF(VLOOKUP($F129,CODE!$K:$O,CODE!$O$1,FALSE)="",$E129,$E129&amp;"-"&amp;VLOOKUP($F129,CODE!$K:$O,CODE!$O$1,FALSE)))</f>
        <v/>
      </c>
      <c r="C129" s="366">
        <f t="shared" si="8"/>
        <v>119</v>
      </c>
      <c r="D129" s="297"/>
      <c r="E129" s="298"/>
      <c r="F129" s="299"/>
      <c r="G129" s="299"/>
      <c r="H129" s="300"/>
      <c r="I129" s="300"/>
      <c r="J129" s="301">
        <f t="shared" si="10"/>
        <v>0</v>
      </c>
      <c r="K129" s="302"/>
      <c r="L129" s="262"/>
      <c r="M129" s="303" t="str">
        <f>IF(ISERROR(VLOOKUP($K129,생산업체!$A:$C,생산업체!$A$1,FALSE))=TRUE,"업체리스트 참조 후 업체명 변경",IF(VLOOKUP($K129,생산업체!$A:$C,생산업체!$B$1,FALSE)=1,$L129+$M$6,$L129+$M$4))</f>
        <v>업체리스트 참조 후 업체명 변경</v>
      </c>
      <c r="N129" s="304"/>
      <c r="O129" s="305"/>
      <c r="P129" s="306"/>
      <c r="Q129" s="265"/>
      <c r="R129" s="360"/>
      <c r="S129" s="307"/>
      <c r="T129" s="308"/>
      <c r="U129" s="309"/>
    </row>
    <row r="130" spans="1:21" customFormat="1" ht="68.25" hidden="1" customHeight="1">
      <c r="A130" t="str">
        <f>IF(E130="","",IF(VLOOKUP($F130,CODE!$K:$O,CODE!$O$1,FALSE)="",$E130,$E130&amp;"-"&amp;VLOOKUP($F130,CODE!$K:$O,CODE!$O$1,FALSE)))</f>
        <v/>
      </c>
      <c r="C130" s="366">
        <f t="shared" si="8"/>
        <v>120</v>
      </c>
      <c r="D130" s="297"/>
      <c r="E130" s="298"/>
      <c r="F130" s="299"/>
      <c r="G130" s="299"/>
      <c r="H130" s="300"/>
      <c r="I130" s="300"/>
      <c r="J130" s="301">
        <f t="shared" si="10"/>
        <v>0</v>
      </c>
      <c r="K130" s="302"/>
      <c r="L130" s="262"/>
      <c r="M130" s="303" t="str">
        <f>IF(ISERROR(VLOOKUP($K130,생산업체!$A:$C,생산업체!$A$1,FALSE))=TRUE,"업체리스트 참조 후 업체명 변경",IF(VLOOKUP($K130,생산업체!$A:$C,생산업체!$B$1,FALSE)=1,$L130+$M$6,$L130+$M$4))</f>
        <v>업체리스트 참조 후 업체명 변경</v>
      </c>
      <c r="N130" s="304"/>
      <c r="O130" s="305"/>
      <c r="P130" s="306"/>
      <c r="Q130" s="265"/>
      <c r="R130" s="360"/>
      <c r="S130" s="307"/>
      <c r="T130" s="308"/>
      <c r="U130" s="309"/>
    </row>
    <row r="131" spans="1:21" customFormat="1" ht="68.25" hidden="1" customHeight="1">
      <c r="A131" t="str">
        <f>IF(E131="","",IF(VLOOKUP($F131,CODE!$K:$O,CODE!$O$1,FALSE)="",$E131,$E131&amp;"-"&amp;VLOOKUP($F131,CODE!$K:$O,CODE!$O$1,FALSE)))</f>
        <v/>
      </c>
      <c r="C131" s="366">
        <f t="shared" si="8"/>
        <v>121</v>
      </c>
      <c r="D131" s="297"/>
      <c r="E131" s="298"/>
      <c r="F131" s="299"/>
      <c r="G131" s="299"/>
      <c r="H131" s="300"/>
      <c r="I131" s="300"/>
      <c r="J131" s="301">
        <f t="shared" si="10"/>
        <v>0</v>
      </c>
      <c r="K131" s="302"/>
      <c r="L131" s="262"/>
      <c r="M131" s="303" t="str">
        <f>IF(ISERROR(VLOOKUP($K131,생산업체!$A:$C,생산업체!$A$1,FALSE))=TRUE,"업체리스트 참조 후 업체명 변경",IF(VLOOKUP($K131,생산업체!$A:$C,생산업체!$B$1,FALSE)=1,$L131+$M$6,$L131+$M$4))</f>
        <v>업체리스트 참조 후 업체명 변경</v>
      </c>
      <c r="N131" s="304"/>
      <c r="O131" s="305"/>
      <c r="P131" s="306"/>
      <c r="Q131" s="265"/>
      <c r="R131" s="360"/>
      <c r="S131" s="307"/>
      <c r="T131" s="308"/>
      <c r="U131" s="309"/>
    </row>
    <row r="132" spans="1:21" customFormat="1" ht="68.25" hidden="1" customHeight="1">
      <c r="A132" t="str">
        <f>IF(E132="","",IF(VLOOKUP($F132,CODE!$K:$O,CODE!$O$1,FALSE)="",$E132,$E132&amp;"-"&amp;VLOOKUP($F132,CODE!$K:$O,CODE!$O$1,FALSE)))</f>
        <v/>
      </c>
      <c r="C132" s="366">
        <f t="shared" si="8"/>
        <v>122</v>
      </c>
      <c r="D132" s="297"/>
      <c r="E132" s="298"/>
      <c r="F132" s="299"/>
      <c r="G132" s="299"/>
      <c r="H132" s="300"/>
      <c r="I132" s="300"/>
      <c r="J132" s="301">
        <f t="shared" si="10"/>
        <v>0</v>
      </c>
      <c r="K132" s="302"/>
      <c r="L132" s="262"/>
      <c r="M132" s="303" t="str">
        <f>IF(ISERROR(VLOOKUP($K132,생산업체!$A:$C,생산업체!$A$1,FALSE))=TRUE,"업체리스트 참조 후 업체명 변경",IF(VLOOKUP($K132,생산업체!$A:$C,생산업체!$B$1,FALSE)=1,$L132+$M$6,$L132+$M$4))</f>
        <v>업체리스트 참조 후 업체명 변경</v>
      </c>
      <c r="N132" s="304"/>
      <c r="O132" s="305"/>
      <c r="P132" s="306"/>
      <c r="Q132" s="265"/>
      <c r="R132" s="360"/>
      <c r="S132" s="307"/>
      <c r="T132" s="308"/>
      <c r="U132" s="309"/>
    </row>
    <row r="133" spans="1:21" customFormat="1" ht="68.25" hidden="1" customHeight="1">
      <c r="A133" t="str">
        <f>IF(E133="","",IF(VLOOKUP($F133,CODE!$K:$O,CODE!$O$1,FALSE)="",$E133,$E133&amp;"-"&amp;VLOOKUP($F133,CODE!$K:$O,CODE!$O$1,FALSE)))</f>
        <v/>
      </c>
      <c r="C133" s="366">
        <f t="shared" si="8"/>
        <v>123</v>
      </c>
      <c r="D133" s="297"/>
      <c r="E133" s="298"/>
      <c r="F133" s="299"/>
      <c r="G133" s="299"/>
      <c r="H133" s="300"/>
      <c r="I133" s="300"/>
      <c r="J133" s="301">
        <f t="shared" si="10"/>
        <v>0</v>
      </c>
      <c r="K133" s="302"/>
      <c r="L133" s="262"/>
      <c r="M133" s="303" t="str">
        <f>IF(ISERROR(VLOOKUP($K133,생산업체!$A:$C,생산업체!$A$1,FALSE))=TRUE,"업체리스트 참조 후 업체명 변경",IF(VLOOKUP($K133,생산업체!$A:$C,생산업체!$B$1,FALSE)=1,$L133+$M$6,$L133+$M$4))</f>
        <v>업체리스트 참조 후 업체명 변경</v>
      </c>
      <c r="N133" s="304"/>
      <c r="O133" s="305"/>
      <c r="P133" s="306"/>
      <c r="Q133" s="265"/>
      <c r="R133" s="360"/>
      <c r="S133" s="307"/>
      <c r="T133" s="308"/>
      <c r="U133" s="309"/>
    </row>
    <row r="134" spans="1:21" customFormat="1" ht="68.25" hidden="1" customHeight="1">
      <c r="A134" t="str">
        <f>IF(E134="","",IF(VLOOKUP($F134,CODE!$K:$O,CODE!$O$1,FALSE)="",$E134,$E134&amp;"-"&amp;VLOOKUP($F134,CODE!$K:$O,CODE!$O$1,FALSE)))</f>
        <v/>
      </c>
      <c r="C134" s="366">
        <f t="shared" si="8"/>
        <v>124</v>
      </c>
      <c r="D134" s="297"/>
      <c r="E134" s="298"/>
      <c r="F134" s="299"/>
      <c r="G134" s="299"/>
      <c r="H134" s="300"/>
      <c r="I134" s="300"/>
      <c r="J134" s="301">
        <f t="shared" si="10"/>
        <v>0</v>
      </c>
      <c r="K134" s="302"/>
      <c r="L134" s="262"/>
      <c r="M134" s="303" t="str">
        <f>IF(ISERROR(VLOOKUP($K134,생산업체!$A:$C,생산업체!$A$1,FALSE))=TRUE,"업체리스트 참조 후 업체명 변경",IF(VLOOKUP($K134,생산업체!$A:$C,생산업체!$B$1,FALSE)=1,$L134+$M$6,$L134+$M$4))</f>
        <v>업체리스트 참조 후 업체명 변경</v>
      </c>
      <c r="N134" s="304"/>
      <c r="O134" s="305"/>
      <c r="P134" s="306"/>
      <c r="Q134" s="265"/>
      <c r="R134" s="360"/>
      <c r="S134" s="307"/>
      <c r="T134" s="308"/>
      <c r="U134" s="309"/>
    </row>
    <row r="135" spans="1:21" customFormat="1" ht="68.25" hidden="1" customHeight="1">
      <c r="A135" t="str">
        <f>IF(E135="","",IF(VLOOKUP($F135,CODE!$K:$O,CODE!$O$1,FALSE)="",$E135,$E135&amp;"-"&amp;VLOOKUP($F135,CODE!$K:$O,CODE!$O$1,FALSE)))</f>
        <v/>
      </c>
      <c r="C135" s="366">
        <f t="shared" si="8"/>
        <v>125</v>
      </c>
      <c r="D135" s="297"/>
      <c r="E135" s="298"/>
      <c r="F135" s="299"/>
      <c r="G135" s="299"/>
      <c r="H135" s="300"/>
      <c r="I135" s="300"/>
      <c r="J135" s="301">
        <f t="shared" si="10"/>
        <v>0</v>
      </c>
      <c r="K135" s="302"/>
      <c r="L135" s="262"/>
      <c r="M135" s="303" t="str">
        <f>IF(ISERROR(VLOOKUP($K135,생산업체!$A:$C,생산업체!$A$1,FALSE))=TRUE,"업체리스트 참조 후 업체명 변경",IF(VLOOKUP($K135,생산업체!$A:$C,생산업체!$B$1,FALSE)=1,$L135+$M$6,$L135+$M$4))</f>
        <v>업체리스트 참조 후 업체명 변경</v>
      </c>
      <c r="N135" s="304"/>
      <c r="O135" s="305"/>
      <c r="P135" s="306"/>
      <c r="Q135" s="265"/>
      <c r="R135" s="360"/>
      <c r="S135" s="307"/>
      <c r="T135" s="308"/>
      <c r="U135" s="309"/>
    </row>
    <row r="136" spans="1:21" customFormat="1" ht="68.25" hidden="1" customHeight="1">
      <c r="A136" t="str">
        <f>IF(E136="","",IF(VLOOKUP($F136,CODE!$K:$O,CODE!$O$1,FALSE)="",$E136,$E136&amp;"-"&amp;VLOOKUP($F136,CODE!$K:$O,CODE!$O$1,FALSE)))</f>
        <v/>
      </c>
      <c r="C136" s="366">
        <f t="shared" si="8"/>
        <v>126</v>
      </c>
      <c r="D136" s="297"/>
      <c r="E136" s="298"/>
      <c r="F136" s="299"/>
      <c r="G136" s="299"/>
      <c r="H136" s="300"/>
      <c r="I136" s="300"/>
      <c r="J136" s="301">
        <f t="shared" si="10"/>
        <v>0</v>
      </c>
      <c r="K136" s="302"/>
      <c r="L136" s="262"/>
      <c r="M136" s="303" t="str">
        <f>IF(ISERROR(VLOOKUP($K136,생산업체!$A:$C,생산업체!$A$1,FALSE))=TRUE,"업체리스트 참조 후 업체명 변경",IF(VLOOKUP($K136,생산업체!$A:$C,생산업체!$B$1,FALSE)=1,$L136+$M$6,$L136+$M$4))</f>
        <v>업체리스트 참조 후 업체명 변경</v>
      </c>
      <c r="N136" s="304"/>
      <c r="O136" s="305"/>
      <c r="P136" s="306"/>
      <c r="Q136" s="265"/>
      <c r="R136" s="360"/>
      <c r="S136" s="307"/>
      <c r="T136" s="308"/>
      <c r="U136" s="309"/>
    </row>
    <row r="137" spans="1:21" customFormat="1" ht="68.25" hidden="1" customHeight="1">
      <c r="A137" t="str">
        <f>IF(E137="","",IF(VLOOKUP($F137,CODE!$K:$O,CODE!$O$1,FALSE)="",$E137,$E137&amp;"-"&amp;VLOOKUP($F137,CODE!$K:$O,CODE!$O$1,FALSE)))</f>
        <v/>
      </c>
      <c r="C137" s="366">
        <f t="shared" ref="C137:C139" si="11">C136+1</f>
        <v>127</v>
      </c>
      <c r="D137" s="297"/>
      <c r="E137" s="298"/>
      <c r="F137" s="299"/>
      <c r="G137" s="299"/>
      <c r="H137" s="300"/>
      <c r="I137" s="300"/>
      <c r="J137" s="301">
        <f t="shared" si="10"/>
        <v>0</v>
      </c>
      <c r="K137" s="302"/>
      <c r="L137" s="262"/>
      <c r="M137" s="303" t="str">
        <f>IF(ISERROR(VLOOKUP($K137,생산업체!$A:$C,생산업체!$A$1,FALSE))=TRUE,"업체리스트 참조 후 업체명 변경",IF(VLOOKUP($K137,생산업체!$A:$C,생산업체!$B$1,FALSE)=1,$L137+$M$6,$L137+$M$4))</f>
        <v>업체리스트 참조 후 업체명 변경</v>
      </c>
      <c r="N137" s="304"/>
      <c r="O137" s="305"/>
      <c r="P137" s="306"/>
      <c r="Q137" s="265"/>
      <c r="R137" s="360"/>
      <c r="S137" s="307"/>
      <c r="T137" s="308"/>
      <c r="U137" s="309"/>
    </row>
    <row r="138" spans="1:21" customFormat="1" ht="68.25" hidden="1" customHeight="1">
      <c r="A138" t="str">
        <f>IF(E138="","",IF(VLOOKUP($F138,CODE!$K:$O,CODE!$O$1,FALSE)="",$E138,$E138&amp;"-"&amp;VLOOKUP($F138,CODE!$K:$O,CODE!$O$1,FALSE)))</f>
        <v/>
      </c>
      <c r="C138" s="366">
        <f t="shared" si="11"/>
        <v>128</v>
      </c>
      <c r="D138" s="297"/>
      <c r="E138" s="298"/>
      <c r="F138" s="299"/>
      <c r="G138" s="299"/>
      <c r="H138" s="300"/>
      <c r="I138" s="300"/>
      <c r="J138" s="301">
        <f t="shared" si="10"/>
        <v>0</v>
      </c>
      <c r="K138" s="302"/>
      <c r="L138" s="262"/>
      <c r="M138" s="303" t="str">
        <f>IF(ISERROR(VLOOKUP($K138,생산업체!$A:$C,생산업체!$A$1,FALSE))=TRUE,"업체리스트 참조 후 업체명 변경",IF(VLOOKUP($K138,생산업체!$A:$C,생산업체!$B$1,FALSE)=1,$L138+$M$6,$L138+$M$4))</f>
        <v>업체리스트 참조 후 업체명 변경</v>
      </c>
      <c r="N138" s="304"/>
      <c r="O138" s="305"/>
      <c r="P138" s="306"/>
      <c r="Q138" s="265"/>
      <c r="R138" s="360"/>
      <c r="S138" s="307"/>
      <c r="T138" s="308"/>
      <c r="U138" s="309"/>
    </row>
    <row r="139" spans="1:21" customFormat="1" ht="68.25" hidden="1" customHeight="1">
      <c r="A139" t="str">
        <f>IF(E139="","",IF(VLOOKUP($F139,CODE!$K:$O,CODE!$O$1,FALSE)="",$E139,$E139&amp;"-"&amp;VLOOKUP($F139,CODE!$K:$O,CODE!$O$1,FALSE)))</f>
        <v/>
      </c>
      <c r="C139" s="366">
        <f t="shared" si="11"/>
        <v>129</v>
      </c>
      <c r="D139" s="297"/>
      <c r="E139" s="298"/>
      <c r="F139" s="299"/>
      <c r="G139" s="299"/>
      <c r="H139" s="300"/>
      <c r="I139" s="300"/>
      <c r="J139" s="301">
        <f t="shared" ref="J139:J154" si="12">IF(ISERROR(1/COUNTIF(H:H,H139))=TRUE,0,1/COUNTIF(H:H,H139))</f>
        <v>0</v>
      </c>
      <c r="K139" s="302"/>
      <c r="L139" s="262"/>
      <c r="M139" s="303" t="str">
        <f>IF(ISERROR(VLOOKUP($K139,생산업체!$A:$C,생산업체!$A$1,FALSE))=TRUE,"업체리스트 참조 후 업체명 변경",IF(VLOOKUP($K139,생산업체!$A:$C,생산업체!$B$1,FALSE)=1,$L139+$M$6,$L139+$M$4))</f>
        <v>업체리스트 참조 후 업체명 변경</v>
      </c>
      <c r="N139" s="304"/>
      <c r="O139" s="305"/>
      <c r="P139" s="306"/>
      <c r="Q139" s="265"/>
      <c r="R139" s="360"/>
      <c r="S139" s="307"/>
      <c r="T139" s="308"/>
      <c r="U139" s="309"/>
    </row>
    <row r="140" spans="1:21" customFormat="1" ht="68.25" hidden="1" customHeight="1">
      <c r="A140" t="str">
        <f>IF(E140="","",IF(VLOOKUP($F140,CODE!$K:$O,CODE!$O$1,FALSE)="",$E140,$E140&amp;"-"&amp;VLOOKUP($F140,CODE!$K:$O,CODE!$O$1,FALSE)))</f>
        <v/>
      </c>
      <c r="C140" s="366">
        <f t="shared" ref="C140:C154" si="13">C139+1</f>
        <v>130</v>
      </c>
      <c r="D140" s="297"/>
      <c r="E140" s="298"/>
      <c r="F140" s="299"/>
      <c r="G140" s="299"/>
      <c r="H140" s="300"/>
      <c r="I140" s="300"/>
      <c r="J140" s="301">
        <f t="shared" si="12"/>
        <v>0</v>
      </c>
      <c r="K140" s="302"/>
      <c r="L140" s="262"/>
      <c r="M140" s="303" t="str">
        <f>IF(ISERROR(VLOOKUP($K140,생산업체!$A:$C,생산업체!$A$1,FALSE))=TRUE,"업체리스트 참조 후 업체명 변경",IF(VLOOKUP($K140,생산업체!$A:$C,생산업체!$B$1,FALSE)=1,$L140+$M$6,$L140+$M$4))</f>
        <v>업체리스트 참조 후 업체명 변경</v>
      </c>
      <c r="N140" s="304"/>
      <c r="O140" s="305"/>
      <c r="P140" s="306"/>
      <c r="Q140" s="265"/>
      <c r="R140" s="360"/>
      <c r="S140" s="307"/>
      <c r="T140" s="308"/>
      <c r="U140" s="309"/>
    </row>
    <row r="141" spans="1:21" customFormat="1" ht="68.25" hidden="1" customHeight="1">
      <c r="A141" t="str">
        <f>IF(E141="","",IF(VLOOKUP($F141,CODE!$K:$O,CODE!$O$1,FALSE)="",$E141,$E141&amp;"-"&amp;VLOOKUP($F141,CODE!$K:$O,CODE!$O$1,FALSE)))</f>
        <v/>
      </c>
      <c r="C141" s="366">
        <f t="shared" si="13"/>
        <v>131</v>
      </c>
      <c r="D141" s="297"/>
      <c r="E141" s="298"/>
      <c r="F141" s="299"/>
      <c r="G141" s="299"/>
      <c r="H141" s="300"/>
      <c r="I141" s="300"/>
      <c r="J141" s="301">
        <f t="shared" si="12"/>
        <v>0</v>
      </c>
      <c r="K141" s="302"/>
      <c r="L141" s="262"/>
      <c r="M141" s="303" t="str">
        <f>IF(ISERROR(VLOOKUP($K141,생산업체!$A:$C,생산업체!$A$1,FALSE))=TRUE,"업체리스트 참조 후 업체명 변경",IF(VLOOKUP($K141,생산업체!$A:$C,생산업체!$B$1,FALSE)=1,$L141+$M$6,$L141+$M$4))</f>
        <v>업체리스트 참조 후 업체명 변경</v>
      </c>
      <c r="N141" s="304"/>
      <c r="O141" s="305"/>
      <c r="P141" s="306"/>
      <c r="Q141" s="265"/>
      <c r="R141" s="360"/>
      <c r="S141" s="307"/>
      <c r="T141" s="308"/>
      <c r="U141" s="309"/>
    </row>
    <row r="142" spans="1:21" customFormat="1" ht="68.25" hidden="1" customHeight="1">
      <c r="A142" t="str">
        <f>IF(E142="","",IF(VLOOKUP($F142,CODE!$K:$O,CODE!$O$1,FALSE)="",$E142,$E142&amp;"-"&amp;VLOOKUP($F142,CODE!$K:$O,CODE!$O$1,FALSE)))</f>
        <v/>
      </c>
      <c r="C142" s="366">
        <f t="shared" si="13"/>
        <v>132</v>
      </c>
      <c r="D142" s="297"/>
      <c r="E142" s="298"/>
      <c r="F142" s="299"/>
      <c r="G142" s="299"/>
      <c r="H142" s="300"/>
      <c r="I142" s="300"/>
      <c r="J142" s="301">
        <f t="shared" si="12"/>
        <v>0</v>
      </c>
      <c r="K142" s="302"/>
      <c r="L142" s="262"/>
      <c r="M142" s="303" t="str">
        <f>IF(ISERROR(VLOOKUP($K142,생산업체!$A:$C,생산업체!$A$1,FALSE))=TRUE,"업체리스트 참조 후 업체명 변경",IF(VLOOKUP($K142,생산업체!$A:$C,생산업체!$B$1,FALSE)=1,$L142+$M$6,$L142+$M$4))</f>
        <v>업체리스트 참조 후 업체명 변경</v>
      </c>
      <c r="N142" s="304"/>
      <c r="O142" s="305"/>
      <c r="P142" s="306"/>
      <c r="Q142" s="265"/>
      <c r="R142" s="360"/>
      <c r="S142" s="307"/>
      <c r="T142" s="308"/>
      <c r="U142" s="309"/>
    </row>
    <row r="143" spans="1:21" customFormat="1" ht="68.25" hidden="1" customHeight="1">
      <c r="A143" t="str">
        <f>IF(E143="","",IF(VLOOKUP($F143,CODE!$K:$O,CODE!$O$1,FALSE)="",$E143,$E143&amp;"-"&amp;VLOOKUP($F143,CODE!$K:$O,CODE!$O$1,FALSE)))</f>
        <v/>
      </c>
      <c r="C143" s="366">
        <f t="shared" si="13"/>
        <v>133</v>
      </c>
      <c r="D143" s="297"/>
      <c r="E143" s="298"/>
      <c r="F143" s="299"/>
      <c r="G143" s="299"/>
      <c r="H143" s="300"/>
      <c r="I143" s="300"/>
      <c r="J143" s="301">
        <f t="shared" si="12"/>
        <v>0</v>
      </c>
      <c r="K143" s="302"/>
      <c r="L143" s="262"/>
      <c r="M143" s="303" t="str">
        <f>IF(ISERROR(VLOOKUP($K143,생산업체!$A:$C,생산업체!$A$1,FALSE))=TRUE,"업체리스트 참조 후 업체명 변경",IF(VLOOKUP($K143,생산업체!$A:$C,생산업체!$B$1,FALSE)=1,$L143+$M$6,$L143+$M$4))</f>
        <v>업체리스트 참조 후 업체명 변경</v>
      </c>
      <c r="N143" s="304"/>
      <c r="O143" s="305"/>
      <c r="P143" s="306"/>
      <c r="Q143" s="265"/>
      <c r="R143" s="360"/>
      <c r="S143" s="307"/>
      <c r="T143" s="308"/>
      <c r="U143" s="309"/>
    </row>
    <row r="144" spans="1:21" customFormat="1" ht="68.25" hidden="1" customHeight="1">
      <c r="A144" t="str">
        <f>IF(E144="","",IF(VLOOKUP($F144,CODE!$K:$O,CODE!$O$1,FALSE)="",$E144,$E144&amp;"-"&amp;VLOOKUP($F144,CODE!$K:$O,CODE!$O$1,FALSE)))</f>
        <v/>
      </c>
      <c r="C144" s="366">
        <f t="shared" si="13"/>
        <v>134</v>
      </c>
      <c r="D144" s="297"/>
      <c r="E144" s="298"/>
      <c r="F144" s="299"/>
      <c r="G144" s="299"/>
      <c r="H144" s="300"/>
      <c r="I144" s="300"/>
      <c r="J144" s="301">
        <f t="shared" si="12"/>
        <v>0</v>
      </c>
      <c r="K144" s="302"/>
      <c r="L144" s="262"/>
      <c r="M144" s="303" t="str">
        <f>IF(ISERROR(VLOOKUP($K144,생산업체!$A:$C,생산업체!$A$1,FALSE))=TRUE,"업체리스트 참조 후 업체명 변경",IF(VLOOKUP($K144,생산업체!$A:$C,생산업체!$B$1,FALSE)=1,$L144+$M$6,$L144+$M$4))</f>
        <v>업체리스트 참조 후 업체명 변경</v>
      </c>
      <c r="N144" s="304"/>
      <c r="O144" s="305"/>
      <c r="P144" s="306"/>
      <c r="Q144" s="265"/>
      <c r="R144" s="360"/>
      <c r="S144" s="307"/>
      <c r="T144" s="308"/>
      <c r="U144" s="309"/>
    </row>
    <row r="145" spans="1:21" customFormat="1" ht="68.25" hidden="1" customHeight="1">
      <c r="A145" t="str">
        <f>IF(E145="","",IF(VLOOKUP($F145,CODE!$K:$O,CODE!$O$1,FALSE)="",$E145,$E145&amp;"-"&amp;VLOOKUP($F145,CODE!$K:$O,CODE!$O$1,FALSE)))</f>
        <v/>
      </c>
      <c r="C145" s="366">
        <f t="shared" si="13"/>
        <v>135</v>
      </c>
      <c r="D145" s="297"/>
      <c r="E145" s="298"/>
      <c r="F145" s="299"/>
      <c r="G145" s="299"/>
      <c r="H145" s="300"/>
      <c r="I145" s="300"/>
      <c r="J145" s="301">
        <f t="shared" si="12"/>
        <v>0</v>
      </c>
      <c r="K145" s="302"/>
      <c r="L145" s="262"/>
      <c r="M145" s="303" t="str">
        <f>IF(ISERROR(VLOOKUP($K145,생산업체!$A:$C,생산업체!$A$1,FALSE))=TRUE,"업체리스트 참조 후 업체명 변경",IF(VLOOKUP($K145,생산업체!$A:$C,생산업체!$B$1,FALSE)=1,$L145+$M$6,$L145+$M$4))</f>
        <v>업체리스트 참조 후 업체명 변경</v>
      </c>
      <c r="N145" s="304"/>
      <c r="O145" s="305"/>
      <c r="P145" s="306"/>
      <c r="Q145" s="265"/>
      <c r="R145" s="360"/>
      <c r="S145" s="307"/>
      <c r="T145" s="308"/>
      <c r="U145" s="309"/>
    </row>
    <row r="146" spans="1:21" customFormat="1" ht="68.25" hidden="1" customHeight="1">
      <c r="A146" t="str">
        <f>IF(E146="","",IF(VLOOKUP($F146,CODE!$K:$O,CODE!$O$1,FALSE)="",$E146,$E146&amp;"-"&amp;VLOOKUP($F146,CODE!$K:$O,CODE!$O$1,FALSE)))</f>
        <v/>
      </c>
      <c r="C146" s="366">
        <f t="shared" si="13"/>
        <v>136</v>
      </c>
      <c r="D146" s="297"/>
      <c r="E146" s="298"/>
      <c r="F146" s="299"/>
      <c r="G146" s="299"/>
      <c r="H146" s="300"/>
      <c r="I146" s="300"/>
      <c r="J146" s="301">
        <f t="shared" si="12"/>
        <v>0</v>
      </c>
      <c r="K146" s="302"/>
      <c r="L146" s="262"/>
      <c r="M146" s="303" t="str">
        <f>IF(ISERROR(VLOOKUP($K146,생산업체!$A:$C,생산업체!$A$1,FALSE))=TRUE,"업체리스트 참조 후 업체명 변경",IF(VLOOKUP($K146,생산업체!$A:$C,생산업체!$B$1,FALSE)=1,$L146+$M$6,$L146+$M$4))</f>
        <v>업체리스트 참조 후 업체명 변경</v>
      </c>
      <c r="N146" s="304"/>
      <c r="O146" s="305"/>
      <c r="P146" s="306"/>
      <c r="Q146" s="265"/>
      <c r="R146" s="360"/>
      <c r="S146" s="307"/>
      <c r="T146" s="308"/>
      <c r="U146" s="309"/>
    </row>
    <row r="147" spans="1:21" customFormat="1" ht="68.25" hidden="1" customHeight="1">
      <c r="A147" t="str">
        <f>IF(E147="","",IF(VLOOKUP($F147,CODE!$K:$O,CODE!$O$1,FALSE)="",$E147,$E147&amp;"-"&amp;VLOOKUP($F147,CODE!$K:$O,CODE!$O$1,FALSE)))</f>
        <v/>
      </c>
      <c r="C147" s="366">
        <f t="shared" si="13"/>
        <v>137</v>
      </c>
      <c r="D147" s="297"/>
      <c r="E147" s="298"/>
      <c r="F147" s="299"/>
      <c r="G147" s="299"/>
      <c r="H147" s="300"/>
      <c r="I147" s="300"/>
      <c r="J147" s="301">
        <f t="shared" si="12"/>
        <v>0</v>
      </c>
      <c r="K147" s="302"/>
      <c r="L147" s="262"/>
      <c r="M147" s="303" t="str">
        <f>IF(ISERROR(VLOOKUP($K147,생산업체!$A:$C,생산업체!$A$1,FALSE))=TRUE,"업체리스트 참조 후 업체명 변경",IF(VLOOKUP($K147,생산업체!$A:$C,생산업체!$B$1,FALSE)=1,$L147+$M$6,$L147+$M$4))</f>
        <v>업체리스트 참조 후 업체명 변경</v>
      </c>
      <c r="N147" s="304"/>
      <c r="O147" s="305"/>
      <c r="P147" s="306"/>
      <c r="Q147" s="265"/>
      <c r="R147" s="360"/>
      <c r="S147" s="307"/>
      <c r="T147" s="308"/>
      <c r="U147" s="309"/>
    </row>
    <row r="148" spans="1:21" customFormat="1" ht="68.25" hidden="1" customHeight="1">
      <c r="A148" t="str">
        <f>IF(E148="","",IF(VLOOKUP($F148,CODE!$K:$O,CODE!$O$1,FALSE)="",$E148,$E148&amp;"-"&amp;VLOOKUP($F148,CODE!$K:$O,CODE!$O$1,FALSE)))</f>
        <v/>
      </c>
      <c r="C148" s="366">
        <f t="shared" si="13"/>
        <v>138</v>
      </c>
      <c r="D148" s="297"/>
      <c r="E148" s="298"/>
      <c r="F148" s="299"/>
      <c r="G148" s="299"/>
      <c r="H148" s="300"/>
      <c r="I148" s="300"/>
      <c r="J148" s="301">
        <f t="shared" si="12"/>
        <v>0</v>
      </c>
      <c r="K148" s="302"/>
      <c r="L148" s="262"/>
      <c r="M148" s="303" t="str">
        <f>IF(ISERROR(VLOOKUP($K148,생산업체!$A:$C,생산업체!$A$1,FALSE))=TRUE,"업체리스트 참조 후 업체명 변경",IF(VLOOKUP($K148,생산업체!$A:$C,생산업체!$B$1,FALSE)=1,$L148+$M$6,$L148+$M$4))</f>
        <v>업체리스트 참조 후 업체명 변경</v>
      </c>
      <c r="N148" s="304"/>
      <c r="O148" s="305"/>
      <c r="P148" s="306"/>
      <c r="Q148" s="265"/>
      <c r="R148" s="360"/>
      <c r="S148" s="307"/>
      <c r="T148" s="308"/>
      <c r="U148" s="309"/>
    </row>
    <row r="149" spans="1:21" customFormat="1" ht="68.25" hidden="1" customHeight="1">
      <c r="A149" t="str">
        <f>IF(E149="","",IF(VLOOKUP($F149,CODE!$K:$O,CODE!$O$1,FALSE)="",$E149,$E149&amp;"-"&amp;VLOOKUP($F149,CODE!$K:$O,CODE!$O$1,FALSE)))</f>
        <v/>
      </c>
      <c r="C149" s="366">
        <f t="shared" si="13"/>
        <v>139</v>
      </c>
      <c r="D149" s="297"/>
      <c r="E149" s="298"/>
      <c r="F149" s="299"/>
      <c r="G149" s="299"/>
      <c r="H149" s="300"/>
      <c r="I149" s="300"/>
      <c r="J149" s="301">
        <f t="shared" si="12"/>
        <v>0</v>
      </c>
      <c r="K149" s="302"/>
      <c r="L149" s="262"/>
      <c r="M149" s="303" t="str">
        <f>IF(ISERROR(VLOOKUP($K149,생산업체!$A:$C,생산업체!$A$1,FALSE))=TRUE,"업체리스트 참조 후 업체명 변경",IF(VLOOKUP($K149,생산업체!$A:$C,생산업체!$B$1,FALSE)=1,$L149+$M$6,$L149+$M$4))</f>
        <v>업체리스트 참조 후 업체명 변경</v>
      </c>
      <c r="N149" s="304"/>
      <c r="O149" s="305"/>
      <c r="P149" s="306"/>
      <c r="Q149" s="265"/>
      <c r="R149" s="360"/>
      <c r="S149" s="307"/>
      <c r="T149" s="308"/>
      <c r="U149" s="309"/>
    </row>
    <row r="150" spans="1:21" customFormat="1" ht="68.25" hidden="1" customHeight="1">
      <c r="A150" t="str">
        <f>IF(E150="","",IF(VLOOKUP($F150,CODE!$K:$O,CODE!$O$1,FALSE)="",$E150,$E150&amp;"-"&amp;VLOOKUP($F150,CODE!$K:$O,CODE!$O$1,FALSE)))</f>
        <v/>
      </c>
      <c r="C150" s="366">
        <f t="shared" si="13"/>
        <v>140</v>
      </c>
      <c r="D150" s="297"/>
      <c r="E150" s="298"/>
      <c r="F150" s="299"/>
      <c r="G150" s="299"/>
      <c r="H150" s="300"/>
      <c r="I150" s="300"/>
      <c r="J150" s="301">
        <f t="shared" si="12"/>
        <v>0</v>
      </c>
      <c r="K150" s="302"/>
      <c r="L150" s="262"/>
      <c r="M150" s="303" t="str">
        <f>IF(ISERROR(VLOOKUP($K150,생산업체!$A:$C,생산업체!$A$1,FALSE))=TRUE,"업체리스트 참조 후 업체명 변경",IF(VLOOKUP($K150,생산업체!$A:$C,생산업체!$B$1,FALSE)=1,$L150+$M$6,$L150+$M$4))</f>
        <v>업체리스트 참조 후 업체명 변경</v>
      </c>
      <c r="N150" s="304"/>
      <c r="O150" s="305"/>
      <c r="P150" s="306"/>
      <c r="Q150" s="265"/>
      <c r="R150" s="360"/>
      <c r="S150" s="307"/>
      <c r="T150" s="308"/>
      <c r="U150" s="309"/>
    </row>
    <row r="151" spans="1:21" customFormat="1" ht="68.25" hidden="1" customHeight="1">
      <c r="A151" t="str">
        <f>IF(E151="","",IF(VLOOKUP($F151,CODE!$K:$O,CODE!$O$1,FALSE)="",$E151,$E151&amp;"-"&amp;VLOOKUP($F151,CODE!$K:$O,CODE!$O$1,FALSE)))</f>
        <v/>
      </c>
      <c r="C151" s="366">
        <f t="shared" si="13"/>
        <v>141</v>
      </c>
      <c r="D151" s="297"/>
      <c r="E151" s="298"/>
      <c r="F151" s="299"/>
      <c r="G151" s="299"/>
      <c r="H151" s="300"/>
      <c r="I151" s="300"/>
      <c r="J151" s="301">
        <f t="shared" si="12"/>
        <v>0</v>
      </c>
      <c r="K151" s="302"/>
      <c r="L151" s="262"/>
      <c r="M151" s="303" t="str">
        <f>IF(ISERROR(VLOOKUP($K151,생산업체!$A:$C,생산업체!$A$1,FALSE))=TRUE,"업체리스트 참조 후 업체명 변경",IF(VLOOKUP($K151,생산업체!$A:$C,생산업체!$B$1,FALSE)=1,$L151+$M$6,$L151+$M$4))</f>
        <v>업체리스트 참조 후 업체명 변경</v>
      </c>
      <c r="N151" s="304"/>
      <c r="O151" s="305"/>
      <c r="P151" s="306"/>
      <c r="Q151" s="265"/>
      <c r="R151" s="360"/>
      <c r="S151" s="307"/>
      <c r="T151" s="308"/>
      <c r="U151" s="309"/>
    </row>
    <row r="152" spans="1:21" customFormat="1" ht="68.25" hidden="1" customHeight="1">
      <c r="A152" t="str">
        <f>IF(E152="","",IF(VLOOKUP($F152,CODE!$K:$O,CODE!$O$1,FALSE)="",$E152,$E152&amp;"-"&amp;VLOOKUP($F152,CODE!$K:$O,CODE!$O$1,FALSE)))</f>
        <v/>
      </c>
      <c r="C152" s="366">
        <f t="shared" si="13"/>
        <v>142</v>
      </c>
      <c r="D152" s="297"/>
      <c r="E152" s="298"/>
      <c r="F152" s="299"/>
      <c r="G152" s="299"/>
      <c r="H152" s="300"/>
      <c r="I152" s="300"/>
      <c r="J152" s="301">
        <f t="shared" si="12"/>
        <v>0</v>
      </c>
      <c r="K152" s="302"/>
      <c r="L152" s="262"/>
      <c r="M152" s="303" t="str">
        <f>IF(ISERROR(VLOOKUP($K152,생산업체!$A:$C,생산업체!$A$1,FALSE))=TRUE,"업체리스트 참조 후 업체명 변경",IF(VLOOKUP($K152,생산업체!$A:$C,생산업체!$B$1,FALSE)=1,$L152+$M$6,$L152+$M$4))</f>
        <v>업체리스트 참조 후 업체명 변경</v>
      </c>
      <c r="N152" s="304"/>
      <c r="O152" s="305"/>
      <c r="P152" s="306"/>
      <c r="Q152" s="265"/>
      <c r="R152" s="360"/>
      <c r="S152" s="307"/>
      <c r="T152" s="308"/>
      <c r="U152" s="309"/>
    </row>
    <row r="153" spans="1:21" customFormat="1" ht="68.25" hidden="1" customHeight="1">
      <c r="A153" t="str">
        <f>IF(E153="","",IF(VLOOKUP($F153,CODE!$K:$O,CODE!$O$1,FALSE)="",$E153,$E153&amp;"-"&amp;VLOOKUP($F153,CODE!$K:$O,CODE!$O$1,FALSE)))</f>
        <v/>
      </c>
      <c r="C153" s="366">
        <f t="shared" si="13"/>
        <v>143</v>
      </c>
      <c r="D153" s="297"/>
      <c r="E153" s="298"/>
      <c r="F153" s="299"/>
      <c r="G153" s="299"/>
      <c r="H153" s="300"/>
      <c r="I153" s="300"/>
      <c r="J153" s="301">
        <f t="shared" si="12"/>
        <v>0</v>
      </c>
      <c r="K153" s="302"/>
      <c r="L153" s="262"/>
      <c r="M153" s="303" t="str">
        <f>IF(ISERROR(VLOOKUP($K153,생산업체!$A:$C,생산업체!$A$1,FALSE))=TRUE,"업체리스트 참조 후 업체명 변경",IF(VLOOKUP($K153,생산업체!$A:$C,생산업체!$B$1,FALSE)=1,$L153+$M$6,$L153+$M$4))</f>
        <v>업체리스트 참조 후 업체명 변경</v>
      </c>
      <c r="N153" s="304"/>
      <c r="O153" s="305"/>
      <c r="P153" s="306"/>
      <c r="Q153" s="265"/>
      <c r="R153" s="360"/>
      <c r="S153" s="307"/>
      <c r="T153" s="308"/>
      <c r="U153" s="309"/>
    </row>
    <row r="154" spans="1:21" customFormat="1" ht="68.25" hidden="1" customHeight="1">
      <c r="A154" t="str">
        <f>IF(E154="","",IF(VLOOKUP($F154,CODE!$K:$O,CODE!$O$1,FALSE)="",$E154,$E154&amp;"-"&amp;VLOOKUP($F154,CODE!$K:$O,CODE!$O$1,FALSE)))</f>
        <v/>
      </c>
      <c r="C154" s="366">
        <f t="shared" si="13"/>
        <v>144</v>
      </c>
      <c r="D154" s="310"/>
      <c r="E154" s="311"/>
      <c r="F154" s="312"/>
      <c r="G154" s="312"/>
      <c r="H154" s="313"/>
      <c r="I154" s="313"/>
      <c r="J154" s="301">
        <f t="shared" si="12"/>
        <v>0</v>
      </c>
      <c r="K154" s="314"/>
      <c r="L154" s="315"/>
      <c r="M154" s="303" t="str">
        <f>IF(ISERROR(VLOOKUP($K154,생산업체!$A:$C,생산업체!$A$1,FALSE))=TRUE,"업체리스트 참조 후 업체명 변경",IF(VLOOKUP($K154,생산업체!$A:$C,생산업체!$B$1,FALSE)=1,$L154+$M$6,$L154+$M$4))</f>
        <v>업체리스트 참조 후 업체명 변경</v>
      </c>
      <c r="N154" s="316"/>
      <c r="O154" s="317"/>
      <c r="P154" s="318"/>
      <c r="Q154" s="319"/>
      <c r="R154" s="363"/>
      <c r="S154" s="320"/>
      <c r="T154" s="321"/>
      <c r="U154" s="322"/>
    </row>
  </sheetData>
  <autoFilter ref="C9:R154">
    <filterColumn colId="5"/>
    <filterColumn colId="8">
      <filters>
        <filter val="FOREMOST"/>
      </filters>
    </filterColumn>
    <filterColumn colId="12"/>
  </autoFilter>
  <sortState ref="A11:U29">
    <sortCondition ref="H11:H29"/>
  </sortState>
  <customSheetViews>
    <customSheetView guid="{929913D8-BDA0-457F-BC3D-EDCCF95F97AB}" scale="70" showPageBreaks="1" view="pageBreakPreview">
      <pane xSplit="6" ySplit="10" topLeftCell="G77" activePane="bottomRight" state="frozen"/>
      <selection pane="bottomRight" activeCell="M10" sqref="M10"/>
      <pageMargins left="0.25" right="0.25" top="0.75" bottom="0.75" header="0.3" footer="0.3"/>
      <pageSetup paperSize="9" scale="50" orientation="portrait" r:id="rId1"/>
    </customSheetView>
    <customSheetView guid="{2FF407FA-622B-438B-AD31-0A052DC02EB8}" scale="70" showPageBreaks="1" view="pageBreakPreview">
      <pane xSplit="6" ySplit="10" topLeftCell="G11" activePane="bottomRight" state="frozen"/>
      <selection pane="bottomRight" activeCell="K17" sqref="K17"/>
      <pageMargins left="0.25" right="0.25" top="0.75" bottom="0.75" header="0.3" footer="0.3"/>
      <pageSetup paperSize="9" scale="50" orientation="portrait" r:id="rId2"/>
    </customSheetView>
  </customSheetViews>
  <mergeCells count="17">
    <mergeCell ref="U8:U9"/>
    <mergeCell ref="S2:T6"/>
    <mergeCell ref="K8:K9"/>
    <mergeCell ref="L8:O8"/>
    <mergeCell ref="P8:Q8"/>
    <mergeCell ref="S8:T8"/>
    <mergeCell ref="R8:R9"/>
    <mergeCell ref="N2:N6"/>
    <mergeCell ref="O2:O6"/>
    <mergeCell ref="C8:C9"/>
    <mergeCell ref="D8:D9"/>
    <mergeCell ref="E8:E9"/>
    <mergeCell ref="H8:H9"/>
    <mergeCell ref="J8:J9"/>
    <mergeCell ref="F8:F9"/>
    <mergeCell ref="I8:I9"/>
    <mergeCell ref="G8:G9"/>
  </mergeCells>
  <phoneticPr fontId="41" type="noConversion"/>
  <pageMargins left="0.23622047244094491" right="0.23622047244094491" top="0.74803149606299213" bottom="0.74803149606299213" header="0.31496062992125984" footer="0.31496062992125984"/>
  <pageSetup paperSize="9" scale="38" fitToHeight="3" orientation="portrait" r:id="rId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theme="1"/>
  </sheetPr>
  <dimension ref="A1:C80"/>
  <sheetViews>
    <sheetView zoomScale="80" zoomScaleNormal="80" workbookViewId="0">
      <pane xSplit="1" ySplit="3" topLeftCell="B67" activePane="bottomRight" state="frozen"/>
      <selection activeCell="L37" sqref="L37"/>
      <selection pane="topRight" activeCell="L37" sqref="L37"/>
      <selection pane="bottomLeft" activeCell="L37" sqref="L37"/>
      <selection pane="bottomRight" activeCell="A65" sqref="A65"/>
    </sheetView>
  </sheetViews>
  <sheetFormatPr defaultRowHeight="16.5"/>
  <cols>
    <col min="1" max="1" width="18.875" style="258" customWidth="1"/>
    <col min="2" max="2" width="9" style="259" customWidth="1"/>
    <col min="3" max="3" width="9" style="260"/>
    <col min="4" max="16384" width="9" style="103"/>
  </cols>
  <sheetData>
    <row r="1" spans="1:3">
      <c r="A1" s="206">
        <v>1</v>
      </c>
      <c r="B1" s="206">
        <v>2</v>
      </c>
      <c r="C1" s="206">
        <v>3</v>
      </c>
    </row>
    <row r="2" spans="1:3" ht="27.75" thickBot="1">
      <c r="A2" s="207" t="s">
        <v>1078</v>
      </c>
      <c r="B2" s="208" t="s">
        <v>193</v>
      </c>
      <c r="C2" s="209" t="s">
        <v>1099</v>
      </c>
    </row>
    <row r="3" spans="1:3" ht="17.25" thickTop="1">
      <c r="A3" s="210" t="s">
        <v>197</v>
      </c>
      <c r="B3" s="211">
        <v>2</v>
      </c>
      <c r="C3" s="212"/>
    </row>
    <row r="4" spans="1:3">
      <c r="A4" s="213" t="s">
        <v>198</v>
      </c>
      <c r="B4" s="214">
        <v>2</v>
      </c>
      <c r="C4" s="215"/>
    </row>
    <row r="5" spans="1:3">
      <c r="A5" s="216" t="s">
        <v>200</v>
      </c>
      <c r="B5" s="217">
        <v>2</v>
      </c>
      <c r="C5" s="218" t="s">
        <v>1080</v>
      </c>
    </row>
    <row r="6" spans="1:3">
      <c r="A6" s="213" t="s">
        <v>1079</v>
      </c>
      <c r="B6" s="214">
        <v>2</v>
      </c>
      <c r="C6" s="215"/>
    </row>
    <row r="7" spans="1:3">
      <c r="A7" s="216" t="s">
        <v>203</v>
      </c>
      <c r="B7" s="217">
        <v>2</v>
      </c>
      <c r="C7" s="218" t="s">
        <v>1080</v>
      </c>
    </row>
    <row r="8" spans="1:3">
      <c r="A8" s="216" t="s">
        <v>1100</v>
      </c>
      <c r="B8" s="217">
        <v>2</v>
      </c>
      <c r="C8" s="218" t="s">
        <v>1080</v>
      </c>
    </row>
    <row r="9" spans="1:3">
      <c r="A9" s="216" t="s">
        <v>1101</v>
      </c>
      <c r="B9" s="217">
        <v>2</v>
      </c>
      <c r="C9" s="218" t="s">
        <v>1102</v>
      </c>
    </row>
    <row r="10" spans="1:3">
      <c r="A10" s="213" t="s">
        <v>1103</v>
      </c>
      <c r="B10" s="214">
        <v>2</v>
      </c>
      <c r="C10" s="215" t="s">
        <v>1080</v>
      </c>
    </row>
    <row r="11" spans="1:3">
      <c r="A11" s="213" t="s">
        <v>1104</v>
      </c>
      <c r="B11" s="214">
        <v>2</v>
      </c>
      <c r="C11" s="215"/>
    </row>
    <row r="12" spans="1:3">
      <c r="A12" s="213" t="s">
        <v>204</v>
      </c>
      <c r="B12" s="214">
        <v>2</v>
      </c>
      <c r="C12" s="215"/>
    </row>
    <row r="13" spans="1:3">
      <c r="A13" s="213" t="s">
        <v>1105</v>
      </c>
      <c r="B13" s="214">
        <v>2</v>
      </c>
      <c r="C13" s="215" t="s">
        <v>1080</v>
      </c>
    </row>
    <row r="14" spans="1:3" ht="17.25" thickBot="1">
      <c r="A14" s="219" t="s">
        <v>1106</v>
      </c>
      <c r="B14" s="220">
        <v>2</v>
      </c>
      <c r="C14" s="221" t="s">
        <v>1080</v>
      </c>
    </row>
    <row r="15" spans="1:3" ht="17.25" thickTop="1">
      <c r="A15" s="222" t="s">
        <v>196</v>
      </c>
      <c r="B15" s="223">
        <v>2</v>
      </c>
      <c r="C15" s="224" t="s">
        <v>1080</v>
      </c>
    </row>
    <row r="16" spans="1:3">
      <c r="A16" s="216" t="s">
        <v>1107</v>
      </c>
      <c r="B16" s="217">
        <v>2</v>
      </c>
      <c r="C16" s="218" t="s">
        <v>1080</v>
      </c>
    </row>
    <row r="17" spans="1:3">
      <c r="A17" s="216" t="s">
        <v>170</v>
      </c>
      <c r="B17" s="217">
        <v>2</v>
      </c>
      <c r="C17" s="218" t="s">
        <v>1080</v>
      </c>
    </row>
    <row r="18" spans="1:3">
      <c r="A18" s="213" t="s">
        <v>1108</v>
      </c>
      <c r="B18" s="214">
        <v>2</v>
      </c>
      <c r="C18" s="215" t="s">
        <v>1080</v>
      </c>
    </row>
    <row r="19" spans="1:3">
      <c r="A19" s="216" t="s">
        <v>1109</v>
      </c>
      <c r="B19" s="217">
        <v>2</v>
      </c>
      <c r="C19" s="218" t="s">
        <v>1080</v>
      </c>
    </row>
    <row r="20" spans="1:3">
      <c r="A20" s="213" t="s">
        <v>206</v>
      </c>
      <c r="B20" s="214">
        <v>2</v>
      </c>
      <c r="C20" s="215"/>
    </row>
    <row r="21" spans="1:3">
      <c r="A21" s="225" t="s">
        <v>1110</v>
      </c>
      <c r="B21" s="226">
        <v>2</v>
      </c>
      <c r="C21" s="227" t="s">
        <v>1080</v>
      </c>
    </row>
    <row r="22" spans="1:3">
      <c r="A22" s="225" t="s">
        <v>1111</v>
      </c>
      <c r="B22" s="226">
        <v>2</v>
      </c>
      <c r="C22" s="227" t="s">
        <v>1080</v>
      </c>
    </row>
    <row r="23" spans="1:3">
      <c r="A23" s="228" t="s">
        <v>1112</v>
      </c>
      <c r="B23" s="229">
        <v>2</v>
      </c>
      <c r="C23" s="230" t="s">
        <v>1080</v>
      </c>
    </row>
    <row r="24" spans="1:3">
      <c r="A24" s="228" t="s">
        <v>1113</v>
      </c>
      <c r="B24" s="229">
        <v>2</v>
      </c>
      <c r="C24" s="230" t="s">
        <v>1080</v>
      </c>
    </row>
    <row r="25" spans="1:3">
      <c r="A25" s="231" t="s">
        <v>199</v>
      </c>
      <c r="B25" s="229">
        <v>2</v>
      </c>
      <c r="C25" s="230" t="s">
        <v>1080</v>
      </c>
    </row>
    <row r="26" spans="1:3">
      <c r="A26" s="232" t="s">
        <v>1114</v>
      </c>
      <c r="B26" s="214">
        <v>2</v>
      </c>
      <c r="C26" s="215"/>
    </row>
    <row r="27" spans="1:3" ht="17.25" thickBot="1">
      <c r="A27" s="233" t="s">
        <v>1115</v>
      </c>
      <c r="B27" s="234">
        <v>2</v>
      </c>
      <c r="C27" s="235" t="s">
        <v>1080</v>
      </c>
    </row>
    <row r="28" spans="1:3" ht="17.25" thickTop="1">
      <c r="A28" s="222" t="s">
        <v>194</v>
      </c>
      <c r="B28" s="223">
        <v>1</v>
      </c>
      <c r="C28" s="224" t="s">
        <v>1116</v>
      </c>
    </row>
    <row r="29" spans="1:3">
      <c r="A29" s="213" t="s">
        <v>201</v>
      </c>
      <c r="B29" s="214">
        <v>1</v>
      </c>
      <c r="C29" s="215"/>
    </row>
    <row r="30" spans="1:3">
      <c r="A30" s="216" t="s">
        <v>1117</v>
      </c>
      <c r="B30" s="217">
        <v>1</v>
      </c>
      <c r="C30" s="218" t="s">
        <v>1081</v>
      </c>
    </row>
    <row r="31" spans="1:3">
      <c r="A31" s="236" t="s">
        <v>209</v>
      </c>
      <c r="B31" s="217">
        <v>1</v>
      </c>
      <c r="C31" s="218" t="s">
        <v>1081</v>
      </c>
    </row>
    <row r="32" spans="1:3">
      <c r="A32" s="225" t="s">
        <v>1118</v>
      </c>
      <c r="B32" s="226">
        <v>1</v>
      </c>
      <c r="C32" s="227" t="s">
        <v>1081</v>
      </c>
    </row>
    <row r="33" spans="1:3">
      <c r="A33" s="225" t="s">
        <v>1119</v>
      </c>
      <c r="B33" s="226">
        <v>1</v>
      </c>
      <c r="C33" s="227" t="s">
        <v>1120</v>
      </c>
    </row>
    <row r="34" spans="1:3">
      <c r="A34" s="213" t="s">
        <v>208</v>
      </c>
      <c r="B34" s="214">
        <v>1</v>
      </c>
      <c r="C34" s="215"/>
    </row>
    <row r="35" spans="1:3">
      <c r="A35" s="231" t="s">
        <v>207</v>
      </c>
      <c r="B35" s="229">
        <v>1</v>
      </c>
      <c r="C35" s="230" t="s">
        <v>1081</v>
      </c>
    </row>
    <row r="36" spans="1:3">
      <c r="A36" s="237" t="s">
        <v>1121</v>
      </c>
      <c r="B36" s="238">
        <v>1</v>
      </c>
      <c r="C36" s="239" t="s">
        <v>1116</v>
      </c>
    </row>
    <row r="37" spans="1:3">
      <c r="A37" s="237" t="s">
        <v>1122</v>
      </c>
      <c r="B37" s="238">
        <v>1</v>
      </c>
      <c r="C37" s="239" t="s">
        <v>1123</v>
      </c>
    </row>
    <row r="38" spans="1:3">
      <c r="A38" s="240" t="s">
        <v>1124</v>
      </c>
      <c r="B38" s="241">
        <v>1</v>
      </c>
      <c r="C38" s="239" t="s">
        <v>1116</v>
      </c>
    </row>
    <row r="39" spans="1:3">
      <c r="A39" s="240" t="s">
        <v>1125</v>
      </c>
      <c r="B39" s="241">
        <v>1</v>
      </c>
      <c r="C39" s="242" t="s">
        <v>1116</v>
      </c>
    </row>
    <row r="40" spans="1:3">
      <c r="A40" s="240" t="s">
        <v>1126</v>
      </c>
      <c r="B40" s="241">
        <v>1</v>
      </c>
      <c r="C40" s="239" t="s">
        <v>973</v>
      </c>
    </row>
    <row r="41" spans="1:3">
      <c r="A41" s="231" t="s">
        <v>1074</v>
      </c>
      <c r="B41" s="229">
        <v>1</v>
      </c>
      <c r="C41" s="243" t="s">
        <v>973</v>
      </c>
    </row>
    <row r="42" spans="1:3" ht="17.25" thickBot="1">
      <c r="A42" s="233" t="s">
        <v>1127</v>
      </c>
      <c r="B42" s="234">
        <v>1</v>
      </c>
      <c r="C42" s="235" t="s">
        <v>1120</v>
      </c>
    </row>
    <row r="43" spans="1:3" ht="17.25" thickTop="1">
      <c r="A43" s="222" t="s">
        <v>1128</v>
      </c>
      <c r="B43" s="223">
        <v>1</v>
      </c>
      <c r="C43" s="224" t="s">
        <v>1081</v>
      </c>
    </row>
    <row r="44" spans="1:3">
      <c r="A44" s="216" t="s">
        <v>1129</v>
      </c>
      <c r="B44" s="217">
        <v>1</v>
      </c>
      <c r="C44" s="218" t="s">
        <v>1080</v>
      </c>
    </row>
    <row r="45" spans="1:3">
      <c r="A45" s="216" t="s">
        <v>1130</v>
      </c>
      <c r="B45" s="217">
        <v>1</v>
      </c>
      <c r="C45" s="218" t="s">
        <v>1080</v>
      </c>
    </row>
    <row r="46" spans="1:3">
      <c r="A46" s="244" t="s">
        <v>1131</v>
      </c>
      <c r="B46" s="245">
        <v>1</v>
      </c>
      <c r="C46" s="246" t="s">
        <v>1080</v>
      </c>
    </row>
    <row r="47" spans="1:3">
      <c r="A47" s="213" t="s">
        <v>1132</v>
      </c>
      <c r="B47" s="214">
        <v>2</v>
      </c>
      <c r="C47" s="215" t="s">
        <v>1080</v>
      </c>
    </row>
    <row r="48" spans="1:3">
      <c r="A48" s="213" t="s">
        <v>1133</v>
      </c>
      <c r="B48" s="214">
        <v>2</v>
      </c>
      <c r="C48" s="215"/>
    </row>
    <row r="49" spans="1:3">
      <c r="A49" s="213" t="s">
        <v>1134</v>
      </c>
      <c r="B49" s="214">
        <v>2</v>
      </c>
      <c r="C49" s="215"/>
    </row>
    <row r="50" spans="1:3">
      <c r="A50" s="216" t="s">
        <v>1135</v>
      </c>
      <c r="B50" s="217">
        <v>1</v>
      </c>
      <c r="C50" s="218" t="s">
        <v>1081</v>
      </c>
    </row>
    <row r="51" spans="1:3">
      <c r="A51" s="216" t="s">
        <v>1136</v>
      </c>
      <c r="B51" s="217">
        <v>1</v>
      </c>
      <c r="C51" s="218" t="s">
        <v>1081</v>
      </c>
    </row>
    <row r="52" spans="1:3">
      <c r="A52" s="216" t="s">
        <v>205</v>
      </c>
      <c r="B52" s="217">
        <v>1</v>
      </c>
      <c r="C52" s="218" t="s">
        <v>1081</v>
      </c>
    </row>
    <row r="53" spans="1:3" ht="17.25" thickBot="1">
      <c r="A53" s="247" t="s">
        <v>1137</v>
      </c>
      <c r="B53" s="248">
        <v>1</v>
      </c>
      <c r="C53" s="249"/>
    </row>
    <row r="54" spans="1:3" ht="17.25" thickTop="1">
      <c r="A54" s="222" t="s">
        <v>195</v>
      </c>
      <c r="B54" s="223">
        <v>1</v>
      </c>
      <c r="C54" s="224" t="s">
        <v>1081</v>
      </c>
    </row>
    <row r="55" spans="1:3">
      <c r="A55" s="213" t="s">
        <v>1138</v>
      </c>
      <c r="B55" s="214">
        <v>1</v>
      </c>
      <c r="C55" s="215"/>
    </row>
    <row r="56" spans="1:3">
      <c r="A56" s="216" t="s">
        <v>1139</v>
      </c>
      <c r="B56" s="217">
        <v>1</v>
      </c>
      <c r="C56" s="218" t="s">
        <v>1081</v>
      </c>
    </row>
    <row r="57" spans="1:3">
      <c r="A57" s="216" t="s">
        <v>1140</v>
      </c>
      <c r="B57" s="217">
        <v>1</v>
      </c>
      <c r="C57" s="218" t="s">
        <v>1081</v>
      </c>
    </row>
    <row r="58" spans="1:3">
      <c r="A58" s="232" t="s">
        <v>1141</v>
      </c>
      <c r="B58" s="214">
        <v>1</v>
      </c>
      <c r="C58" s="215"/>
    </row>
    <row r="59" spans="1:3">
      <c r="A59" s="216" t="s">
        <v>1142</v>
      </c>
      <c r="B59" s="217">
        <v>1</v>
      </c>
      <c r="C59" s="218" t="s">
        <v>1081</v>
      </c>
    </row>
    <row r="60" spans="1:3">
      <c r="A60" s="216" t="s">
        <v>1143</v>
      </c>
      <c r="B60" s="217">
        <v>1</v>
      </c>
      <c r="C60" s="218" t="s">
        <v>1081</v>
      </c>
    </row>
    <row r="61" spans="1:3">
      <c r="A61" s="216" t="s">
        <v>169</v>
      </c>
      <c r="B61" s="217">
        <v>1</v>
      </c>
      <c r="C61" s="250" t="s">
        <v>1081</v>
      </c>
    </row>
    <row r="62" spans="1:3">
      <c r="A62" s="216" t="s">
        <v>1075</v>
      </c>
      <c r="B62" s="217">
        <v>2</v>
      </c>
      <c r="C62" s="218" t="s">
        <v>1081</v>
      </c>
    </row>
    <row r="63" spans="1:3">
      <c r="A63" s="213" t="s">
        <v>1144</v>
      </c>
      <c r="B63" s="214">
        <v>1</v>
      </c>
      <c r="C63" s="215"/>
    </row>
    <row r="64" spans="1:3">
      <c r="A64" s="216" t="s">
        <v>1145</v>
      </c>
      <c r="B64" s="217">
        <v>1</v>
      </c>
      <c r="C64" s="218" t="s">
        <v>1081</v>
      </c>
    </row>
    <row r="65" spans="1:3">
      <c r="A65" s="216" t="s">
        <v>1146</v>
      </c>
      <c r="B65" s="217">
        <v>1</v>
      </c>
      <c r="C65" s="218" t="s">
        <v>1081</v>
      </c>
    </row>
    <row r="66" spans="1:3">
      <c r="A66" s="251" t="s">
        <v>202</v>
      </c>
      <c r="B66" s="252">
        <v>1</v>
      </c>
      <c r="C66" s="253" t="s">
        <v>1081</v>
      </c>
    </row>
    <row r="67" spans="1:3">
      <c r="A67" s="225" t="s">
        <v>1147</v>
      </c>
      <c r="B67" s="226">
        <v>1</v>
      </c>
      <c r="C67" s="227" t="s">
        <v>1081</v>
      </c>
    </row>
    <row r="68" spans="1:3">
      <c r="A68" s="225" t="s">
        <v>1148</v>
      </c>
      <c r="B68" s="226">
        <v>1</v>
      </c>
      <c r="C68" s="227" t="s">
        <v>1081</v>
      </c>
    </row>
    <row r="69" spans="1:3">
      <c r="A69" s="231" t="s">
        <v>1149</v>
      </c>
      <c r="B69" s="229">
        <v>1</v>
      </c>
      <c r="C69" s="230" t="s">
        <v>1081</v>
      </c>
    </row>
    <row r="70" spans="1:3">
      <c r="A70" s="231" t="s">
        <v>1076</v>
      </c>
      <c r="B70" s="229">
        <v>1</v>
      </c>
      <c r="C70" s="230" t="s">
        <v>1081</v>
      </c>
    </row>
    <row r="71" spans="1:3">
      <c r="A71" s="254" t="s">
        <v>1077</v>
      </c>
      <c r="B71" s="241">
        <v>1</v>
      </c>
      <c r="C71" s="242" t="s">
        <v>1081</v>
      </c>
    </row>
    <row r="72" spans="1:3" ht="17.25" thickBot="1">
      <c r="A72" s="233" t="s">
        <v>1150</v>
      </c>
      <c r="B72" s="234">
        <v>1</v>
      </c>
      <c r="C72" s="235" t="s">
        <v>1081</v>
      </c>
    </row>
    <row r="73" spans="1:3" ht="18" thickTop="1" thickBot="1">
      <c r="A73" s="255" t="s">
        <v>1151</v>
      </c>
      <c r="B73" s="256"/>
      <c r="C73" s="257" t="s">
        <v>1080</v>
      </c>
    </row>
    <row r="74" spans="1:3" ht="17.25" thickTop="1">
      <c r="A74" s="258" t="s">
        <v>1152</v>
      </c>
      <c r="B74" s="259">
        <v>1</v>
      </c>
      <c r="C74" s="260" t="s">
        <v>1153</v>
      </c>
    </row>
    <row r="75" spans="1:3">
      <c r="A75" s="258" t="s">
        <v>1154</v>
      </c>
      <c r="B75" s="259">
        <v>1</v>
      </c>
      <c r="C75" s="260" t="s">
        <v>1153</v>
      </c>
    </row>
    <row r="76" spans="1:3">
      <c r="A76" s="258" t="s">
        <v>1155</v>
      </c>
      <c r="B76" s="259">
        <v>1</v>
      </c>
      <c r="C76" s="260" t="s">
        <v>1153</v>
      </c>
    </row>
    <row r="77" spans="1:3">
      <c r="A77" s="258" t="s">
        <v>1156</v>
      </c>
      <c r="B77" s="259">
        <v>1</v>
      </c>
      <c r="C77" s="260" t="s">
        <v>1153</v>
      </c>
    </row>
    <row r="78" spans="1:3">
      <c r="A78" s="258" t="s">
        <v>1157</v>
      </c>
      <c r="B78" s="259">
        <v>1</v>
      </c>
      <c r="C78" s="260" t="s">
        <v>1153</v>
      </c>
    </row>
    <row r="79" spans="1:3">
      <c r="A79" s="258" t="s">
        <v>1084</v>
      </c>
      <c r="B79" s="259">
        <v>1</v>
      </c>
      <c r="C79" s="260" t="s">
        <v>1153</v>
      </c>
    </row>
    <row r="80" spans="1:3">
      <c r="A80" s="216" t="s">
        <v>1411</v>
      </c>
      <c r="B80" s="217">
        <v>1</v>
      </c>
      <c r="C80" s="218" t="s">
        <v>1081</v>
      </c>
    </row>
  </sheetData>
  <customSheetViews>
    <customSheetView guid="{929913D8-BDA0-457F-BC3D-EDCCF95F97AB}">
      <pageMargins left="0.7" right="0.7" top="0.75" bottom="0.75" header="0.3" footer="0.3"/>
    </customSheetView>
    <customSheetView guid="{2FF407FA-622B-438B-AD31-0A052DC02EB8}">
      <pageMargins left="0.7" right="0.7" top="0.75" bottom="0.75" header="0.3" footer="0.3"/>
    </customSheetView>
  </customSheetViews>
  <phoneticPr fontId="4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theme="1"/>
  </sheetPr>
  <dimension ref="A1:AX154"/>
  <sheetViews>
    <sheetView showGridLines="0" showZeros="0" zoomScale="80" zoomScaleNormal="70" workbookViewId="0">
      <pane ySplit="4" topLeftCell="A95" activePane="bottomLeft" state="frozen"/>
      <selection activeCell="K78" sqref="K78"/>
      <selection pane="bottomLeft" activeCell="J139" sqref="J139"/>
    </sheetView>
  </sheetViews>
  <sheetFormatPr defaultRowHeight="13.5"/>
  <cols>
    <col min="1" max="1" width="7" style="122" bestFit="1" customWidth="1"/>
    <col min="2" max="2" width="5.625" style="185" bestFit="1" customWidth="1"/>
    <col min="3" max="3" width="33.75" style="123" bestFit="1" customWidth="1"/>
    <col min="4" max="4" width="7" style="186" bestFit="1" customWidth="1"/>
    <col min="5" max="5" width="6" style="186" bestFit="1" customWidth="1"/>
    <col min="6" max="6" width="6" style="186" customWidth="1"/>
    <col min="7" max="7" width="7" style="187" customWidth="1"/>
    <col min="8" max="8" width="1.25" style="122" customWidth="1"/>
    <col min="9" max="9" width="7" style="122" bestFit="1" customWidth="1"/>
    <col min="10" max="10" width="35.125" style="123" bestFit="1" customWidth="1"/>
    <col min="11" max="11" width="5.625" style="122" bestFit="1" customWidth="1"/>
    <col min="12" max="12" width="25.25" style="123" bestFit="1" customWidth="1"/>
    <col min="13" max="13" width="5.625" style="122" bestFit="1" customWidth="1"/>
    <col min="14" max="15" width="7.5" style="122" bestFit="1" customWidth="1"/>
    <col min="16" max="16" width="7.5" style="122" customWidth="1"/>
    <col min="17" max="17" width="1.25" style="122" customWidth="1"/>
    <col min="18" max="18" width="5.625" style="122" bestFit="1" customWidth="1"/>
    <col min="19" max="19" width="7.5" style="122" bestFit="1" customWidth="1"/>
    <col min="20" max="20" width="5.625" style="122" bestFit="1" customWidth="1"/>
    <col min="21" max="21" width="1.25" style="122" customWidth="1"/>
    <col min="22" max="22" width="6.25" style="122" customWidth="1"/>
    <col min="23" max="23" width="5.625" style="122" bestFit="1" customWidth="1"/>
    <col min="24" max="24" width="7.5" style="122" bestFit="1" customWidth="1"/>
    <col min="25" max="25" width="5.625" style="122" bestFit="1" customWidth="1"/>
    <col min="26" max="26" width="1.25" style="122" customWidth="1"/>
    <col min="27" max="27" width="14.375" style="122" bestFit="1" customWidth="1"/>
    <col min="28" max="28" width="1.25" style="122" customWidth="1"/>
    <col min="29" max="29" width="6.625" style="122" customWidth="1"/>
    <col min="30" max="30" width="5.625" style="122" bestFit="1" customWidth="1"/>
    <col min="31" max="31" width="16.625" style="123" bestFit="1" customWidth="1"/>
    <col min="32" max="32" width="5.625" style="122" bestFit="1" customWidth="1"/>
    <col min="33" max="33" width="1.25" style="122" customWidth="1"/>
    <col min="34" max="34" width="7" style="122" bestFit="1" customWidth="1"/>
    <col min="35" max="35" width="5.625" style="122" bestFit="1" customWidth="1"/>
    <col min="36" max="36" width="17.625" style="123" bestFit="1" customWidth="1"/>
    <col min="37" max="37" width="5.625" style="122" customWidth="1"/>
    <col min="38" max="38" width="5.625" style="122" bestFit="1" customWidth="1"/>
    <col min="39" max="39" width="1.25" style="122" customWidth="1"/>
    <col min="40" max="40" width="5.25" style="122" bestFit="1" customWidth="1"/>
    <col min="41" max="41" width="9.75" style="122" bestFit="1" customWidth="1"/>
    <col min="42" max="42" width="5.625" style="122" bestFit="1" customWidth="1"/>
    <col min="43" max="43" width="1.375" style="122" customWidth="1"/>
    <col min="44" max="44" width="5.25" style="122" customWidth="1"/>
    <col min="45" max="45" width="10.875" style="122" bestFit="1" customWidth="1"/>
    <col min="46" max="46" width="5.25" style="122" bestFit="1" customWidth="1"/>
    <col min="47" max="47" width="1.25" style="122" customWidth="1"/>
    <col min="48" max="48" width="5.25" style="122" bestFit="1" customWidth="1"/>
    <col min="49" max="49" width="12" style="122" bestFit="1" customWidth="1"/>
    <col min="50" max="50" width="5.625" style="122" bestFit="1" customWidth="1"/>
    <col min="51" max="51" width="2.125" style="122" customWidth="1"/>
    <col min="52" max="16384" width="9" style="122"/>
  </cols>
  <sheetData>
    <row r="1" spans="1:50" s="109" customFormat="1">
      <c r="B1" s="110"/>
      <c r="C1" s="109">
        <v>2</v>
      </c>
      <c r="D1" s="109">
        <v>3</v>
      </c>
      <c r="E1" s="109">
        <v>4</v>
      </c>
      <c r="F1" s="109">
        <v>5</v>
      </c>
      <c r="G1" s="109">
        <v>6</v>
      </c>
      <c r="J1" s="111"/>
      <c r="L1" s="109">
        <v>2</v>
      </c>
      <c r="M1" s="109">
        <v>3</v>
      </c>
      <c r="N1" s="109">
        <v>4</v>
      </c>
      <c r="O1" s="109">
        <v>5</v>
      </c>
      <c r="P1" s="109">
        <v>6</v>
      </c>
      <c r="S1" s="109">
        <v>2</v>
      </c>
      <c r="T1" s="109">
        <v>3</v>
      </c>
      <c r="X1" s="109">
        <v>2</v>
      </c>
      <c r="Y1" s="109">
        <v>3</v>
      </c>
      <c r="AE1" s="111">
        <v>2</v>
      </c>
      <c r="AF1" s="109">
        <v>3</v>
      </c>
      <c r="AJ1" s="111">
        <v>2</v>
      </c>
      <c r="AK1" s="109">
        <v>3</v>
      </c>
      <c r="AL1" s="109">
        <v>4</v>
      </c>
      <c r="AO1" s="109">
        <v>2</v>
      </c>
      <c r="AP1" s="109">
        <v>3</v>
      </c>
      <c r="AS1" s="109">
        <v>2</v>
      </c>
      <c r="AT1" s="109">
        <v>3</v>
      </c>
      <c r="AW1" s="109">
        <v>2</v>
      </c>
      <c r="AX1" s="109">
        <v>3</v>
      </c>
    </row>
    <row r="2" spans="1:50" s="109" customFormat="1" ht="14.25" thickBot="1">
      <c r="A2" s="672" t="s">
        <v>222</v>
      </c>
      <c r="B2" s="672"/>
      <c r="C2" s="672"/>
      <c r="D2" s="672"/>
      <c r="E2" s="672"/>
      <c r="F2" s="672"/>
      <c r="G2" s="672"/>
      <c r="I2" s="672" t="s">
        <v>223</v>
      </c>
      <c r="J2" s="672"/>
      <c r="K2" s="672"/>
      <c r="L2" s="672"/>
      <c r="M2" s="672"/>
      <c r="N2" s="672"/>
      <c r="O2" s="112"/>
      <c r="P2" s="112"/>
      <c r="R2" s="672" t="s">
        <v>224</v>
      </c>
      <c r="S2" s="672"/>
      <c r="T2" s="672"/>
      <c r="V2" s="672" t="s">
        <v>225</v>
      </c>
      <c r="W2" s="672"/>
      <c r="X2" s="672"/>
      <c r="Y2" s="672"/>
      <c r="AA2" s="112" t="s">
        <v>226</v>
      </c>
      <c r="AC2" s="672" t="s">
        <v>227</v>
      </c>
      <c r="AD2" s="672"/>
      <c r="AE2" s="672"/>
      <c r="AF2" s="672"/>
      <c r="AH2" s="672" t="s">
        <v>228</v>
      </c>
      <c r="AI2" s="672"/>
      <c r="AJ2" s="672"/>
      <c r="AK2" s="672"/>
      <c r="AL2" s="672"/>
      <c r="AN2" s="672" t="s">
        <v>229</v>
      </c>
      <c r="AO2" s="672"/>
      <c r="AP2" s="672"/>
      <c r="AR2" s="672" t="s">
        <v>230</v>
      </c>
      <c r="AS2" s="672"/>
      <c r="AT2" s="672"/>
      <c r="AV2" s="672" t="s">
        <v>231</v>
      </c>
      <c r="AW2" s="672"/>
      <c r="AX2" s="672"/>
    </row>
    <row r="3" spans="1:50" s="109" customFormat="1">
      <c r="A3" s="112" t="s">
        <v>232</v>
      </c>
      <c r="B3" s="113" t="s">
        <v>233</v>
      </c>
      <c r="C3" s="112" t="s">
        <v>234</v>
      </c>
      <c r="D3" s="114" t="s">
        <v>235</v>
      </c>
      <c r="E3" s="114" t="s">
        <v>233</v>
      </c>
      <c r="F3" s="114" t="s">
        <v>236</v>
      </c>
      <c r="G3" s="115" t="s">
        <v>237</v>
      </c>
      <c r="I3" s="112" t="s">
        <v>232</v>
      </c>
      <c r="J3" s="112" t="s">
        <v>238</v>
      </c>
      <c r="K3" s="116" t="s">
        <v>233</v>
      </c>
      <c r="L3" s="112" t="s">
        <v>234</v>
      </c>
      <c r="M3" s="112" t="s">
        <v>233</v>
      </c>
      <c r="N3" s="112" t="s">
        <v>236</v>
      </c>
      <c r="O3" s="112" t="s">
        <v>236</v>
      </c>
      <c r="P3" s="112" t="s">
        <v>236</v>
      </c>
      <c r="R3" s="116" t="s">
        <v>233</v>
      </c>
      <c r="S3" s="112" t="s">
        <v>234</v>
      </c>
      <c r="T3" s="112" t="s">
        <v>233</v>
      </c>
      <c r="V3" s="112" t="s">
        <v>232</v>
      </c>
      <c r="W3" s="116" t="s">
        <v>233</v>
      </c>
      <c r="X3" s="112" t="s">
        <v>234</v>
      </c>
      <c r="Y3" s="112" t="s">
        <v>233</v>
      </c>
      <c r="AA3" s="112" t="s">
        <v>233</v>
      </c>
      <c r="AC3" s="112" t="s">
        <v>232</v>
      </c>
      <c r="AD3" s="116" t="s">
        <v>233</v>
      </c>
      <c r="AE3" s="112" t="s">
        <v>234</v>
      </c>
      <c r="AF3" s="112" t="s">
        <v>233</v>
      </c>
      <c r="AH3" s="112" t="s">
        <v>232</v>
      </c>
      <c r="AI3" s="116" t="s">
        <v>233</v>
      </c>
      <c r="AJ3" s="112" t="s">
        <v>234</v>
      </c>
      <c r="AK3" s="112" t="s">
        <v>239</v>
      </c>
      <c r="AL3" s="112" t="s">
        <v>233</v>
      </c>
      <c r="AN3" s="116" t="s">
        <v>233</v>
      </c>
      <c r="AO3" s="112" t="s">
        <v>234</v>
      </c>
      <c r="AP3" s="112" t="s">
        <v>233</v>
      </c>
      <c r="AR3" s="116" t="s">
        <v>233</v>
      </c>
      <c r="AS3" s="112" t="s">
        <v>234</v>
      </c>
      <c r="AT3" s="112" t="s">
        <v>233</v>
      </c>
      <c r="AV3" s="116" t="s">
        <v>233</v>
      </c>
      <c r="AW3" s="112" t="s">
        <v>234</v>
      </c>
      <c r="AX3" s="112" t="s">
        <v>233</v>
      </c>
    </row>
    <row r="4" spans="1:50">
      <c r="A4" s="117" t="s">
        <v>240</v>
      </c>
      <c r="B4" s="118"/>
      <c r="C4" s="119" t="s">
        <v>241</v>
      </c>
      <c r="D4" s="120">
        <f>B4</f>
        <v>0</v>
      </c>
      <c r="E4" s="120">
        <f t="shared" ref="E4:E49" si="0">B4</f>
        <v>0</v>
      </c>
      <c r="F4" s="120" t="s">
        <v>242</v>
      </c>
      <c r="G4" s="121" t="s">
        <v>243</v>
      </c>
      <c r="I4" s="122" t="s">
        <v>244</v>
      </c>
      <c r="J4" s="123" t="s">
        <v>245</v>
      </c>
      <c r="K4" s="124" t="s">
        <v>246</v>
      </c>
      <c r="L4" s="123" t="s">
        <v>247</v>
      </c>
      <c r="M4" s="122" t="str">
        <f>K4</f>
        <v>BA</v>
      </c>
      <c r="N4" s="122" t="s">
        <v>248</v>
      </c>
      <c r="P4" s="122" t="s">
        <v>249</v>
      </c>
      <c r="R4" s="124" t="s">
        <v>250</v>
      </c>
      <c r="S4" s="122">
        <v>2009</v>
      </c>
      <c r="T4" s="122" t="str">
        <f>R4</f>
        <v>A</v>
      </c>
      <c r="V4" s="122">
        <v>0</v>
      </c>
      <c r="W4" s="125" t="s">
        <v>251</v>
      </c>
      <c r="X4" s="122" t="s">
        <v>252</v>
      </c>
      <c r="Y4" s="122" t="str">
        <f>W4</f>
        <v>0</v>
      </c>
      <c r="AA4" s="122" t="s">
        <v>253</v>
      </c>
      <c r="AC4" s="122" t="s">
        <v>254</v>
      </c>
      <c r="AD4" s="124" t="s">
        <v>255</v>
      </c>
      <c r="AE4" s="123" t="s">
        <v>256</v>
      </c>
      <c r="AF4" s="122" t="str">
        <f>AD4</f>
        <v>BK</v>
      </c>
      <c r="AH4" s="122" t="s">
        <v>250</v>
      </c>
      <c r="AI4" s="124" t="s">
        <v>257</v>
      </c>
      <c r="AJ4" s="123" t="s">
        <v>258</v>
      </c>
      <c r="AK4" s="122">
        <v>1</v>
      </c>
      <c r="AL4" s="122" t="str">
        <f>AI4</f>
        <v>FRE</v>
      </c>
      <c r="AN4" s="124" t="s">
        <v>243</v>
      </c>
      <c r="AO4" s="122" t="s">
        <v>259</v>
      </c>
      <c r="AP4" s="122" t="str">
        <f>AN4</f>
        <v>B</v>
      </c>
      <c r="AR4" s="124" t="s">
        <v>260</v>
      </c>
      <c r="AS4" s="122" t="s">
        <v>261</v>
      </c>
      <c r="AT4" s="122" t="str">
        <f t="shared" ref="AT4:AT9" si="1">AR4</f>
        <v>M</v>
      </c>
      <c r="AV4" s="124" t="s">
        <v>262</v>
      </c>
      <c r="AW4" s="122" t="s">
        <v>263</v>
      </c>
      <c r="AX4" s="122" t="str">
        <f t="shared" ref="AX4:AX9" si="2">AV4</f>
        <v>CN</v>
      </c>
    </row>
    <row r="5" spans="1:50">
      <c r="A5" s="117" t="s">
        <v>264</v>
      </c>
      <c r="B5" s="118"/>
      <c r="C5" s="119" t="s">
        <v>265</v>
      </c>
      <c r="D5" s="120">
        <f>B5</f>
        <v>0</v>
      </c>
      <c r="E5" s="120">
        <f t="shared" si="0"/>
        <v>0</v>
      </c>
      <c r="F5" s="120" t="s">
        <v>242</v>
      </c>
      <c r="G5" s="121" t="s">
        <v>243</v>
      </c>
      <c r="I5" s="122" t="s">
        <v>266</v>
      </c>
      <c r="J5" s="123" t="s">
        <v>267</v>
      </c>
      <c r="K5" s="124" t="s">
        <v>246</v>
      </c>
      <c r="L5" s="123" t="s">
        <v>247</v>
      </c>
      <c r="M5" s="122" t="str">
        <f t="shared" ref="M5:M50" si="3">K5</f>
        <v>BA</v>
      </c>
      <c r="N5" s="122" t="s">
        <v>248</v>
      </c>
      <c r="P5" s="122" t="s">
        <v>249</v>
      </c>
      <c r="R5" s="124" t="s">
        <v>243</v>
      </c>
      <c r="S5" s="122">
        <v>2010</v>
      </c>
      <c r="T5" s="122" t="str">
        <f t="shared" ref="T5:T13" si="4">R5</f>
        <v>B</v>
      </c>
      <c r="V5" s="122">
        <v>1</v>
      </c>
      <c r="W5" s="124" t="s">
        <v>268</v>
      </c>
      <c r="X5" s="122" t="s">
        <v>252</v>
      </c>
      <c r="Y5" s="122" t="str">
        <f t="shared" ref="Y5:Y13" si="5">W5</f>
        <v>0</v>
      </c>
      <c r="AA5" s="122" t="s">
        <v>269</v>
      </c>
      <c r="AC5" s="122" t="s">
        <v>270</v>
      </c>
      <c r="AD5" s="124"/>
      <c r="AE5" s="123" t="s">
        <v>271</v>
      </c>
      <c r="AF5" s="122">
        <f t="shared" ref="AF5:AF68" si="6">AD5</f>
        <v>0</v>
      </c>
      <c r="AH5" s="122" t="s">
        <v>272</v>
      </c>
      <c r="AI5" s="124" t="s">
        <v>273</v>
      </c>
      <c r="AJ5" s="123" t="s">
        <v>274</v>
      </c>
      <c r="AK5" s="122">
        <v>1</v>
      </c>
      <c r="AL5" s="122" t="str">
        <f t="shared" ref="AL5:AL12" si="7">AI5</f>
        <v>OXS</v>
      </c>
      <c r="AN5" s="124" t="s">
        <v>275</v>
      </c>
      <c r="AO5" s="122" t="s">
        <v>276</v>
      </c>
      <c r="AP5" s="122" t="str">
        <f>AN5</f>
        <v>C</v>
      </c>
      <c r="AR5" s="124" t="s">
        <v>277</v>
      </c>
      <c r="AS5" s="122" t="s">
        <v>278</v>
      </c>
      <c r="AT5" s="122" t="str">
        <f t="shared" si="1"/>
        <v>W</v>
      </c>
      <c r="AV5" s="124" t="s">
        <v>279</v>
      </c>
      <c r="AW5" s="122" t="s">
        <v>280</v>
      </c>
      <c r="AX5" s="122" t="str">
        <f t="shared" si="2"/>
        <v>JP</v>
      </c>
    </row>
    <row r="6" spans="1:50" ht="14.25" thickBot="1">
      <c r="A6" s="117" t="s">
        <v>281</v>
      </c>
      <c r="B6" s="118"/>
      <c r="C6" s="119" t="s">
        <v>282</v>
      </c>
      <c r="D6" s="120">
        <f>B6</f>
        <v>0</v>
      </c>
      <c r="E6" s="120">
        <f t="shared" si="0"/>
        <v>0</v>
      </c>
      <c r="F6" s="120" t="s">
        <v>242</v>
      </c>
      <c r="G6" s="121" t="s">
        <v>243</v>
      </c>
      <c r="I6" s="122" t="s">
        <v>283</v>
      </c>
      <c r="J6" s="123" t="s">
        <v>284</v>
      </c>
      <c r="K6" s="124" t="s">
        <v>285</v>
      </c>
      <c r="L6" s="123" t="s">
        <v>286</v>
      </c>
      <c r="M6" s="122" t="str">
        <f t="shared" si="3"/>
        <v>FL</v>
      </c>
      <c r="N6" s="122" t="s">
        <v>287</v>
      </c>
      <c r="P6" s="122" t="s">
        <v>288</v>
      </c>
      <c r="R6" s="124" t="s">
        <v>275</v>
      </c>
      <c r="S6" s="122">
        <v>2011</v>
      </c>
      <c r="T6" s="122" t="str">
        <f t="shared" si="4"/>
        <v>C</v>
      </c>
      <c r="V6" s="122">
        <v>2</v>
      </c>
      <c r="W6" s="124" t="s">
        <v>268</v>
      </c>
      <c r="X6" s="122" t="s">
        <v>289</v>
      </c>
      <c r="Y6" s="122" t="str">
        <f t="shared" si="5"/>
        <v>0</v>
      </c>
      <c r="AA6" s="122" t="s">
        <v>290</v>
      </c>
      <c r="AC6" s="122" t="s">
        <v>291</v>
      </c>
      <c r="AD6" s="124"/>
      <c r="AE6" s="123" t="s">
        <v>292</v>
      </c>
      <c r="AF6" s="122">
        <f t="shared" si="6"/>
        <v>0</v>
      </c>
      <c r="AI6" s="124" t="s">
        <v>293</v>
      </c>
      <c r="AJ6" s="123" t="s">
        <v>294</v>
      </c>
      <c r="AK6" s="122">
        <v>1</v>
      </c>
      <c r="AL6" s="122" t="str">
        <f t="shared" si="7"/>
        <v>OSS</v>
      </c>
      <c r="AN6" s="126" t="s">
        <v>260</v>
      </c>
      <c r="AO6" s="122" t="s">
        <v>295</v>
      </c>
      <c r="AP6" s="122" t="str">
        <f>AN6</f>
        <v>M</v>
      </c>
      <c r="AR6" s="124" t="s">
        <v>296</v>
      </c>
      <c r="AS6" s="122" t="s">
        <v>297</v>
      </c>
      <c r="AT6" s="122" t="str">
        <f t="shared" si="1"/>
        <v>U</v>
      </c>
      <c r="AV6" s="124" t="s">
        <v>298</v>
      </c>
      <c r="AW6" s="122" t="s">
        <v>299</v>
      </c>
      <c r="AX6" s="122" t="str">
        <f t="shared" si="2"/>
        <v>KR</v>
      </c>
    </row>
    <row r="7" spans="1:50" ht="14.25" thickBot="1">
      <c r="A7" s="117" t="s">
        <v>300</v>
      </c>
      <c r="B7" s="118"/>
      <c r="C7" s="119" t="s">
        <v>301</v>
      </c>
      <c r="D7" s="120">
        <f>B7</f>
        <v>0</v>
      </c>
      <c r="E7" s="120">
        <f t="shared" si="0"/>
        <v>0</v>
      </c>
      <c r="F7" s="120" t="s">
        <v>242</v>
      </c>
      <c r="G7" s="121" t="s">
        <v>243</v>
      </c>
      <c r="I7" s="122" t="s">
        <v>302</v>
      </c>
      <c r="J7" s="123" t="s">
        <v>303</v>
      </c>
      <c r="K7" s="124" t="s">
        <v>285</v>
      </c>
      <c r="L7" s="123" t="s">
        <v>286</v>
      </c>
      <c r="M7" s="122" t="str">
        <f t="shared" si="3"/>
        <v>FL</v>
      </c>
      <c r="N7" s="122" t="s">
        <v>287</v>
      </c>
      <c r="P7" s="122" t="s">
        <v>288</v>
      </c>
      <c r="R7" s="124" t="s">
        <v>304</v>
      </c>
      <c r="S7" s="122">
        <v>2012</v>
      </c>
      <c r="T7" s="122" t="str">
        <f t="shared" si="4"/>
        <v>D</v>
      </c>
      <c r="V7" s="122">
        <v>3</v>
      </c>
      <c r="W7" s="124" t="s">
        <v>268</v>
      </c>
      <c r="X7" s="122" t="s">
        <v>289</v>
      </c>
      <c r="Y7" s="122" t="str">
        <f t="shared" si="5"/>
        <v>0</v>
      </c>
      <c r="AA7" s="122" t="s">
        <v>305</v>
      </c>
      <c r="AC7" s="122" t="s">
        <v>306</v>
      </c>
      <c r="AD7" s="124"/>
      <c r="AE7" s="123" t="s">
        <v>307</v>
      </c>
      <c r="AF7" s="122">
        <f t="shared" si="6"/>
        <v>0</v>
      </c>
      <c r="AI7" s="124" t="s">
        <v>308</v>
      </c>
      <c r="AJ7" s="123" t="s">
        <v>260</v>
      </c>
      <c r="AK7" s="122">
        <v>1</v>
      </c>
      <c r="AL7" s="122" t="str">
        <f t="shared" si="7"/>
        <v>OMM</v>
      </c>
      <c r="AR7" s="124" t="s">
        <v>309</v>
      </c>
      <c r="AS7" s="122" t="s">
        <v>217</v>
      </c>
      <c r="AT7" s="122" t="str">
        <f t="shared" si="1"/>
        <v>K</v>
      </c>
      <c r="AV7" s="126" t="s">
        <v>310</v>
      </c>
      <c r="AW7" s="122" t="s">
        <v>311</v>
      </c>
      <c r="AX7" s="122" t="str">
        <f t="shared" si="2"/>
        <v>US</v>
      </c>
    </row>
    <row r="8" spans="1:50">
      <c r="A8" s="117" t="s">
        <v>312</v>
      </c>
      <c r="B8" s="118"/>
      <c r="C8" s="119" t="s">
        <v>313</v>
      </c>
      <c r="D8" s="120">
        <f>B8</f>
        <v>0</v>
      </c>
      <c r="E8" s="120">
        <f t="shared" si="0"/>
        <v>0</v>
      </c>
      <c r="F8" s="120" t="s">
        <v>242</v>
      </c>
      <c r="G8" s="121" t="s">
        <v>243</v>
      </c>
      <c r="I8" s="122" t="s">
        <v>314</v>
      </c>
      <c r="J8" s="123" t="s">
        <v>315</v>
      </c>
      <c r="K8" s="124" t="s">
        <v>316</v>
      </c>
      <c r="L8" s="123" t="s">
        <v>317</v>
      </c>
      <c r="M8" s="122" t="str">
        <f t="shared" si="3"/>
        <v>FI</v>
      </c>
      <c r="N8" s="122" t="s">
        <v>287</v>
      </c>
      <c r="P8" s="122" t="s">
        <v>288</v>
      </c>
      <c r="R8" s="124" t="s">
        <v>318</v>
      </c>
      <c r="S8" s="122">
        <v>2013</v>
      </c>
      <c r="T8" s="122" t="str">
        <f t="shared" si="4"/>
        <v>E</v>
      </c>
      <c r="V8" s="122">
        <v>4</v>
      </c>
      <c r="W8" s="124" t="s">
        <v>268</v>
      </c>
      <c r="X8" s="122" t="s">
        <v>289</v>
      </c>
      <c r="Y8" s="122" t="str">
        <f t="shared" si="5"/>
        <v>0</v>
      </c>
      <c r="AA8" s="122" t="s">
        <v>319</v>
      </c>
      <c r="AC8" s="122" t="s">
        <v>320</v>
      </c>
      <c r="AD8" s="124"/>
      <c r="AE8" s="123" t="s">
        <v>321</v>
      </c>
      <c r="AF8" s="122">
        <f t="shared" si="6"/>
        <v>0</v>
      </c>
      <c r="AI8" s="124" t="s">
        <v>322</v>
      </c>
      <c r="AJ8" s="123" t="s">
        <v>323</v>
      </c>
      <c r="AK8" s="122">
        <v>1</v>
      </c>
      <c r="AL8" s="122" t="str">
        <f t="shared" si="7"/>
        <v>OLL</v>
      </c>
      <c r="AR8" s="124" t="s">
        <v>272</v>
      </c>
      <c r="AS8" s="122" t="s">
        <v>324</v>
      </c>
      <c r="AT8" s="122" t="str">
        <f t="shared" si="1"/>
        <v>N</v>
      </c>
      <c r="AV8" s="122" t="s">
        <v>325</v>
      </c>
      <c r="AW8" s="122" t="s">
        <v>326</v>
      </c>
      <c r="AX8" s="122" t="str">
        <f t="shared" si="2"/>
        <v>IN</v>
      </c>
    </row>
    <row r="9" spans="1:50" ht="14.25" thickBot="1">
      <c r="A9" s="117" t="s">
        <v>327</v>
      </c>
      <c r="B9" s="118" t="s">
        <v>328</v>
      </c>
      <c r="C9" s="119" t="s">
        <v>329</v>
      </c>
      <c r="D9" s="120" t="s">
        <v>330</v>
      </c>
      <c r="E9" s="120" t="str">
        <f t="shared" si="0"/>
        <v>KDO</v>
      </c>
      <c r="F9" s="120" t="s">
        <v>242</v>
      </c>
      <c r="G9" s="121" t="s">
        <v>243</v>
      </c>
      <c r="I9" s="122" t="s">
        <v>331</v>
      </c>
      <c r="J9" s="123" t="s">
        <v>332</v>
      </c>
      <c r="K9" s="124" t="s">
        <v>316</v>
      </c>
      <c r="L9" s="123" t="s">
        <v>317</v>
      </c>
      <c r="M9" s="122" t="str">
        <f t="shared" si="3"/>
        <v>FI</v>
      </c>
      <c r="N9" s="122" t="s">
        <v>287</v>
      </c>
      <c r="P9" s="122" t="s">
        <v>288</v>
      </c>
      <c r="R9" s="124" t="s">
        <v>333</v>
      </c>
      <c r="S9" s="122">
        <v>2014</v>
      </c>
      <c r="T9" s="122" t="str">
        <f t="shared" si="4"/>
        <v>F</v>
      </c>
      <c r="V9" s="122">
        <v>5</v>
      </c>
      <c r="W9" s="125" t="s">
        <v>334</v>
      </c>
      <c r="X9" s="122" t="s">
        <v>335</v>
      </c>
      <c r="Y9" s="122" t="str">
        <f t="shared" si="5"/>
        <v>3</v>
      </c>
      <c r="AA9" s="122" t="s">
        <v>336</v>
      </c>
      <c r="AC9" s="122" t="s">
        <v>337</v>
      </c>
      <c r="AD9" s="124"/>
      <c r="AE9" s="123" t="s">
        <v>338</v>
      </c>
      <c r="AF9" s="122">
        <f t="shared" si="6"/>
        <v>0</v>
      </c>
      <c r="AI9" s="124" t="s">
        <v>339</v>
      </c>
      <c r="AJ9" s="123" t="s">
        <v>340</v>
      </c>
      <c r="AK9" s="122">
        <v>1</v>
      </c>
      <c r="AL9" s="122" t="str">
        <f t="shared" si="7"/>
        <v>OXL</v>
      </c>
      <c r="AR9" s="126" t="s">
        <v>250</v>
      </c>
      <c r="AS9" s="122" t="s">
        <v>341</v>
      </c>
      <c r="AT9" s="122" t="str">
        <f t="shared" si="1"/>
        <v>A</v>
      </c>
      <c r="AV9" s="122" t="s">
        <v>342</v>
      </c>
      <c r="AW9" s="122" t="s">
        <v>343</v>
      </c>
      <c r="AX9" s="122" t="str">
        <f t="shared" si="2"/>
        <v>BG</v>
      </c>
    </row>
    <row r="10" spans="1:50">
      <c r="A10" s="117" t="s">
        <v>302</v>
      </c>
      <c r="B10" s="118" t="s">
        <v>344</v>
      </c>
      <c r="C10" s="119" t="s">
        <v>345</v>
      </c>
      <c r="D10" s="120" t="str">
        <f>B10</f>
        <v>ZCD</v>
      </c>
      <c r="E10" s="120" t="str">
        <f t="shared" si="0"/>
        <v>ZCD</v>
      </c>
      <c r="F10" s="120" t="s">
        <v>242</v>
      </c>
      <c r="G10" s="121" t="s">
        <v>243</v>
      </c>
      <c r="I10" s="122" t="s">
        <v>346</v>
      </c>
      <c r="J10" s="123" t="s">
        <v>347</v>
      </c>
      <c r="K10" s="124" t="s">
        <v>316</v>
      </c>
      <c r="L10" s="123" t="s">
        <v>317</v>
      </c>
      <c r="M10" s="122" t="str">
        <f t="shared" si="3"/>
        <v>FI</v>
      </c>
      <c r="N10" s="122" t="s">
        <v>287</v>
      </c>
      <c r="P10" s="122" t="s">
        <v>288</v>
      </c>
      <c r="R10" s="124" t="s">
        <v>348</v>
      </c>
      <c r="S10" s="122">
        <v>2015</v>
      </c>
      <c r="T10" s="122" t="str">
        <f t="shared" si="4"/>
        <v>G</v>
      </c>
      <c r="V10" s="122">
        <v>6</v>
      </c>
      <c r="W10" s="124" t="s">
        <v>349</v>
      </c>
      <c r="X10" s="122" t="s">
        <v>335</v>
      </c>
      <c r="Y10" s="122" t="str">
        <f t="shared" si="5"/>
        <v>3</v>
      </c>
      <c r="AA10" s="122" t="s">
        <v>350</v>
      </c>
      <c r="AC10" s="122" t="s">
        <v>351</v>
      </c>
      <c r="AD10" s="124"/>
      <c r="AE10" s="123" t="s">
        <v>352</v>
      </c>
      <c r="AF10" s="122">
        <f t="shared" si="6"/>
        <v>0</v>
      </c>
      <c r="AH10" s="122" t="s">
        <v>353</v>
      </c>
      <c r="AI10" s="124" t="s">
        <v>354</v>
      </c>
      <c r="AJ10" s="123" t="s">
        <v>355</v>
      </c>
      <c r="AK10" s="122">
        <v>1</v>
      </c>
      <c r="AL10" s="122" t="str">
        <f t="shared" si="7"/>
        <v>OSM</v>
      </c>
    </row>
    <row r="11" spans="1:50">
      <c r="A11" s="117" t="s">
        <v>244</v>
      </c>
      <c r="B11" s="118" t="s">
        <v>356</v>
      </c>
      <c r="C11" s="119" t="s">
        <v>357</v>
      </c>
      <c r="D11" s="120" t="str">
        <f>B11</f>
        <v>ZCA</v>
      </c>
      <c r="E11" s="120" t="str">
        <f t="shared" si="0"/>
        <v>ZCA</v>
      </c>
      <c r="F11" s="120" t="s">
        <v>242</v>
      </c>
      <c r="G11" s="121" t="s">
        <v>243</v>
      </c>
      <c r="I11" s="122" t="s">
        <v>358</v>
      </c>
      <c r="J11" s="123" t="s">
        <v>359</v>
      </c>
      <c r="K11" s="124" t="s">
        <v>360</v>
      </c>
      <c r="L11" s="123" t="s">
        <v>361</v>
      </c>
      <c r="M11" s="122" t="str">
        <f t="shared" si="3"/>
        <v>WC</v>
      </c>
      <c r="N11" s="122" t="s">
        <v>287</v>
      </c>
      <c r="P11" s="122" t="s">
        <v>288</v>
      </c>
      <c r="R11" s="124" t="s">
        <v>362</v>
      </c>
      <c r="S11" s="122">
        <v>2016</v>
      </c>
      <c r="T11" s="122" t="str">
        <f t="shared" si="4"/>
        <v>H</v>
      </c>
      <c r="V11" s="122">
        <v>7</v>
      </c>
      <c r="W11" s="124" t="s">
        <v>349</v>
      </c>
      <c r="X11" s="122" t="s">
        <v>335</v>
      </c>
      <c r="Y11" s="122" t="str">
        <f t="shared" si="5"/>
        <v>3</v>
      </c>
      <c r="AA11" s="122" t="s">
        <v>363</v>
      </c>
      <c r="AC11" s="122" t="s">
        <v>364</v>
      </c>
      <c r="AD11" s="124"/>
      <c r="AE11" s="123" t="s">
        <v>365</v>
      </c>
      <c r="AF11" s="122">
        <f t="shared" si="6"/>
        <v>0</v>
      </c>
      <c r="AH11" s="122" t="s">
        <v>366</v>
      </c>
      <c r="AI11" s="124" t="s">
        <v>367</v>
      </c>
      <c r="AJ11" s="123" t="s">
        <v>368</v>
      </c>
      <c r="AK11" s="122">
        <v>1</v>
      </c>
      <c r="AL11" s="122" t="str">
        <f t="shared" si="7"/>
        <v>OML</v>
      </c>
    </row>
    <row r="12" spans="1:50">
      <c r="A12" s="117" t="s">
        <v>369</v>
      </c>
      <c r="B12" s="118" t="s">
        <v>370</v>
      </c>
      <c r="C12" s="119" t="s">
        <v>371</v>
      </c>
      <c r="D12" s="120" t="s">
        <v>330</v>
      </c>
      <c r="E12" s="120" t="str">
        <f t="shared" si="0"/>
        <v>KHA</v>
      </c>
      <c r="F12" s="120" t="s">
        <v>242</v>
      </c>
      <c r="G12" s="121" t="s">
        <v>243</v>
      </c>
      <c r="I12" s="122" t="s">
        <v>372</v>
      </c>
      <c r="J12" s="123" t="s">
        <v>373</v>
      </c>
      <c r="K12" s="124" t="s">
        <v>374</v>
      </c>
      <c r="L12" s="123" t="s">
        <v>373</v>
      </c>
      <c r="M12" s="122" t="str">
        <f t="shared" si="3"/>
        <v>TR</v>
      </c>
      <c r="N12" s="122" t="s">
        <v>287</v>
      </c>
      <c r="P12" s="122" t="s">
        <v>288</v>
      </c>
      <c r="R12" s="124" t="s">
        <v>375</v>
      </c>
      <c r="S12" s="122">
        <v>2017</v>
      </c>
      <c r="T12" s="122" t="str">
        <f t="shared" si="4"/>
        <v>I</v>
      </c>
      <c r="V12" s="122">
        <v>8</v>
      </c>
      <c r="W12" s="124" t="s">
        <v>349</v>
      </c>
      <c r="X12" s="122" t="s">
        <v>335</v>
      </c>
      <c r="Y12" s="122" t="str">
        <f t="shared" si="5"/>
        <v>3</v>
      </c>
      <c r="AA12" s="122" t="s">
        <v>376</v>
      </c>
      <c r="AC12" s="122" t="s">
        <v>377</v>
      </c>
      <c r="AD12" s="124"/>
      <c r="AE12" s="123" t="s">
        <v>378</v>
      </c>
      <c r="AF12" s="122">
        <f t="shared" si="6"/>
        <v>0</v>
      </c>
      <c r="AH12" s="122" t="s">
        <v>379</v>
      </c>
      <c r="AI12" s="124" t="s">
        <v>380</v>
      </c>
      <c r="AJ12" s="123" t="s">
        <v>381</v>
      </c>
      <c r="AK12" s="122">
        <v>1</v>
      </c>
      <c r="AL12" s="122" t="str">
        <f t="shared" si="7"/>
        <v>LXL</v>
      </c>
    </row>
    <row r="13" spans="1:50" ht="14.25" thickBot="1">
      <c r="A13" s="117" t="s">
        <v>382</v>
      </c>
      <c r="B13" s="118" t="s">
        <v>383</v>
      </c>
      <c r="C13" s="119" t="s">
        <v>384</v>
      </c>
      <c r="D13" s="120" t="s">
        <v>330</v>
      </c>
      <c r="E13" s="120" t="str">
        <f t="shared" si="0"/>
        <v>KKI</v>
      </c>
      <c r="F13" s="120" t="s">
        <v>242</v>
      </c>
      <c r="G13" s="121" t="s">
        <v>243</v>
      </c>
      <c r="I13" s="122" t="s">
        <v>385</v>
      </c>
      <c r="J13" s="123" t="s">
        <v>386</v>
      </c>
      <c r="K13" s="124" t="s">
        <v>374</v>
      </c>
      <c r="L13" s="123" t="s">
        <v>373</v>
      </c>
      <c r="M13" s="122" t="str">
        <f t="shared" si="3"/>
        <v>TR</v>
      </c>
      <c r="N13" s="122" t="s">
        <v>287</v>
      </c>
      <c r="P13" s="122" t="s">
        <v>288</v>
      </c>
      <c r="R13" s="126" t="s">
        <v>387</v>
      </c>
      <c r="S13" s="122">
        <v>2018</v>
      </c>
      <c r="T13" s="122" t="str">
        <f t="shared" si="4"/>
        <v>J</v>
      </c>
      <c r="V13" s="122">
        <v>9</v>
      </c>
      <c r="W13" s="126" t="s">
        <v>349</v>
      </c>
      <c r="X13" s="122" t="s">
        <v>335</v>
      </c>
      <c r="Y13" s="122" t="str">
        <f t="shared" si="5"/>
        <v>3</v>
      </c>
      <c r="AA13" s="122" t="s">
        <v>388</v>
      </c>
      <c r="AC13" s="122" t="s">
        <v>389</v>
      </c>
      <c r="AD13" s="124" t="s">
        <v>390</v>
      </c>
      <c r="AE13" s="123" t="s">
        <v>391</v>
      </c>
      <c r="AF13" s="122" t="str">
        <f t="shared" si="6"/>
        <v>BU</v>
      </c>
      <c r="AI13" s="124"/>
    </row>
    <row r="14" spans="1:50">
      <c r="A14" s="117" t="s">
        <v>392</v>
      </c>
      <c r="B14" s="118" t="s">
        <v>393</v>
      </c>
      <c r="C14" s="119" t="s">
        <v>394</v>
      </c>
      <c r="D14" s="120" t="s">
        <v>330</v>
      </c>
      <c r="E14" s="120" t="str">
        <f t="shared" si="0"/>
        <v>KLG</v>
      </c>
      <c r="F14" s="120" t="s">
        <v>242</v>
      </c>
      <c r="G14" s="121" t="s">
        <v>243</v>
      </c>
      <c r="I14" s="122" t="s">
        <v>395</v>
      </c>
      <c r="J14" s="123" t="s">
        <v>396</v>
      </c>
      <c r="K14" s="124" t="s">
        <v>374</v>
      </c>
      <c r="L14" s="123" t="s">
        <v>373</v>
      </c>
      <c r="M14" s="122" t="str">
        <f t="shared" si="3"/>
        <v>TR</v>
      </c>
      <c r="N14" s="122" t="s">
        <v>287</v>
      </c>
      <c r="P14" s="122" t="s">
        <v>288</v>
      </c>
      <c r="AC14" s="122" t="s">
        <v>246</v>
      </c>
      <c r="AD14" s="124"/>
      <c r="AE14" s="123" t="s">
        <v>397</v>
      </c>
      <c r="AF14" s="122">
        <f t="shared" si="6"/>
        <v>0</v>
      </c>
      <c r="AH14" s="122" t="s">
        <v>318</v>
      </c>
      <c r="AI14" s="124">
        <v>700</v>
      </c>
      <c r="AJ14" s="123" t="s">
        <v>398</v>
      </c>
      <c r="AK14" s="122" t="s">
        <v>399</v>
      </c>
      <c r="AL14" s="122">
        <f>AI14</f>
        <v>700</v>
      </c>
    </row>
    <row r="15" spans="1:50">
      <c r="A15" s="117" t="s">
        <v>400</v>
      </c>
      <c r="B15" s="118" t="s">
        <v>401</v>
      </c>
      <c r="C15" s="119" t="s">
        <v>402</v>
      </c>
      <c r="D15" s="120" t="s">
        <v>330</v>
      </c>
      <c r="E15" s="120" t="str">
        <f t="shared" si="0"/>
        <v>KLO</v>
      </c>
      <c r="F15" s="120" t="s">
        <v>242</v>
      </c>
      <c r="G15" s="121" t="s">
        <v>243</v>
      </c>
      <c r="I15" s="122" t="s">
        <v>403</v>
      </c>
      <c r="J15" s="123" t="s">
        <v>404</v>
      </c>
      <c r="K15" s="124" t="s">
        <v>374</v>
      </c>
      <c r="L15" s="123" t="s">
        <v>373</v>
      </c>
      <c r="M15" s="122" t="str">
        <f t="shared" si="3"/>
        <v>TR</v>
      </c>
      <c r="N15" s="122" t="s">
        <v>287</v>
      </c>
      <c r="P15" s="122" t="s">
        <v>288</v>
      </c>
      <c r="AC15" s="122" t="s">
        <v>405</v>
      </c>
      <c r="AD15" s="124"/>
      <c r="AE15" s="123" t="s">
        <v>406</v>
      </c>
      <c r="AF15" s="122">
        <f t="shared" si="6"/>
        <v>0</v>
      </c>
      <c r="AH15" s="122" t="s">
        <v>333</v>
      </c>
      <c r="AI15" s="124">
        <v>718</v>
      </c>
      <c r="AJ15" s="123" t="s">
        <v>407</v>
      </c>
      <c r="AK15" s="122" t="s">
        <v>399</v>
      </c>
      <c r="AL15" s="122">
        <f t="shared" ref="AL15:AL22" si="8">AI15</f>
        <v>718</v>
      </c>
    </row>
    <row r="16" spans="1:50">
      <c r="A16" s="117" t="s">
        <v>408</v>
      </c>
      <c r="B16" s="118" t="s">
        <v>409</v>
      </c>
      <c r="C16" s="119" t="s">
        <v>410</v>
      </c>
      <c r="D16" s="120" t="s">
        <v>411</v>
      </c>
      <c r="E16" s="120" t="str">
        <f t="shared" si="0"/>
        <v>NAN</v>
      </c>
      <c r="F16" s="120" t="s">
        <v>242</v>
      </c>
      <c r="G16" s="121" t="s">
        <v>243</v>
      </c>
      <c r="I16" s="122" t="s">
        <v>412</v>
      </c>
      <c r="J16" s="123" t="s">
        <v>413</v>
      </c>
      <c r="K16" s="124" t="s">
        <v>414</v>
      </c>
      <c r="L16" s="123" t="s">
        <v>413</v>
      </c>
      <c r="M16" s="122" t="str">
        <f t="shared" si="3"/>
        <v>UM</v>
      </c>
      <c r="N16" s="122" t="s">
        <v>287</v>
      </c>
      <c r="P16" s="122" t="s">
        <v>288</v>
      </c>
      <c r="AC16" s="122" t="s">
        <v>415</v>
      </c>
      <c r="AD16" s="124" t="s">
        <v>416</v>
      </c>
      <c r="AE16" s="123" t="s">
        <v>417</v>
      </c>
      <c r="AF16" s="122" t="str">
        <f t="shared" si="6"/>
        <v>BG</v>
      </c>
      <c r="AH16" s="122" t="s">
        <v>348</v>
      </c>
      <c r="AI16" s="124">
        <v>714</v>
      </c>
      <c r="AJ16" s="123" t="s">
        <v>418</v>
      </c>
      <c r="AK16" s="122" t="s">
        <v>399</v>
      </c>
      <c r="AL16" s="122">
        <f t="shared" si="8"/>
        <v>714</v>
      </c>
    </row>
    <row r="17" spans="1:38">
      <c r="A17" s="127" t="s">
        <v>419</v>
      </c>
      <c r="B17" s="128" t="s">
        <v>420</v>
      </c>
      <c r="C17" s="129" t="s">
        <v>421</v>
      </c>
      <c r="D17" s="130" t="s">
        <v>411</v>
      </c>
      <c r="E17" s="130" t="str">
        <f t="shared" si="0"/>
        <v>NAS</v>
      </c>
      <c r="F17" s="130" t="s">
        <v>242</v>
      </c>
      <c r="G17" s="131" t="s">
        <v>243</v>
      </c>
      <c r="I17" s="122" t="s">
        <v>422</v>
      </c>
      <c r="J17" s="123" t="s">
        <v>423</v>
      </c>
      <c r="K17" s="124" t="s">
        <v>424</v>
      </c>
      <c r="L17" s="123" t="s">
        <v>425</v>
      </c>
      <c r="M17" s="122" t="str">
        <f t="shared" si="3"/>
        <v>PE</v>
      </c>
      <c r="N17" s="122" t="s">
        <v>287</v>
      </c>
      <c r="P17" s="122" t="s">
        <v>288</v>
      </c>
      <c r="AC17" s="122" t="s">
        <v>426</v>
      </c>
      <c r="AD17" s="124"/>
      <c r="AE17" s="123" t="s">
        <v>427</v>
      </c>
      <c r="AF17" s="122">
        <f t="shared" si="6"/>
        <v>0</v>
      </c>
      <c r="AH17" s="122" t="s">
        <v>362</v>
      </c>
      <c r="AI17" s="124">
        <v>738</v>
      </c>
      <c r="AJ17" s="123" t="s">
        <v>428</v>
      </c>
      <c r="AK17" s="122" t="s">
        <v>399</v>
      </c>
      <c r="AL17" s="122">
        <f t="shared" si="8"/>
        <v>738</v>
      </c>
    </row>
    <row r="18" spans="1:38">
      <c r="A18" s="117" t="s">
        <v>429</v>
      </c>
      <c r="B18" s="118" t="s">
        <v>430</v>
      </c>
      <c r="C18" s="119" t="s">
        <v>431</v>
      </c>
      <c r="D18" s="120" t="s">
        <v>411</v>
      </c>
      <c r="E18" s="120" t="str">
        <f t="shared" si="0"/>
        <v>NAT</v>
      </c>
      <c r="F18" s="120" t="s">
        <v>242</v>
      </c>
      <c r="G18" s="121" t="s">
        <v>243</v>
      </c>
      <c r="I18" s="122" t="s">
        <v>432</v>
      </c>
      <c r="J18" s="123" t="s">
        <v>433</v>
      </c>
      <c r="K18" s="124" t="s">
        <v>434</v>
      </c>
      <c r="L18" s="123" t="s">
        <v>433</v>
      </c>
      <c r="M18" s="122" t="str">
        <f t="shared" si="3"/>
        <v>MI</v>
      </c>
      <c r="N18" s="122" t="s">
        <v>287</v>
      </c>
      <c r="P18" s="122" t="s">
        <v>288</v>
      </c>
      <c r="AC18" s="122" t="s">
        <v>435</v>
      </c>
      <c r="AD18" s="124"/>
      <c r="AE18" s="123" t="s">
        <v>436</v>
      </c>
      <c r="AF18" s="122">
        <f t="shared" si="6"/>
        <v>0</v>
      </c>
      <c r="AH18" s="122" t="s">
        <v>375</v>
      </c>
      <c r="AI18" s="124">
        <v>712</v>
      </c>
      <c r="AJ18" s="123" t="s">
        <v>437</v>
      </c>
      <c r="AK18" s="122" t="s">
        <v>399</v>
      </c>
      <c r="AL18" s="122">
        <f t="shared" si="8"/>
        <v>712</v>
      </c>
    </row>
    <row r="19" spans="1:38">
      <c r="A19" s="117" t="s">
        <v>438</v>
      </c>
      <c r="B19" s="118" t="s">
        <v>439</v>
      </c>
      <c r="C19" s="119" t="s">
        <v>440</v>
      </c>
      <c r="D19" s="120" t="s">
        <v>411</v>
      </c>
      <c r="E19" s="120" t="str">
        <f t="shared" si="0"/>
        <v>NBL</v>
      </c>
      <c r="F19" s="120" t="s">
        <v>242</v>
      </c>
      <c r="G19" s="121" t="s">
        <v>243</v>
      </c>
      <c r="I19" s="122" t="s">
        <v>441</v>
      </c>
      <c r="J19" s="123" t="s">
        <v>442</v>
      </c>
      <c r="K19" s="124" t="s">
        <v>443</v>
      </c>
      <c r="L19" s="123" t="s">
        <v>442</v>
      </c>
      <c r="M19" s="122" t="str">
        <f t="shared" si="3"/>
        <v>FE</v>
      </c>
      <c r="N19" s="122" t="s">
        <v>287</v>
      </c>
      <c r="P19" s="122" t="s">
        <v>288</v>
      </c>
      <c r="AC19" s="122" t="s">
        <v>444</v>
      </c>
      <c r="AD19" s="124" t="s">
        <v>369</v>
      </c>
      <c r="AE19" s="123" t="s">
        <v>445</v>
      </c>
      <c r="AF19" s="122" t="str">
        <f t="shared" si="6"/>
        <v>KH</v>
      </c>
      <c r="AH19" s="122" t="s">
        <v>387</v>
      </c>
      <c r="AI19" s="124">
        <v>758</v>
      </c>
      <c r="AJ19" s="123" t="s">
        <v>446</v>
      </c>
      <c r="AK19" s="122" t="s">
        <v>399</v>
      </c>
      <c r="AL19" s="122">
        <f t="shared" si="8"/>
        <v>758</v>
      </c>
    </row>
    <row r="20" spans="1:38">
      <c r="A20" s="127" t="s">
        <v>447</v>
      </c>
      <c r="B20" s="128" t="s">
        <v>448</v>
      </c>
      <c r="C20" s="129" t="s">
        <v>449</v>
      </c>
      <c r="D20" s="130" t="s">
        <v>411</v>
      </c>
      <c r="E20" s="130" t="str">
        <f t="shared" si="0"/>
        <v>NBR</v>
      </c>
      <c r="F20" s="130" t="s">
        <v>242</v>
      </c>
      <c r="G20" s="131" t="s">
        <v>243</v>
      </c>
      <c r="I20" s="122" t="s">
        <v>450</v>
      </c>
      <c r="J20" s="123" t="s">
        <v>451</v>
      </c>
      <c r="K20" s="124" t="s">
        <v>452</v>
      </c>
      <c r="L20" s="123" t="s">
        <v>451</v>
      </c>
      <c r="M20" s="122" t="str">
        <f t="shared" si="3"/>
        <v>HU</v>
      </c>
      <c r="N20" s="122" t="s">
        <v>287</v>
      </c>
      <c r="P20" s="122" t="s">
        <v>288</v>
      </c>
      <c r="AC20" s="122" t="s">
        <v>453</v>
      </c>
      <c r="AD20" s="124"/>
      <c r="AE20" s="123" t="s">
        <v>454</v>
      </c>
      <c r="AF20" s="122">
        <f t="shared" si="6"/>
        <v>0</v>
      </c>
      <c r="AH20" s="122" t="s">
        <v>309</v>
      </c>
      <c r="AI20" s="124">
        <v>734</v>
      </c>
      <c r="AJ20" s="123" t="s">
        <v>455</v>
      </c>
      <c r="AK20" s="122" t="s">
        <v>399</v>
      </c>
      <c r="AL20" s="122">
        <f t="shared" si="8"/>
        <v>734</v>
      </c>
    </row>
    <row r="21" spans="1:38">
      <c r="A21" s="117" t="s">
        <v>456</v>
      </c>
      <c r="B21" s="118" t="s">
        <v>457</v>
      </c>
      <c r="C21" s="119" t="s">
        <v>458</v>
      </c>
      <c r="D21" s="120" t="s">
        <v>411</v>
      </c>
      <c r="E21" s="120" t="str">
        <f t="shared" si="0"/>
        <v>NBE</v>
      </c>
      <c r="F21" s="120" t="s">
        <v>242</v>
      </c>
      <c r="G21" s="121" t="s">
        <v>243</v>
      </c>
      <c r="I21" s="122" t="s">
        <v>459</v>
      </c>
      <c r="J21" s="123" t="s">
        <v>460</v>
      </c>
      <c r="K21" s="124" t="s">
        <v>459</v>
      </c>
      <c r="L21" s="123" t="s">
        <v>460</v>
      </c>
      <c r="M21" s="122" t="str">
        <f t="shared" si="3"/>
        <v>CT</v>
      </c>
      <c r="N21" s="122" t="s">
        <v>287</v>
      </c>
      <c r="P21" s="122" t="s">
        <v>288</v>
      </c>
      <c r="AC21" s="122" t="s">
        <v>461</v>
      </c>
      <c r="AD21" s="124" t="s">
        <v>462</v>
      </c>
      <c r="AE21" s="123" t="s">
        <v>463</v>
      </c>
      <c r="AF21" s="122" t="str">
        <f t="shared" si="6"/>
        <v>BW</v>
      </c>
      <c r="AH21" s="122" t="s">
        <v>323</v>
      </c>
      <c r="AI21" s="124">
        <v>778</v>
      </c>
      <c r="AJ21" s="123" t="s">
        <v>464</v>
      </c>
      <c r="AK21" s="122" t="s">
        <v>399</v>
      </c>
      <c r="AL21" s="122">
        <f t="shared" si="8"/>
        <v>778</v>
      </c>
    </row>
    <row r="22" spans="1:38">
      <c r="A22" s="117" t="s">
        <v>465</v>
      </c>
      <c r="B22" s="118" t="s">
        <v>466</v>
      </c>
      <c r="C22" s="119" t="s">
        <v>467</v>
      </c>
      <c r="D22" s="120" t="s">
        <v>411</v>
      </c>
      <c r="E22" s="120" t="str">
        <f t="shared" si="0"/>
        <v>NCA</v>
      </c>
      <c r="F22" s="120" t="s">
        <v>242</v>
      </c>
      <c r="G22" s="121" t="s">
        <v>243</v>
      </c>
      <c r="I22" s="122" t="s">
        <v>468</v>
      </c>
      <c r="J22" s="123" t="s">
        <v>469</v>
      </c>
      <c r="K22" s="124" t="s">
        <v>468</v>
      </c>
      <c r="L22" s="123" t="s">
        <v>469</v>
      </c>
      <c r="M22" s="122" t="str">
        <f t="shared" si="3"/>
        <v>CM</v>
      </c>
      <c r="N22" s="122" t="s">
        <v>287</v>
      </c>
      <c r="P22" s="122" t="s">
        <v>288</v>
      </c>
      <c r="AC22" s="122" t="s">
        <v>470</v>
      </c>
      <c r="AD22" s="124"/>
      <c r="AE22" s="123" t="s">
        <v>471</v>
      </c>
      <c r="AF22" s="122">
        <f t="shared" si="6"/>
        <v>0</v>
      </c>
      <c r="AH22" s="122" t="s">
        <v>260</v>
      </c>
      <c r="AI22" s="124">
        <v>800</v>
      </c>
      <c r="AJ22" s="123" t="s">
        <v>472</v>
      </c>
      <c r="AK22" s="122" t="s">
        <v>399</v>
      </c>
      <c r="AL22" s="122">
        <f t="shared" si="8"/>
        <v>800</v>
      </c>
    </row>
    <row r="23" spans="1:38">
      <c r="A23" s="117" t="s">
        <v>473</v>
      </c>
      <c r="B23" s="118" t="s">
        <v>474</v>
      </c>
      <c r="C23" s="119" t="s">
        <v>475</v>
      </c>
      <c r="D23" s="120" t="s">
        <v>411</v>
      </c>
      <c r="E23" s="120" t="str">
        <f t="shared" si="0"/>
        <v>NCU</v>
      </c>
      <c r="F23" s="120" t="s">
        <v>242</v>
      </c>
      <c r="G23" s="121" t="s">
        <v>243</v>
      </c>
      <c r="I23" s="122" t="s">
        <v>476</v>
      </c>
      <c r="J23" s="123" t="s">
        <v>477</v>
      </c>
      <c r="K23" s="124" t="s">
        <v>478</v>
      </c>
      <c r="L23" s="123" t="s">
        <v>477</v>
      </c>
      <c r="M23" s="122" t="str">
        <f t="shared" si="3"/>
        <v>FA</v>
      </c>
      <c r="N23" s="122" t="s">
        <v>287</v>
      </c>
      <c r="P23" s="122" t="s">
        <v>288</v>
      </c>
      <c r="AC23" s="122" t="s">
        <v>479</v>
      </c>
      <c r="AD23" s="124"/>
      <c r="AE23" s="123" t="s">
        <v>480</v>
      </c>
      <c r="AF23" s="122">
        <f t="shared" si="6"/>
        <v>0</v>
      </c>
      <c r="AI23" s="124"/>
    </row>
    <row r="24" spans="1:38">
      <c r="A24" s="117" t="s">
        <v>481</v>
      </c>
      <c r="B24" s="118" t="s">
        <v>482</v>
      </c>
      <c r="C24" s="119" t="s">
        <v>483</v>
      </c>
      <c r="D24" s="120" t="s">
        <v>411</v>
      </c>
      <c r="E24" s="120" t="str">
        <f t="shared" si="0"/>
        <v>NDB</v>
      </c>
      <c r="F24" s="120" t="s">
        <v>242</v>
      </c>
      <c r="G24" s="121" t="s">
        <v>243</v>
      </c>
      <c r="I24" s="122" t="s">
        <v>484</v>
      </c>
      <c r="J24" s="123" t="s">
        <v>485</v>
      </c>
      <c r="K24" s="124" t="s">
        <v>478</v>
      </c>
      <c r="L24" s="123" t="s">
        <v>477</v>
      </c>
      <c r="M24" s="122" t="str">
        <f t="shared" si="3"/>
        <v>FA</v>
      </c>
      <c r="N24" s="122" t="s">
        <v>287</v>
      </c>
      <c r="P24" s="122" t="s">
        <v>288</v>
      </c>
      <c r="AC24" s="122" t="s">
        <v>486</v>
      </c>
      <c r="AD24" s="124" t="s">
        <v>281</v>
      </c>
      <c r="AE24" s="123" t="s">
        <v>487</v>
      </c>
      <c r="AF24" s="122" t="str">
        <f t="shared" si="6"/>
        <v>BR</v>
      </c>
      <c r="AI24" s="124">
        <v>600</v>
      </c>
      <c r="AJ24" s="123" t="s">
        <v>488</v>
      </c>
      <c r="AK24" s="122" t="s">
        <v>334</v>
      </c>
      <c r="AL24" s="122">
        <f t="shared" ref="AL24:AL31" si="9">AI24</f>
        <v>600</v>
      </c>
    </row>
    <row r="25" spans="1:38">
      <c r="A25" s="117" t="s">
        <v>489</v>
      </c>
      <c r="B25" s="118" t="s">
        <v>490</v>
      </c>
      <c r="C25" s="119" t="s">
        <v>491</v>
      </c>
      <c r="D25" s="120" t="s">
        <v>411</v>
      </c>
      <c r="E25" s="120" t="str">
        <f t="shared" si="0"/>
        <v>NDE</v>
      </c>
      <c r="F25" s="120" t="s">
        <v>242</v>
      </c>
      <c r="G25" s="121" t="s">
        <v>243</v>
      </c>
      <c r="I25" s="122" t="s">
        <v>492</v>
      </c>
      <c r="J25" s="123" t="s">
        <v>493</v>
      </c>
      <c r="K25" s="124" t="s">
        <v>478</v>
      </c>
      <c r="L25" s="123" t="s">
        <v>477</v>
      </c>
      <c r="M25" s="122" t="str">
        <f t="shared" si="3"/>
        <v>FA</v>
      </c>
      <c r="N25" s="122" t="s">
        <v>287</v>
      </c>
      <c r="P25" s="122" t="s">
        <v>288</v>
      </c>
      <c r="AC25" s="122" t="s">
        <v>244</v>
      </c>
      <c r="AD25" s="124"/>
      <c r="AE25" s="123" t="s">
        <v>494</v>
      </c>
      <c r="AF25" s="122">
        <f t="shared" si="6"/>
        <v>0</v>
      </c>
      <c r="AI25" s="124">
        <v>618</v>
      </c>
      <c r="AJ25" s="123" t="s">
        <v>495</v>
      </c>
      <c r="AK25" s="122" t="s">
        <v>334</v>
      </c>
      <c r="AL25" s="122">
        <f t="shared" si="9"/>
        <v>618</v>
      </c>
    </row>
    <row r="26" spans="1:38">
      <c r="A26" s="127" t="s">
        <v>496</v>
      </c>
      <c r="B26" s="128" t="s">
        <v>497</v>
      </c>
      <c r="C26" s="129" t="s">
        <v>498</v>
      </c>
      <c r="D26" s="130" t="s">
        <v>411</v>
      </c>
      <c r="E26" s="130" t="str">
        <f t="shared" si="0"/>
        <v>NDO</v>
      </c>
      <c r="F26" s="130" t="s">
        <v>242</v>
      </c>
      <c r="G26" s="131" t="s">
        <v>243</v>
      </c>
      <c r="I26" s="122" t="s">
        <v>499</v>
      </c>
      <c r="J26" s="123" t="s">
        <v>500</v>
      </c>
      <c r="K26" s="124" t="s">
        <v>478</v>
      </c>
      <c r="L26" s="123" t="s">
        <v>477</v>
      </c>
      <c r="M26" s="122" t="str">
        <f t="shared" si="3"/>
        <v>FA</v>
      </c>
      <c r="N26" s="122" t="s">
        <v>287</v>
      </c>
      <c r="P26" s="122" t="s">
        <v>288</v>
      </c>
      <c r="AC26" s="122" t="s">
        <v>358</v>
      </c>
      <c r="AD26" s="124"/>
      <c r="AE26" s="123" t="s">
        <v>501</v>
      </c>
      <c r="AF26" s="122">
        <f t="shared" si="6"/>
        <v>0</v>
      </c>
      <c r="AI26" s="124">
        <v>614</v>
      </c>
      <c r="AJ26" s="123" t="s">
        <v>502</v>
      </c>
      <c r="AK26" s="122" t="s">
        <v>334</v>
      </c>
      <c r="AL26" s="122">
        <f t="shared" si="9"/>
        <v>614</v>
      </c>
    </row>
    <row r="27" spans="1:38">
      <c r="A27" s="127" t="s">
        <v>503</v>
      </c>
      <c r="B27" s="128" t="s">
        <v>504</v>
      </c>
      <c r="C27" s="129" t="s">
        <v>505</v>
      </c>
      <c r="D27" s="130" t="s">
        <v>411</v>
      </c>
      <c r="E27" s="130" t="str">
        <f t="shared" si="0"/>
        <v>NGI</v>
      </c>
      <c r="F27" s="130" t="s">
        <v>242</v>
      </c>
      <c r="G27" s="131" t="s">
        <v>243</v>
      </c>
      <c r="I27" s="122" t="s">
        <v>262</v>
      </c>
      <c r="J27" s="123" t="s">
        <v>506</v>
      </c>
      <c r="K27" s="124" t="s">
        <v>507</v>
      </c>
      <c r="L27" s="123" t="s">
        <v>508</v>
      </c>
      <c r="M27" s="122" t="str">
        <f t="shared" si="3"/>
        <v>BE</v>
      </c>
      <c r="N27" s="122" t="s">
        <v>287</v>
      </c>
      <c r="P27" s="122" t="s">
        <v>288</v>
      </c>
      <c r="AC27" s="122" t="s">
        <v>283</v>
      </c>
      <c r="AD27" s="124" t="s">
        <v>499</v>
      </c>
      <c r="AE27" s="123" t="s">
        <v>509</v>
      </c>
      <c r="AF27" s="122" t="str">
        <f t="shared" si="6"/>
        <v>CH</v>
      </c>
      <c r="AH27" s="122" t="s">
        <v>362</v>
      </c>
      <c r="AI27" s="124">
        <v>638</v>
      </c>
      <c r="AJ27" s="123" t="s">
        <v>510</v>
      </c>
      <c r="AK27" s="122" t="s">
        <v>334</v>
      </c>
      <c r="AL27" s="122">
        <f t="shared" si="9"/>
        <v>638</v>
      </c>
    </row>
    <row r="28" spans="1:38">
      <c r="A28" s="127" t="s">
        <v>511</v>
      </c>
      <c r="B28" s="128" t="s">
        <v>512</v>
      </c>
      <c r="C28" s="129" t="s">
        <v>513</v>
      </c>
      <c r="D28" s="130" t="s">
        <v>411</v>
      </c>
      <c r="E28" s="130" t="str">
        <f t="shared" si="0"/>
        <v>NIN</v>
      </c>
      <c r="F28" s="130" t="s">
        <v>242</v>
      </c>
      <c r="G28" s="131" t="s">
        <v>243</v>
      </c>
      <c r="I28" s="122" t="s">
        <v>514</v>
      </c>
      <c r="J28" s="123" t="s">
        <v>515</v>
      </c>
      <c r="K28" s="124" t="s">
        <v>507</v>
      </c>
      <c r="L28" s="123" t="s">
        <v>508</v>
      </c>
      <c r="M28" s="122" t="str">
        <f t="shared" si="3"/>
        <v>BE</v>
      </c>
      <c r="N28" s="122" t="s">
        <v>287</v>
      </c>
      <c r="P28" s="122" t="s">
        <v>288</v>
      </c>
      <c r="AC28" s="122" t="s">
        <v>302</v>
      </c>
      <c r="AD28" s="124"/>
      <c r="AE28" s="123" t="s">
        <v>516</v>
      </c>
      <c r="AF28" s="122">
        <f t="shared" si="6"/>
        <v>0</v>
      </c>
      <c r="AH28" s="122" t="s">
        <v>375</v>
      </c>
      <c r="AI28" s="124">
        <v>612</v>
      </c>
      <c r="AJ28" s="123" t="s">
        <v>517</v>
      </c>
      <c r="AK28" s="122" t="s">
        <v>334</v>
      </c>
      <c r="AL28" s="122">
        <f t="shared" si="9"/>
        <v>612</v>
      </c>
    </row>
    <row r="29" spans="1:38">
      <c r="A29" s="117" t="s">
        <v>518</v>
      </c>
      <c r="B29" s="118" t="s">
        <v>519</v>
      </c>
      <c r="C29" s="119" t="s">
        <v>520</v>
      </c>
      <c r="D29" s="120" t="s">
        <v>411</v>
      </c>
      <c r="E29" s="120" t="str">
        <f t="shared" si="0"/>
        <v>NMR</v>
      </c>
      <c r="F29" s="120" t="s">
        <v>242</v>
      </c>
      <c r="G29" s="121" t="s">
        <v>243</v>
      </c>
      <c r="I29" s="122" t="s">
        <v>521</v>
      </c>
      <c r="J29" s="123" t="s">
        <v>522</v>
      </c>
      <c r="K29" s="124" t="s">
        <v>507</v>
      </c>
      <c r="L29" s="123" t="s">
        <v>508</v>
      </c>
      <c r="M29" s="122" t="str">
        <f t="shared" si="3"/>
        <v>BE</v>
      </c>
      <c r="N29" s="122" t="s">
        <v>287</v>
      </c>
      <c r="P29" s="122" t="s">
        <v>288</v>
      </c>
      <c r="AC29" s="122" t="s">
        <v>314</v>
      </c>
      <c r="AD29" s="124" t="s">
        <v>450</v>
      </c>
      <c r="AE29" s="123" t="s">
        <v>523</v>
      </c>
      <c r="AF29" s="122" t="str">
        <f t="shared" si="6"/>
        <v>CL</v>
      </c>
      <c r="AH29" s="122" t="s">
        <v>387</v>
      </c>
      <c r="AI29" s="124">
        <v>658</v>
      </c>
      <c r="AJ29" s="123" t="s">
        <v>524</v>
      </c>
      <c r="AK29" s="122" t="s">
        <v>334</v>
      </c>
      <c r="AL29" s="122">
        <f t="shared" si="9"/>
        <v>658</v>
      </c>
    </row>
    <row r="30" spans="1:38">
      <c r="A30" s="117" t="s">
        <v>525</v>
      </c>
      <c r="B30" s="118" t="s">
        <v>526</v>
      </c>
      <c r="C30" s="119" t="s">
        <v>527</v>
      </c>
      <c r="D30" s="120" t="s">
        <v>411</v>
      </c>
      <c r="E30" s="120" t="str">
        <f t="shared" si="0"/>
        <v>NMA</v>
      </c>
      <c r="F30" s="120" t="s">
        <v>242</v>
      </c>
      <c r="G30" s="121" t="s">
        <v>243</v>
      </c>
      <c r="I30" s="122" t="s">
        <v>528</v>
      </c>
      <c r="J30" s="123" t="s">
        <v>529</v>
      </c>
      <c r="K30" s="124" t="s">
        <v>530</v>
      </c>
      <c r="L30" s="123" t="s">
        <v>531</v>
      </c>
      <c r="M30" s="122" t="str">
        <f t="shared" si="3"/>
        <v>VB</v>
      </c>
      <c r="N30" s="122" t="s">
        <v>287</v>
      </c>
      <c r="P30" s="122" t="s">
        <v>288</v>
      </c>
      <c r="AC30" s="122" t="s">
        <v>372</v>
      </c>
      <c r="AD30" s="124"/>
      <c r="AE30" s="123" t="s">
        <v>532</v>
      </c>
      <c r="AF30" s="122">
        <f t="shared" si="6"/>
        <v>0</v>
      </c>
      <c r="AH30" s="122" t="s">
        <v>309</v>
      </c>
      <c r="AI30" s="124">
        <v>634</v>
      </c>
      <c r="AJ30" s="123" t="s">
        <v>533</v>
      </c>
      <c r="AK30" s="122" t="s">
        <v>334</v>
      </c>
      <c r="AL30" s="122">
        <f t="shared" si="9"/>
        <v>634</v>
      </c>
    </row>
    <row r="31" spans="1:38">
      <c r="A31" s="117" t="s">
        <v>534</v>
      </c>
      <c r="B31" s="118" t="s">
        <v>535</v>
      </c>
      <c r="C31" s="119" t="s">
        <v>536</v>
      </c>
      <c r="D31" s="120" t="s">
        <v>411</v>
      </c>
      <c r="E31" s="120" t="str">
        <f t="shared" si="0"/>
        <v>NME</v>
      </c>
      <c r="F31" s="120" t="s">
        <v>242</v>
      </c>
      <c r="G31" s="121" t="s">
        <v>243</v>
      </c>
      <c r="I31" s="122" t="s">
        <v>537</v>
      </c>
      <c r="J31" s="123" t="s">
        <v>538</v>
      </c>
      <c r="K31" s="124" t="s">
        <v>539</v>
      </c>
      <c r="L31" s="123" t="s">
        <v>538</v>
      </c>
      <c r="M31" s="122" t="str">
        <f t="shared" si="3"/>
        <v>EB</v>
      </c>
      <c r="N31" s="122" t="s">
        <v>287</v>
      </c>
      <c r="P31" s="122" t="s">
        <v>288</v>
      </c>
      <c r="AC31" s="122" t="s">
        <v>540</v>
      </c>
      <c r="AD31" s="124" t="s">
        <v>541</v>
      </c>
      <c r="AE31" s="123" t="s">
        <v>542</v>
      </c>
      <c r="AF31" s="122" t="str">
        <f t="shared" si="6"/>
        <v>GY</v>
      </c>
      <c r="AH31" s="122" t="s">
        <v>304</v>
      </c>
      <c r="AI31" s="124">
        <v>678</v>
      </c>
      <c r="AJ31" s="123" t="s">
        <v>543</v>
      </c>
      <c r="AK31" s="122" t="s">
        <v>334</v>
      </c>
      <c r="AL31" s="122">
        <f t="shared" si="9"/>
        <v>678</v>
      </c>
    </row>
    <row r="32" spans="1:38">
      <c r="A32" s="117" t="s">
        <v>544</v>
      </c>
      <c r="B32" s="118" t="s">
        <v>545</v>
      </c>
      <c r="C32" s="119" t="s">
        <v>546</v>
      </c>
      <c r="D32" s="120" t="s">
        <v>411</v>
      </c>
      <c r="E32" s="120" t="str">
        <f t="shared" si="0"/>
        <v>NNA</v>
      </c>
      <c r="F32" s="120" t="s">
        <v>242</v>
      </c>
      <c r="G32" s="121" t="s">
        <v>243</v>
      </c>
      <c r="J32" s="123" t="s">
        <v>547</v>
      </c>
      <c r="K32" s="124" t="s">
        <v>548</v>
      </c>
      <c r="L32" s="123" t="s">
        <v>547</v>
      </c>
      <c r="M32" s="122" t="str">
        <f t="shared" si="3"/>
        <v>ER</v>
      </c>
      <c r="N32" s="122" t="s">
        <v>287</v>
      </c>
      <c r="P32" s="122" t="s">
        <v>288</v>
      </c>
      <c r="AC32" s="122" t="s">
        <v>549</v>
      </c>
      <c r="AD32" s="124"/>
      <c r="AE32" s="123" t="s">
        <v>550</v>
      </c>
      <c r="AF32" s="122">
        <f t="shared" si="6"/>
        <v>0</v>
      </c>
      <c r="AI32" s="124"/>
    </row>
    <row r="33" spans="1:38">
      <c r="A33" s="117" t="s">
        <v>551</v>
      </c>
      <c r="B33" s="118" t="s">
        <v>552</v>
      </c>
      <c r="C33" s="119" t="s">
        <v>553</v>
      </c>
      <c r="D33" s="120" t="s">
        <v>411</v>
      </c>
      <c r="E33" s="120" t="str">
        <f t="shared" si="0"/>
        <v>NOR</v>
      </c>
      <c r="F33" s="120" t="s">
        <v>242</v>
      </c>
      <c r="G33" s="121" t="s">
        <v>243</v>
      </c>
      <c r="J33" s="123" t="s">
        <v>554</v>
      </c>
      <c r="K33" s="124" t="s">
        <v>555</v>
      </c>
      <c r="L33" s="123" t="s">
        <v>554</v>
      </c>
      <c r="M33" s="122" t="str">
        <f t="shared" si="3"/>
        <v>TP</v>
      </c>
      <c r="N33" s="122" t="s">
        <v>287</v>
      </c>
      <c r="P33" s="122" t="s">
        <v>288</v>
      </c>
      <c r="AC33" s="122" t="s">
        <v>556</v>
      </c>
      <c r="AD33" s="124"/>
      <c r="AE33" s="123" t="s">
        <v>557</v>
      </c>
      <c r="AF33" s="122">
        <f t="shared" si="6"/>
        <v>0</v>
      </c>
      <c r="AH33" s="122">
        <v>4</v>
      </c>
      <c r="AI33" s="124">
        <v>240</v>
      </c>
      <c r="AJ33" s="123">
        <v>240</v>
      </c>
      <c r="AK33" s="122" t="s">
        <v>558</v>
      </c>
      <c r="AL33" s="122">
        <f>AI33</f>
        <v>240</v>
      </c>
    </row>
    <row r="34" spans="1:38">
      <c r="A34" s="117" t="s">
        <v>559</v>
      </c>
      <c r="B34" s="118" t="s">
        <v>560</v>
      </c>
      <c r="C34" s="119" t="s">
        <v>561</v>
      </c>
      <c r="D34" s="120" t="s">
        <v>411</v>
      </c>
      <c r="E34" s="120" t="str">
        <f t="shared" si="0"/>
        <v>NPA</v>
      </c>
      <c r="F34" s="120" t="s">
        <v>242</v>
      </c>
      <c r="G34" s="121" t="s">
        <v>243</v>
      </c>
      <c r="I34" s="122" t="s">
        <v>562</v>
      </c>
      <c r="J34" s="123" t="s">
        <v>563</v>
      </c>
      <c r="K34" s="124" t="s">
        <v>564</v>
      </c>
      <c r="L34" s="123" t="s">
        <v>565</v>
      </c>
      <c r="M34" s="122" t="str">
        <f t="shared" si="3"/>
        <v>MU</v>
      </c>
      <c r="N34" s="122" t="s">
        <v>287</v>
      </c>
      <c r="O34" s="122" t="s">
        <v>566</v>
      </c>
      <c r="P34" s="122" t="s">
        <v>566</v>
      </c>
      <c r="AC34" s="122" t="s">
        <v>567</v>
      </c>
      <c r="AD34" s="124"/>
      <c r="AE34" s="123" t="s">
        <v>568</v>
      </c>
      <c r="AF34" s="122">
        <f t="shared" si="6"/>
        <v>0</v>
      </c>
      <c r="AH34" s="122">
        <v>5</v>
      </c>
      <c r="AI34" s="124">
        <v>250</v>
      </c>
      <c r="AJ34" s="123">
        <v>250</v>
      </c>
      <c r="AK34" s="122" t="s">
        <v>558</v>
      </c>
      <c r="AL34" s="122">
        <f>AI34</f>
        <v>250</v>
      </c>
    </row>
    <row r="35" spans="1:38">
      <c r="A35" s="127" t="s">
        <v>569</v>
      </c>
      <c r="B35" s="128" t="s">
        <v>570</v>
      </c>
      <c r="C35" s="129" t="s">
        <v>571</v>
      </c>
      <c r="D35" s="130" t="s">
        <v>411</v>
      </c>
      <c r="E35" s="130" t="str">
        <f t="shared" si="0"/>
        <v>NPH</v>
      </c>
      <c r="F35" s="130" t="s">
        <v>242</v>
      </c>
      <c r="G35" s="131" t="s">
        <v>243</v>
      </c>
      <c r="I35" s="122" t="s">
        <v>539</v>
      </c>
      <c r="J35" s="123" t="s">
        <v>572</v>
      </c>
      <c r="K35" s="124" t="s">
        <v>564</v>
      </c>
      <c r="L35" s="123" t="s">
        <v>565</v>
      </c>
      <c r="M35" s="122" t="str">
        <f t="shared" si="3"/>
        <v>MU</v>
      </c>
      <c r="N35" s="122" t="s">
        <v>287</v>
      </c>
      <c r="P35" s="122" t="s">
        <v>566</v>
      </c>
      <c r="AC35" s="122" t="s">
        <v>573</v>
      </c>
      <c r="AD35" s="124"/>
      <c r="AE35" s="123" t="s">
        <v>574</v>
      </c>
      <c r="AF35" s="122">
        <f t="shared" si="6"/>
        <v>0</v>
      </c>
      <c r="AH35" s="122">
        <v>7</v>
      </c>
      <c r="AI35" s="124">
        <v>270</v>
      </c>
      <c r="AJ35" s="123">
        <v>270</v>
      </c>
      <c r="AK35" s="122" t="s">
        <v>558</v>
      </c>
      <c r="AL35" s="122">
        <f>AI35</f>
        <v>270</v>
      </c>
    </row>
    <row r="36" spans="1:38" ht="14.25" thickBot="1">
      <c r="A36" s="127" t="s">
        <v>575</v>
      </c>
      <c r="B36" s="128" t="s">
        <v>576</v>
      </c>
      <c r="C36" s="129" t="s">
        <v>577</v>
      </c>
      <c r="D36" s="130" t="s">
        <v>411</v>
      </c>
      <c r="E36" s="130" t="str">
        <f t="shared" si="0"/>
        <v>NPI</v>
      </c>
      <c r="F36" s="130" t="s">
        <v>242</v>
      </c>
      <c r="G36" s="131" t="s">
        <v>243</v>
      </c>
      <c r="I36" s="122" t="s">
        <v>578</v>
      </c>
      <c r="J36" s="123" t="s">
        <v>579</v>
      </c>
      <c r="K36" s="124" t="s">
        <v>564</v>
      </c>
      <c r="L36" s="123" t="s">
        <v>565</v>
      </c>
      <c r="M36" s="122" t="str">
        <f t="shared" si="3"/>
        <v>MU</v>
      </c>
      <c r="N36" s="122" t="s">
        <v>287</v>
      </c>
      <c r="P36" s="122" t="s">
        <v>566</v>
      </c>
      <c r="AC36" s="122" t="s">
        <v>580</v>
      </c>
      <c r="AD36" s="124"/>
      <c r="AE36" s="123" t="s">
        <v>581</v>
      </c>
      <c r="AF36" s="122">
        <f t="shared" si="6"/>
        <v>0</v>
      </c>
      <c r="AH36" s="122">
        <v>8</v>
      </c>
      <c r="AI36" s="126">
        <v>280</v>
      </c>
      <c r="AJ36" s="123">
        <v>280</v>
      </c>
      <c r="AK36" s="122" t="s">
        <v>558</v>
      </c>
      <c r="AL36" s="122">
        <f>AI36</f>
        <v>280</v>
      </c>
    </row>
    <row r="37" spans="1:38">
      <c r="A37" s="117" t="s">
        <v>582</v>
      </c>
      <c r="B37" s="118" t="s">
        <v>583</v>
      </c>
      <c r="C37" s="119" t="s">
        <v>584</v>
      </c>
      <c r="D37" s="120" t="s">
        <v>411</v>
      </c>
      <c r="E37" s="120" t="str">
        <f t="shared" si="0"/>
        <v>NRA</v>
      </c>
      <c r="F37" s="120" t="s">
        <v>242</v>
      </c>
      <c r="G37" s="121" t="s">
        <v>243</v>
      </c>
      <c r="J37" s="123" t="s">
        <v>585</v>
      </c>
      <c r="K37" s="124" t="s">
        <v>586</v>
      </c>
      <c r="L37" s="123" t="s">
        <v>585</v>
      </c>
      <c r="M37" s="122" t="str">
        <f t="shared" si="3"/>
        <v>WA</v>
      </c>
      <c r="N37" s="122" t="s">
        <v>287</v>
      </c>
      <c r="O37" s="122" t="s">
        <v>566</v>
      </c>
      <c r="P37" s="122" t="s">
        <v>566</v>
      </c>
      <c r="AC37" s="122" t="s">
        <v>587</v>
      </c>
      <c r="AD37" s="124"/>
      <c r="AE37" s="123" t="s">
        <v>588</v>
      </c>
      <c r="AF37" s="122">
        <f t="shared" si="6"/>
        <v>0</v>
      </c>
    </row>
    <row r="38" spans="1:38">
      <c r="A38" s="117" t="s">
        <v>589</v>
      </c>
      <c r="B38" s="118" t="s">
        <v>590</v>
      </c>
      <c r="C38" s="119" t="s">
        <v>591</v>
      </c>
      <c r="D38" s="120" t="s">
        <v>411</v>
      </c>
      <c r="E38" s="120" t="str">
        <f t="shared" si="0"/>
        <v>NRD</v>
      </c>
      <c r="F38" s="120" t="s">
        <v>242</v>
      </c>
      <c r="G38" s="121" t="s">
        <v>243</v>
      </c>
      <c r="I38" s="122" t="s">
        <v>592</v>
      </c>
      <c r="J38" s="123" t="s">
        <v>593</v>
      </c>
      <c r="K38" s="124" t="s">
        <v>592</v>
      </c>
      <c r="L38" s="123" t="s">
        <v>594</v>
      </c>
      <c r="M38" s="122" t="str">
        <f t="shared" si="3"/>
        <v>ED</v>
      </c>
      <c r="N38" s="122" t="s">
        <v>595</v>
      </c>
      <c r="O38" s="122" t="s">
        <v>596</v>
      </c>
      <c r="P38" s="122" t="s">
        <v>596</v>
      </c>
      <c r="AC38" s="122" t="s">
        <v>597</v>
      </c>
      <c r="AD38" s="124" t="s">
        <v>598</v>
      </c>
      <c r="AE38" s="123" t="s">
        <v>599</v>
      </c>
      <c r="AF38" s="122" t="str">
        <f t="shared" si="6"/>
        <v>MT</v>
      </c>
    </row>
    <row r="39" spans="1:38">
      <c r="A39" s="127" t="s">
        <v>600</v>
      </c>
      <c r="B39" s="128" t="s">
        <v>601</v>
      </c>
      <c r="C39" s="129" t="s">
        <v>602</v>
      </c>
      <c r="D39" s="130" t="s">
        <v>603</v>
      </c>
      <c r="E39" s="130" t="str">
        <f t="shared" si="0"/>
        <v>NRE</v>
      </c>
      <c r="F39" s="130" t="s">
        <v>242</v>
      </c>
      <c r="G39" s="131" t="s">
        <v>243</v>
      </c>
      <c r="I39" s="122" t="s">
        <v>478</v>
      </c>
      <c r="J39" s="123" t="s">
        <v>604</v>
      </c>
      <c r="K39" s="124" t="s">
        <v>283</v>
      </c>
      <c r="L39" s="123" t="s">
        <v>605</v>
      </c>
      <c r="M39" s="122" t="str">
        <f t="shared" si="3"/>
        <v>CC</v>
      </c>
      <c r="N39" s="122" t="s">
        <v>595</v>
      </c>
      <c r="O39" s="122" t="s">
        <v>596</v>
      </c>
      <c r="P39" s="122" t="s">
        <v>596</v>
      </c>
      <c r="AC39" s="122" t="s">
        <v>606</v>
      </c>
      <c r="AD39" s="124" t="s">
        <v>607</v>
      </c>
      <c r="AE39" s="123" t="s">
        <v>608</v>
      </c>
      <c r="AF39" s="122" t="str">
        <f t="shared" si="6"/>
        <v>GR</v>
      </c>
    </row>
    <row r="40" spans="1:38">
      <c r="A40" s="117" t="s">
        <v>609</v>
      </c>
      <c r="B40" s="118" t="s">
        <v>610</v>
      </c>
      <c r="C40" s="119" t="s">
        <v>611</v>
      </c>
      <c r="D40" s="120" t="s">
        <v>603</v>
      </c>
      <c r="E40" s="120" t="str">
        <f t="shared" si="0"/>
        <v>NRO</v>
      </c>
      <c r="F40" s="120" t="s">
        <v>242</v>
      </c>
      <c r="G40" s="121" t="s">
        <v>243</v>
      </c>
      <c r="I40" s="122" t="s">
        <v>612</v>
      </c>
      <c r="J40" s="123" t="s">
        <v>613</v>
      </c>
      <c r="K40" s="124" t="s">
        <v>266</v>
      </c>
      <c r="L40" s="123" t="s">
        <v>614</v>
      </c>
      <c r="M40" s="122" t="str">
        <f t="shared" si="3"/>
        <v>CS</v>
      </c>
      <c r="N40" s="122" t="s">
        <v>595</v>
      </c>
      <c r="O40" s="122" t="s">
        <v>596</v>
      </c>
      <c r="P40" s="122" t="s">
        <v>596</v>
      </c>
      <c r="AC40" s="122" t="s">
        <v>615</v>
      </c>
      <c r="AD40" s="124"/>
      <c r="AE40" s="123" t="s">
        <v>616</v>
      </c>
      <c r="AF40" s="122">
        <f t="shared" si="6"/>
        <v>0</v>
      </c>
    </row>
    <row r="41" spans="1:38">
      <c r="A41" s="117" t="s">
        <v>617</v>
      </c>
      <c r="B41" s="118" t="s">
        <v>618</v>
      </c>
      <c r="C41" s="119" t="s">
        <v>619</v>
      </c>
      <c r="D41" s="120" t="s">
        <v>603</v>
      </c>
      <c r="E41" s="120" t="str">
        <f t="shared" si="0"/>
        <v>NRY</v>
      </c>
      <c r="F41" s="120" t="s">
        <v>242</v>
      </c>
      <c r="G41" s="121" t="s">
        <v>243</v>
      </c>
      <c r="I41" s="122" t="s">
        <v>620</v>
      </c>
      <c r="J41" s="123" t="s">
        <v>621</v>
      </c>
      <c r="K41" s="124" t="s">
        <v>622</v>
      </c>
      <c r="L41" s="123" t="s">
        <v>623</v>
      </c>
      <c r="M41" s="122" t="str">
        <f t="shared" si="3"/>
        <v>DC</v>
      </c>
      <c r="N41" s="122" t="s">
        <v>595</v>
      </c>
      <c r="O41" s="122" t="s">
        <v>596</v>
      </c>
      <c r="P41" s="122" t="s">
        <v>596</v>
      </c>
      <c r="AC41" s="122" t="s">
        <v>624</v>
      </c>
      <c r="AD41" s="124"/>
      <c r="AE41" s="123" t="s">
        <v>625</v>
      </c>
      <c r="AF41" s="122">
        <f t="shared" si="6"/>
        <v>0</v>
      </c>
    </row>
    <row r="42" spans="1:38">
      <c r="A42" s="117" t="s">
        <v>626</v>
      </c>
      <c r="B42" s="118" t="s">
        <v>627</v>
      </c>
      <c r="C42" s="119" t="s">
        <v>628</v>
      </c>
      <c r="D42" s="120" t="s">
        <v>603</v>
      </c>
      <c r="E42" s="120" t="str">
        <f t="shared" si="0"/>
        <v>NTI</v>
      </c>
      <c r="F42" s="120" t="s">
        <v>242</v>
      </c>
      <c r="G42" s="121" t="s">
        <v>243</v>
      </c>
      <c r="J42" s="123" t="s">
        <v>629</v>
      </c>
      <c r="K42" s="132" t="s">
        <v>447</v>
      </c>
      <c r="L42" s="133" t="s">
        <v>630</v>
      </c>
      <c r="M42" s="134" t="str">
        <f t="shared" si="3"/>
        <v>AC</v>
      </c>
      <c r="N42" s="134" t="s">
        <v>595</v>
      </c>
      <c r="O42" s="135"/>
      <c r="P42" s="134" t="s">
        <v>596</v>
      </c>
      <c r="AC42" s="122" t="s">
        <v>631</v>
      </c>
      <c r="AD42" s="124"/>
      <c r="AE42" s="123" t="s">
        <v>632</v>
      </c>
      <c r="AF42" s="122">
        <f t="shared" si="6"/>
        <v>0</v>
      </c>
    </row>
    <row r="43" spans="1:38">
      <c r="A43" s="117" t="s">
        <v>633</v>
      </c>
      <c r="B43" s="118" t="s">
        <v>634</v>
      </c>
      <c r="C43" s="119" t="s">
        <v>635</v>
      </c>
      <c r="D43" s="120" t="s">
        <v>603</v>
      </c>
      <c r="E43" s="120" t="str">
        <f t="shared" si="0"/>
        <v>NTW</v>
      </c>
      <c r="F43" s="120" t="s">
        <v>242</v>
      </c>
      <c r="G43" s="121" t="s">
        <v>243</v>
      </c>
      <c r="I43" s="122" t="s">
        <v>617</v>
      </c>
      <c r="J43" s="123" t="s">
        <v>636</v>
      </c>
      <c r="K43" s="124" t="s">
        <v>168</v>
      </c>
      <c r="L43" s="123" t="s">
        <v>637</v>
      </c>
      <c r="M43" s="122" t="str">
        <f t="shared" si="3"/>
        <v>TS</v>
      </c>
      <c r="N43" s="122" t="s">
        <v>638</v>
      </c>
      <c r="O43" s="122" t="s">
        <v>638</v>
      </c>
      <c r="P43" s="122" t="s">
        <v>638</v>
      </c>
      <c r="AC43" s="122" t="s">
        <v>639</v>
      </c>
      <c r="AD43" s="124"/>
      <c r="AE43" s="123" t="s">
        <v>640</v>
      </c>
      <c r="AF43" s="122">
        <f t="shared" si="6"/>
        <v>0</v>
      </c>
    </row>
    <row r="44" spans="1:38">
      <c r="A44" s="127" t="s">
        <v>641</v>
      </c>
      <c r="B44" s="128" t="s">
        <v>642</v>
      </c>
      <c r="C44" s="129" t="s">
        <v>643</v>
      </c>
      <c r="D44" s="130" t="s">
        <v>603</v>
      </c>
      <c r="E44" s="130" t="str">
        <f t="shared" si="0"/>
        <v>NWS</v>
      </c>
      <c r="F44" s="130" t="s">
        <v>242</v>
      </c>
      <c r="G44" s="131" t="s">
        <v>243</v>
      </c>
      <c r="J44" s="123" t="s">
        <v>644</v>
      </c>
      <c r="K44" s="124" t="s">
        <v>645</v>
      </c>
      <c r="L44" s="123" t="s">
        <v>646</v>
      </c>
      <c r="M44" s="122" t="str">
        <f t="shared" si="3"/>
        <v>TL</v>
      </c>
      <c r="N44" s="122" t="s">
        <v>638</v>
      </c>
      <c r="O44" s="122" t="s">
        <v>638</v>
      </c>
      <c r="P44" s="122" t="s">
        <v>638</v>
      </c>
      <c r="AC44" s="122" t="s">
        <v>647</v>
      </c>
      <c r="AD44" s="124"/>
      <c r="AE44" s="123" t="s">
        <v>648</v>
      </c>
      <c r="AF44" s="122">
        <f t="shared" si="6"/>
        <v>0</v>
      </c>
    </row>
    <row r="45" spans="1:38">
      <c r="A45" s="127" t="s">
        <v>649</v>
      </c>
      <c r="B45" s="128" t="s">
        <v>650</v>
      </c>
      <c r="C45" s="129" t="s">
        <v>651</v>
      </c>
      <c r="D45" s="130" t="s">
        <v>603</v>
      </c>
      <c r="E45" s="130" t="str">
        <f t="shared" si="0"/>
        <v>NYA</v>
      </c>
      <c r="F45" s="130" t="s">
        <v>242</v>
      </c>
      <c r="G45" s="131" t="s">
        <v>243</v>
      </c>
      <c r="J45" s="123" t="s">
        <v>652</v>
      </c>
      <c r="K45" s="124" t="s">
        <v>653</v>
      </c>
      <c r="L45" s="123" t="s">
        <v>654</v>
      </c>
      <c r="M45" s="122" t="str">
        <f t="shared" si="3"/>
        <v>TH</v>
      </c>
      <c r="N45" s="122" t="s">
        <v>638</v>
      </c>
      <c r="O45" s="122" t="s">
        <v>638</v>
      </c>
      <c r="P45" s="122" t="s">
        <v>638</v>
      </c>
      <c r="AC45" s="122" t="s">
        <v>655</v>
      </c>
      <c r="AD45" s="124"/>
      <c r="AE45" s="123" t="s">
        <v>656</v>
      </c>
      <c r="AF45" s="122">
        <f t="shared" si="6"/>
        <v>0</v>
      </c>
    </row>
    <row r="46" spans="1:38">
      <c r="A46" s="117" t="s">
        <v>657</v>
      </c>
      <c r="B46" s="118" t="s">
        <v>658</v>
      </c>
      <c r="C46" s="119" t="s">
        <v>659</v>
      </c>
      <c r="D46" s="120" t="s">
        <v>603</v>
      </c>
      <c r="E46" s="117" t="str">
        <f t="shared" si="0"/>
        <v>NEW</v>
      </c>
      <c r="F46" s="117" t="s">
        <v>660</v>
      </c>
      <c r="G46" s="136" t="s">
        <v>661</v>
      </c>
      <c r="K46" s="124" t="s">
        <v>662</v>
      </c>
      <c r="L46" s="123" t="s">
        <v>663</v>
      </c>
      <c r="M46" s="122" t="str">
        <f t="shared" si="3"/>
        <v>HP</v>
      </c>
      <c r="N46" s="122" t="s">
        <v>638</v>
      </c>
      <c r="O46" s="122" t="s">
        <v>638</v>
      </c>
      <c r="P46" s="122" t="s">
        <v>638</v>
      </c>
      <c r="AC46" s="122" t="s">
        <v>664</v>
      </c>
      <c r="AD46" s="124"/>
      <c r="AE46" s="123" t="s">
        <v>665</v>
      </c>
      <c r="AF46" s="122">
        <f t="shared" si="6"/>
        <v>0</v>
      </c>
    </row>
    <row r="47" spans="1:38">
      <c r="A47" s="117" t="s">
        <v>666</v>
      </c>
      <c r="B47" s="118" t="s">
        <v>667</v>
      </c>
      <c r="C47" s="119" t="s">
        <v>668</v>
      </c>
      <c r="D47" s="120" t="s">
        <v>669</v>
      </c>
      <c r="E47" s="120" t="str">
        <f t="shared" si="0"/>
        <v>KNE</v>
      </c>
      <c r="F47" s="120" t="s">
        <v>242</v>
      </c>
      <c r="G47" s="121" t="s">
        <v>243</v>
      </c>
      <c r="J47" s="123" t="s">
        <v>670</v>
      </c>
      <c r="K47" s="124" t="s">
        <v>279</v>
      </c>
      <c r="L47" s="123" t="s">
        <v>671</v>
      </c>
      <c r="M47" s="122" t="str">
        <f t="shared" si="3"/>
        <v>JP</v>
      </c>
      <c r="N47" s="122" t="s">
        <v>638</v>
      </c>
      <c r="O47" s="122" t="s">
        <v>638</v>
      </c>
      <c r="P47" s="122" t="s">
        <v>638</v>
      </c>
      <c r="AC47" s="122" t="s">
        <v>672</v>
      </c>
      <c r="AD47" s="124"/>
      <c r="AE47" s="123" t="s">
        <v>673</v>
      </c>
      <c r="AF47" s="122">
        <f t="shared" si="6"/>
        <v>0</v>
      </c>
    </row>
    <row r="48" spans="1:38">
      <c r="A48" s="117" t="s">
        <v>674</v>
      </c>
      <c r="B48" s="118" t="s">
        <v>675</v>
      </c>
      <c r="C48" s="119" t="s">
        <v>676</v>
      </c>
      <c r="D48" s="120" t="s">
        <v>669</v>
      </c>
      <c r="E48" s="120" t="str">
        <f t="shared" si="0"/>
        <v>KSA</v>
      </c>
      <c r="F48" s="120" t="s">
        <v>242</v>
      </c>
      <c r="G48" s="121" t="s">
        <v>243</v>
      </c>
      <c r="I48" s="122" t="s">
        <v>677</v>
      </c>
      <c r="J48" s="123" t="s">
        <v>678</v>
      </c>
      <c r="K48" s="124" t="s">
        <v>677</v>
      </c>
      <c r="L48" s="123" t="s">
        <v>678</v>
      </c>
      <c r="M48" s="122" t="str">
        <f t="shared" si="3"/>
        <v>FF</v>
      </c>
      <c r="N48" s="122" t="s">
        <v>595</v>
      </c>
      <c r="O48" s="122" t="s">
        <v>679</v>
      </c>
      <c r="P48" s="122" t="s">
        <v>679</v>
      </c>
      <c r="AC48" s="122" t="s">
        <v>680</v>
      </c>
      <c r="AD48" s="124"/>
      <c r="AE48" s="123" t="s">
        <v>681</v>
      </c>
      <c r="AF48" s="122">
        <f t="shared" si="6"/>
        <v>0</v>
      </c>
    </row>
    <row r="49" spans="1:32" ht="14.25" thickBot="1">
      <c r="A49" s="117" t="s">
        <v>682</v>
      </c>
      <c r="B49" s="118" t="s">
        <v>683</v>
      </c>
      <c r="C49" s="119" t="s">
        <v>684</v>
      </c>
      <c r="D49" s="120" t="s">
        <v>669</v>
      </c>
      <c r="E49" s="120" t="str">
        <f t="shared" si="0"/>
        <v>KSK</v>
      </c>
      <c r="F49" s="120" t="s">
        <v>242</v>
      </c>
      <c r="G49" s="121" t="s">
        <v>243</v>
      </c>
      <c r="I49" s="122" t="s">
        <v>685</v>
      </c>
      <c r="J49" s="123" t="s">
        <v>686</v>
      </c>
      <c r="K49" s="126" t="s">
        <v>685</v>
      </c>
      <c r="L49" s="123" t="s">
        <v>687</v>
      </c>
      <c r="M49" s="122" t="str">
        <f t="shared" si="3"/>
        <v>BP</v>
      </c>
      <c r="N49" s="122" t="s">
        <v>595</v>
      </c>
      <c r="O49" s="122" t="s">
        <v>688</v>
      </c>
      <c r="P49" s="122" t="s">
        <v>688</v>
      </c>
      <c r="AC49" s="122" t="s">
        <v>689</v>
      </c>
      <c r="AD49" s="124" t="s">
        <v>633</v>
      </c>
      <c r="AE49" s="123" t="s">
        <v>690</v>
      </c>
      <c r="AF49" s="122" t="str">
        <f t="shared" si="6"/>
        <v>AR</v>
      </c>
    </row>
    <row r="50" spans="1:32">
      <c r="A50" s="137"/>
      <c r="B50" s="138" t="s">
        <v>691</v>
      </c>
      <c r="C50" s="139" t="s">
        <v>692</v>
      </c>
      <c r="D50" s="140" t="s">
        <v>693</v>
      </c>
      <c r="E50" s="137" t="str">
        <f>B50</f>
        <v>BBC</v>
      </c>
      <c r="F50" s="140" t="s">
        <v>242</v>
      </c>
      <c r="G50" s="141" t="s">
        <v>243</v>
      </c>
      <c r="K50" s="122" t="s">
        <v>694</v>
      </c>
      <c r="L50" s="123" t="s">
        <v>695</v>
      </c>
      <c r="M50" s="122" t="str">
        <f t="shared" si="3"/>
        <v>JS</v>
      </c>
      <c r="N50" s="122" t="s">
        <v>638</v>
      </c>
      <c r="O50" s="122" t="s">
        <v>638</v>
      </c>
      <c r="P50" s="122" t="s">
        <v>638</v>
      </c>
      <c r="AC50" s="122" t="s">
        <v>696</v>
      </c>
      <c r="AD50" s="124"/>
      <c r="AE50" s="123" t="s">
        <v>697</v>
      </c>
      <c r="AF50" s="122">
        <f t="shared" si="6"/>
        <v>0</v>
      </c>
    </row>
    <row r="51" spans="1:32">
      <c r="A51" s="137"/>
      <c r="B51" s="138" t="s">
        <v>698</v>
      </c>
      <c r="C51" s="139" t="s">
        <v>699</v>
      </c>
      <c r="D51" s="140" t="s">
        <v>693</v>
      </c>
      <c r="E51" s="140" t="str">
        <f>B51</f>
        <v>BCB</v>
      </c>
      <c r="F51" s="140" t="s">
        <v>242</v>
      </c>
      <c r="G51" s="141" t="s">
        <v>243</v>
      </c>
      <c r="K51" s="134" t="s">
        <v>700</v>
      </c>
      <c r="L51" s="133" t="s">
        <v>701</v>
      </c>
      <c r="M51" s="134" t="s">
        <v>700</v>
      </c>
      <c r="N51" s="134" t="s">
        <v>595</v>
      </c>
      <c r="O51" s="134" t="s">
        <v>688</v>
      </c>
      <c r="P51" s="134" t="s">
        <v>688</v>
      </c>
      <c r="AC51" s="122" t="s">
        <v>702</v>
      </c>
      <c r="AD51" s="124" t="s">
        <v>703</v>
      </c>
      <c r="AE51" s="123" t="s">
        <v>704</v>
      </c>
      <c r="AF51" s="122" t="str">
        <f t="shared" si="6"/>
        <v>NY</v>
      </c>
    </row>
    <row r="52" spans="1:32">
      <c r="A52" s="142" t="s">
        <v>478</v>
      </c>
      <c r="B52" s="143" t="s">
        <v>705</v>
      </c>
      <c r="C52" s="144" t="s">
        <v>706</v>
      </c>
      <c r="D52" s="145" t="str">
        <f t="shared" ref="D52:D107" si="10">B52</f>
        <v>VOL</v>
      </c>
      <c r="E52" s="145" t="str">
        <f t="shared" ref="E52:E107" si="11">B52</f>
        <v>VOL</v>
      </c>
      <c r="F52" s="145" t="s">
        <v>242</v>
      </c>
      <c r="G52" s="146" t="s">
        <v>243</v>
      </c>
      <c r="K52" s="122" t="s">
        <v>707</v>
      </c>
      <c r="L52" s="123" t="s">
        <v>708</v>
      </c>
      <c r="M52" s="122" t="s">
        <v>707</v>
      </c>
      <c r="N52" s="122" t="s">
        <v>638</v>
      </c>
      <c r="O52" s="122" t="s">
        <v>638</v>
      </c>
      <c r="P52" s="122" t="s">
        <v>638</v>
      </c>
      <c r="AC52" s="122" t="s">
        <v>709</v>
      </c>
      <c r="AD52" s="124"/>
      <c r="AE52" s="123" t="s">
        <v>710</v>
      </c>
      <c r="AF52" s="122">
        <f t="shared" si="6"/>
        <v>0</v>
      </c>
    </row>
    <row r="53" spans="1:32">
      <c r="A53" s="142" t="s">
        <v>612</v>
      </c>
      <c r="B53" s="143" t="s">
        <v>711</v>
      </c>
      <c r="C53" s="144" t="s">
        <v>712</v>
      </c>
      <c r="D53" s="145" t="str">
        <f t="shared" si="10"/>
        <v>BIL</v>
      </c>
      <c r="E53" s="145" t="str">
        <f t="shared" si="11"/>
        <v>BIL</v>
      </c>
      <c r="F53" s="145" t="s">
        <v>713</v>
      </c>
      <c r="G53" s="146" t="s">
        <v>243</v>
      </c>
      <c r="AC53" s="122" t="s">
        <v>714</v>
      </c>
      <c r="AD53" s="124" t="s">
        <v>715</v>
      </c>
      <c r="AE53" s="123" t="s">
        <v>716</v>
      </c>
      <c r="AF53" s="122" t="str">
        <f t="shared" si="6"/>
        <v>PP</v>
      </c>
    </row>
    <row r="54" spans="1:32">
      <c r="A54" s="142" t="s">
        <v>620</v>
      </c>
      <c r="B54" s="143" t="s">
        <v>717</v>
      </c>
      <c r="C54" s="144" t="s">
        <v>718</v>
      </c>
      <c r="D54" s="145" t="str">
        <f t="shared" si="10"/>
        <v>QSV</v>
      </c>
      <c r="E54" s="145" t="str">
        <f t="shared" si="11"/>
        <v>QSV</v>
      </c>
      <c r="F54" s="145" t="s">
        <v>713</v>
      </c>
      <c r="G54" s="146" t="s">
        <v>243</v>
      </c>
      <c r="AC54" s="122" t="s">
        <v>719</v>
      </c>
      <c r="AD54" s="124"/>
      <c r="AE54" s="123" t="s">
        <v>720</v>
      </c>
      <c r="AF54" s="122">
        <f t="shared" si="6"/>
        <v>0</v>
      </c>
    </row>
    <row r="55" spans="1:32">
      <c r="A55" s="142" t="s">
        <v>721</v>
      </c>
      <c r="B55" s="143" t="s">
        <v>722</v>
      </c>
      <c r="C55" s="144" t="s">
        <v>723</v>
      </c>
      <c r="D55" s="145" t="str">
        <f t="shared" si="10"/>
        <v>ROX</v>
      </c>
      <c r="E55" s="145" t="str">
        <f t="shared" si="11"/>
        <v>ROX</v>
      </c>
      <c r="F55" s="145" t="s">
        <v>713</v>
      </c>
      <c r="G55" s="146" t="s">
        <v>243</v>
      </c>
      <c r="AC55" s="122" t="s">
        <v>724</v>
      </c>
      <c r="AD55" s="124"/>
      <c r="AE55" s="123" t="s">
        <v>725</v>
      </c>
      <c r="AF55" s="122">
        <f t="shared" si="6"/>
        <v>0</v>
      </c>
    </row>
    <row r="56" spans="1:32">
      <c r="A56" s="142" t="s">
        <v>443</v>
      </c>
      <c r="B56" s="143" t="s">
        <v>726</v>
      </c>
      <c r="C56" s="144" t="s">
        <v>727</v>
      </c>
      <c r="D56" s="145" t="str">
        <f t="shared" si="10"/>
        <v>GRA</v>
      </c>
      <c r="E56" s="145" t="str">
        <f t="shared" si="11"/>
        <v>GRA</v>
      </c>
      <c r="F56" s="145" t="s">
        <v>728</v>
      </c>
      <c r="G56" s="146" t="s">
        <v>243</v>
      </c>
      <c r="AC56" s="122" t="s">
        <v>729</v>
      </c>
      <c r="AD56" s="124"/>
      <c r="AE56" s="123" t="s">
        <v>730</v>
      </c>
      <c r="AF56" s="122">
        <f t="shared" si="6"/>
        <v>0</v>
      </c>
    </row>
    <row r="57" spans="1:32">
      <c r="A57" s="147"/>
      <c r="B57" s="148" t="s">
        <v>731</v>
      </c>
      <c r="C57" s="149" t="s">
        <v>732</v>
      </c>
      <c r="D57" s="150" t="str">
        <f>B57</f>
        <v>GRL</v>
      </c>
      <c r="E57" s="150" t="str">
        <f>B57</f>
        <v>GRL</v>
      </c>
      <c r="F57" s="150" t="s">
        <v>728</v>
      </c>
      <c r="G57" s="151" t="s">
        <v>243</v>
      </c>
      <c r="AC57" s="122" t="s">
        <v>733</v>
      </c>
      <c r="AD57" s="124"/>
      <c r="AE57" s="123" t="s">
        <v>734</v>
      </c>
      <c r="AF57" s="122">
        <f t="shared" si="6"/>
        <v>0</v>
      </c>
    </row>
    <row r="58" spans="1:32">
      <c r="A58" s="152"/>
      <c r="B58" s="153" t="s">
        <v>735</v>
      </c>
      <c r="C58" s="154" t="s">
        <v>736</v>
      </c>
      <c r="D58" s="155" t="str">
        <f>B58</f>
        <v>GRH</v>
      </c>
      <c r="E58" s="155" t="str">
        <f>B58</f>
        <v>GRH</v>
      </c>
      <c r="F58" s="155" t="s">
        <v>737</v>
      </c>
      <c r="G58" s="156" t="s">
        <v>243</v>
      </c>
      <c r="AC58" s="122" t="s">
        <v>738</v>
      </c>
      <c r="AD58" s="124"/>
      <c r="AE58" s="123" t="s">
        <v>739</v>
      </c>
      <c r="AF58" s="122">
        <f t="shared" si="6"/>
        <v>0</v>
      </c>
    </row>
    <row r="59" spans="1:32">
      <c r="A59" s="142" t="s">
        <v>677</v>
      </c>
      <c r="B59" s="143" t="s">
        <v>740</v>
      </c>
      <c r="C59" s="144" t="s">
        <v>741</v>
      </c>
      <c r="D59" s="145" t="str">
        <f t="shared" si="10"/>
        <v>BUT</v>
      </c>
      <c r="E59" s="145" t="str">
        <f t="shared" si="11"/>
        <v>BUT</v>
      </c>
      <c r="F59" s="145" t="s">
        <v>713</v>
      </c>
      <c r="G59" s="146" t="s">
        <v>243</v>
      </c>
      <c r="AC59" s="122" t="s">
        <v>742</v>
      </c>
      <c r="AD59" s="124"/>
      <c r="AE59" s="123" t="s">
        <v>743</v>
      </c>
      <c r="AF59" s="122">
        <f t="shared" si="6"/>
        <v>0</v>
      </c>
    </row>
    <row r="60" spans="1:32">
      <c r="A60" s="142" t="s">
        <v>744</v>
      </c>
      <c r="B60" s="143" t="s">
        <v>745</v>
      </c>
      <c r="C60" s="144" t="s">
        <v>746</v>
      </c>
      <c r="D60" s="145" t="str">
        <f t="shared" si="10"/>
        <v>ZZZ</v>
      </c>
      <c r="E60" s="145" t="str">
        <f t="shared" si="11"/>
        <v>ZZZ</v>
      </c>
      <c r="F60" s="145"/>
      <c r="G60" s="146" t="s">
        <v>243</v>
      </c>
      <c r="AC60" s="122" t="s">
        <v>747</v>
      </c>
      <c r="AD60" s="124"/>
      <c r="AE60" s="123" t="s">
        <v>748</v>
      </c>
      <c r="AF60" s="122">
        <f t="shared" si="6"/>
        <v>0</v>
      </c>
    </row>
    <row r="61" spans="1:32">
      <c r="A61" s="142" t="s">
        <v>749</v>
      </c>
      <c r="B61" s="143" t="s">
        <v>745</v>
      </c>
      <c r="C61" s="144" t="s">
        <v>750</v>
      </c>
      <c r="D61" s="145" t="str">
        <f t="shared" si="10"/>
        <v>ZZZ</v>
      </c>
      <c r="E61" s="145" t="str">
        <f t="shared" si="11"/>
        <v>ZZZ</v>
      </c>
      <c r="F61" s="145"/>
      <c r="G61" s="146" t="s">
        <v>243</v>
      </c>
      <c r="AC61" s="122" t="s">
        <v>751</v>
      </c>
      <c r="AD61" s="124"/>
      <c r="AE61" s="123" t="s">
        <v>752</v>
      </c>
      <c r="AF61" s="122">
        <f t="shared" si="6"/>
        <v>0</v>
      </c>
    </row>
    <row r="62" spans="1:32">
      <c r="A62" s="142" t="s">
        <v>316</v>
      </c>
      <c r="B62" s="143" t="s">
        <v>753</v>
      </c>
      <c r="C62" s="144" t="s">
        <v>754</v>
      </c>
      <c r="D62" s="145" t="str">
        <f t="shared" si="10"/>
        <v>STU</v>
      </c>
      <c r="E62" s="145" t="str">
        <f t="shared" si="11"/>
        <v>STU</v>
      </c>
      <c r="F62" s="145" t="s">
        <v>713</v>
      </c>
      <c r="G62" s="146" t="s">
        <v>243</v>
      </c>
      <c r="AC62" s="122" t="s">
        <v>755</v>
      </c>
      <c r="AD62" s="124"/>
      <c r="AE62" s="123" t="s">
        <v>756</v>
      </c>
      <c r="AF62" s="122">
        <f t="shared" si="6"/>
        <v>0</v>
      </c>
    </row>
    <row r="63" spans="1:32">
      <c r="A63" s="142" t="s">
        <v>757</v>
      </c>
      <c r="B63" s="143" t="s">
        <v>758</v>
      </c>
      <c r="C63" s="144" t="s">
        <v>759</v>
      </c>
      <c r="D63" s="145" t="str">
        <f t="shared" si="10"/>
        <v>NIX</v>
      </c>
      <c r="E63" s="145" t="str">
        <f t="shared" si="11"/>
        <v>NIX</v>
      </c>
      <c r="F63" s="145" t="s">
        <v>713</v>
      </c>
      <c r="G63" s="146" t="s">
        <v>243</v>
      </c>
      <c r="AC63" s="122" t="s">
        <v>760</v>
      </c>
      <c r="AD63" s="124" t="s">
        <v>761</v>
      </c>
      <c r="AE63" s="123" t="s">
        <v>762</v>
      </c>
      <c r="AF63" s="122" t="str">
        <f t="shared" si="6"/>
        <v>RE</v>
      </c>
    </row>
    <row r="64" spans="1:32">
      <c r="A64" s="142" t="s">
        <v>763</v>
      </c>
      <c r="B64" s="143" t="s">
        <v>745</v>
      </c>
      <c r="C64" s="144" t="s">
        <v>764</v>
      </c>
      <c r="D64" s="145" t="str">
        <f t="shared" si="10"/>
        <v>ZZZ</v>
      </c>
      <c r="E64" s="145" t="str">
        <f t="shared" si="11"/>
        <v>ZZZ</v>
      </c>
      <c r="F64" s="145"/>
      <c r="G64" s="146" t="s">
        <v>243</v>
      </c>
      <c r="AC64" s="122" t="s">
        <v>765</v>
      </c>
      <c r="AD64" s="124"/>
      <c r="AE64" s="123" t="s">
        <v>766</v>
      </c>
      <c r="AF64" s="122">
        <f t="shared" si="6"/>
        <v>0</v>
      </c>
    </row>
    <row r="65" spans="1:32">
      <c r="A65" s="142" t="s">
        <v>285</v>
      </c>
      <c r="B65" s="143" t="s">
        <v>767</v>
      </c>
      <c r="C65" s="144" t="s">
        <v>768</v>
      </c>
      <c r="D65" s="145" t="str">
        <f t="shared" si="10"/>
        <v>ANA</v>
      </c>
      <c r="E65" s="145" t="str">
        <f t="shared" si="11"/>
        <v>ANA</v>
      </c>
      <c r="F65" s="145" t="s">
        <v>713</v>
      </c>
      <c r="G65" s="146" t="s">
        <v>243</v>
      </c>
      <c r="AC65" s="122" t="s">
        <v>769</v>
      </c>
      <c r="AD65" s="124"/>
      <c r="AE65" s="123" t="s">
        <v>770</v>
      </c>
      <c r="AF65" s="122">
        <f t="shared" si="6"/>
        <v>0</v>
      </c>
    </row>
    <row r="66" spans="1:32">
      <c r="A66" s="142" t="s">
        <v>771</v>
      </c>
      <c r="B66" s="143" t="s">
        <v>772</v>
      </c>
      <c r="C66" s="144" t="s">
        <v>773</v>
      </c>
      <c r="D66" s="145" t="str">
        <f t="shared" si="10"/>
        <v>ADA</v>
      </c>
      <c r="E66" s="145" t="str">
        <f t="shared" si="11"/>
        <v>ADA</v>
      </c>
      <c r="F66" s="145" t="s">
        <v>713</v>
      </c>
      <c r="G66" s="146" t="s">
        <v>243</v>
      </c>
      <c r="AC66" s="122" t="s">
        <v>774</v>
      </c>
      <c r="AD66" s="124" t="s">
        <v>775</v>
      </c>
      <c r="AE66" s="123" t="s">
        <v>776</v>
      </c>
      <c r="AF66" s="122" t="str">
        <f t="shared" si="6"/>
        <v>PK</v>
      </c>
    </row>
    <row r="67" spans="1:32">
      <c r="A67" s="142" t="s">
        <v>777</v>
      </c>
      <c r="B67" s="143" t="s">
        <v>778</v>
      </c>
      <c r="C67" s="144" t="s">
        <v>779</v>
      </c>
      <c r="D67" s="145" t="str">
        <f t="shared" si="10"/>
        <v>NKE</v>
      </c>
      <c r="E67" s="145" t="str">
        <f t="shared" si="11"/>
        <v>NKE</v>
      </c>
      <c r="F67" s="145"/>
      <c r="G67" s="146" t="s">
        <v>243</v>
      </c>
      <c r="AC67" s="122" t="s">
        <v>780</v>
      </c>
      <c r="AD67" s="124"/>
      <c r="AE67" s="123" t="s">
        <v>781</v>
      </c>
      <c r="AF67" s="122">
        <f t="shared" si="6"/>
        <v>0</v>
      </c>
    </row>
    <row r="68" spans="1:32">
      <c r="A68" s="142" t="s">
        <v>782</v>
      </c>
      <c r="B68" s="143" t="s">
        <v>783</v>
      </c>
      <c r="C68" s="144" t="s">
        <v>784</v>
      </c>
      <c r="D68" s="145" t="str">
        <f t="shared" si="10"/>
        <v>PUM</v>
      </c>
      <c r="E68" s="145" t="str">
        <f t="shared" si="11"/>
        <v>PUM</v>
      </c>
      <c r="F68" s="145"/>
      <c r="G68" s="146" t="s">
        <v>243</v>
      </c>
      <c r="AC68" s="122" t="s">
        <v>785</v>
      </c>
      <c r="AD68" s="124"/>
      <c r="AE68" s="123" t="s">
        <v>786</v>
      </c>
      <c r="AF68" s="122">
        <f t="shared" si="6"/>
        <v>0</v>
      </c>
    </row>
    <row r="69" spans="1:32">
      <c r="A69" s="142" t="s">
        <v>787</v>
      </c>
      <c r="B69" s="143" t="s">
        <v>745</v>
      </c>
      <c r="C69" s="144" t="s">
        <v>788</v>
      </c>
      <c r="D69" s="145" t="str">
        <f t="shared" si="10"/>
        <v>ZZZ</v>
      </c>
      <c r="E69" s="145" t="str">
        <f t="shared" si="11"/>
        <v>ZZZ</v>
      </c>
      <c r="F69" s="145"/>
      <c r="G69" s="146" t="s">
        <v>243</v>
      </c>
      <c r="AC69" s="122" t="s">
        <v>789</v>
      </c>
      <c r="AD69" s="124"/>
      <c r="AE69" s="123" t="s">
        <v>790</v>
      </c>
      <c r="AF69" s="122">
        <f t="shared" ref="AF69:AF115" si="12">AD69</f>
        <v>0</v>
      </c>
    </row>
    <row r="70" spans="1:32">
      <c r="A70" s="142" t="s">
        <v>791</v>
      </c>
      <c r="B70" s="143" t="s">
        <v>745</v>
      </c>
      <c r="C70" s="144" t="s">
        <v>792</v>
      </c>
      <c r="D70" s="145" t="str">
        <f t="shared" si="10"/>
        <v>ZZZ</v>
      </c>
      <c r="E70" s="145" t="str">
        <f t="shared" si="11"/>
        <v>ZZZ</v>
      </c>
      <c r="F70" s="145"/>
      <c r="G70" s="146" t="s">
        <v>243</v>
      </c>
      <c r="AC70" s="122" t="s">
        <v>793</v>
      </c>
      <c r="AD70" s="124"/>
      <c r="AE70" s="123" t="s">
        <v>794</v>
      </c>
      <c r="AF70" s="122">
        <f t="shared" si="12"/>
        <v>0</v>
      </c>
    </row>
    <row r="71" spans="1:32">
      <c r="A71" s="142" t="s">
        <v>795</v>
      </c>
      <c r="B71" s="143" t="s">
        <v>745</v>
      </c>
      <c r="C71" s="144" t="s">
        <v>796</v>
      </c>
      <c r="D71" s="145" t="str">
        <f t="shared" si="10"/>
        <v>ZZZ</v>
      </c>
      <c r="E71" s="145" t="str">
        <f t="shared" si="11"/>
        <v>ZZZ</v>
      </c>
      <c r="F71" s="145"/>
      <c r="G71" s="146" t="s">
        <v>243</v>
      </c>
      <c r="AC71" s="122" t="s">
        <v>797</v>
      </c>
      <c r="AD71" s="124"/>
      <c r="AE71" s="123" t="s">
        <v>798</v>
      </c>
      <c r="AF71" s="122">
        <f t="shared" si="12"/>
        <v>0</v>
      </c>
    </row>
    <row r="72" spans="1:32">
      <c r="A72" s="142" t="s">
        <v>799</v>
      </c>
      <c r="B72" s="143" t="s">
        <v>745</v>
      </c>
      <c r="C72" s="144" t="s">
        <v>800</v>
      </c>
      <c r="D72" s="145" t="str">
        <f t="shared" si="10"/>
        <v>ZZZ</v>
      </c>
      <c r="E72" s="145" t="str">
        <f t="shared" si="11"/>
        <v>ZZZ</v>
      </c>
      <c r="F72" s="145"/>
      <c r="G72" s="146" t="s">
        <v>243</v>
      </c>
      <c r="AC72" s="122" t="s">
        <v>801</v>
      </c>
      <c r="AD72" s="124"/>
      <c r="AE72" s="123" t="s">
        <v>802</v>
      </c>
      <c r="AF72" s="122">
        <f t="shared" si="12"/>
        <v>0</v>
      </c>
    </row>
    <row r="73" spans="1:32">
      <c r="A73" s="142" t="s">
        <v>803</v>
      </c>
      <c r="B73" s="143" t="s">
        <v>745</v>
      </c>
      <c r="C73" s="144" t="s">
        <v>804</v>
      </c>
      <c r="D73" s="145" t="str">
        <f t="shared" si="10"/>
        <v>ZZZ</v>
      </c>
      <c r="E73" s="145" t="str">
        <f t="shared" si="11"/>
        <v>ZZZ</v>
      </c>
      <c r="F73" s="145"/>
      <c r="G73" s="146" t="s">
        <v>243</v>
      </c>
      <c r="AC73" s="122" t="s">
        <v>805</v>
      </c>
      <c r="AD73" s="124"/>
      <c r="AE73" s="123" t="s">
        <v>806</v>
      </c>
      <c r="AF73" s="122">
        <f t="shared" si="12"/>
        <v>0</v>
      </c>
    </row>
    <row r="74" spans="1:32">
      <c r="A74" s="142" t="s">
        <v>807</v>
      </c>
      <c r="B74" s="143" t="s">
        <v>745</v>
      </c>
      <c r="C74" s="144" t="s">
        <v>808</v>
      </c>
      <c r="D74" s="145" t="str">
        <f t="shared" si="10"/>
        <v>ZZZ</v>
      </c>
      <c r="E74" s="145" t="str">
        <f t="shared" si="11"/>
        <v>ZZZ</v>
      </c>
      <c r="F74" s="145"/>
      <c r="G74" s="146" t="s">
        <v>243</v>
      </c>
      <c r="AC74" s="122" t="s">
        <v>809</v>
      </c>
      <c r="AD74" s="124"/>
      <c r="AE74" s="123" t="s">
        <v>810</v>
      </c>
      <c r="AF74" s="122">
        <f t="shared" si="12"/>
        <v>0</v>
      </c>
    </row>
    <row r="75" spans="1:32">
      <c r="A75" s="142" t="s">
        <v>811</v>
      </c>
      <c r="B75" s="143" t="s">
        <v>812</v>
      </c>
      <c r="C75" s="144" t="s">
        <v>813</v>
      </c>
      <c r="D75" s="145" t="str">
        <f t="shared" si="10"/>
        <v>DRA</v>
      </c>
      <c r="E75" s="145" t="str">
        <f t="shared" si="11"/>
        <v>DRA</v>
      </c>
      <c r="F75" s="145" t="s">
        <v>814</v>
      </c>
      <c r="G75" s="146" t="s">
        <v>243</v>
      </c>
      <c r="AC75" s="122" t="s">
        <v>815</v>
      </c>
      <c r="AD75" s="124" t="s">
        <v>816</v>
      </c>
      <c r="AE75" s="123" t="s">
        <v>817</v>
      </c>
      <c r="AF75" s="122" t="str">
        <f t="shared" si="12"/>
        <v>BL</v>
      </c>
    </row>
    <row r="76" spans="1:32">
      <c r="A76" s="142" t="s">
        <v>818</v>
      </c>
      <c r="B76" s="143" t="s">
        <v>819</v>
      </c>
      <c r="C76" s="144" t="s">
        <v>819</v>
      </c>
      <c r="D76" s="145" t="str">
        <f t="shared" si="10"/>
        <v>HUF</v>
      </c>
      <c r="E76" s="145" t="str">
        <f t="shared" si="11"/>
        <v>HUF</v>
      </c>
      <c r="F76" s="145" t="s">
        <v>814</v>
      </c>
      <c r="G76" s="146" t="s">
        <v>243</v>
      </c>
      <c r="AC76" s="122" t="s">
        <v>820</v>
      </c>
      <c r="AD76" s="124"/>
      <c r="AE76" s="123" t="s">
        <v>821</v>
      </c>
      <c r="AF76" s="122">
        <f t="shared" si="12"/>
        <v>0</v>
      </c>
    </row>
    <row r="77" spans="1:32">
      <c r="A77" s="142" t="s">
        <v>822</v>
      </c>
      <c r="B77" s="143" t="s">
        <v>823</v>
      </c>
      <c r="C77" s="144" t="s">
        <v>824</v>
      </c>
      <c r="D77" s="145" t="str">
        <f t="shared" si="10"/>
        <v>HUN</v>
      </c>
      <c r="E77" s="145" t="str">
        <f t="shared" si="11"/>
        <v>HUN</v>
      </c>
      <c r="F77" s="145" t="s">
        <v>814</v>
      </c>
      <c r="G77" s="146" t="s">
        <v>243</v>
      </c>
      <c r="AC77" s="122" t="s">
        <v>825</v>
      </c>
      <c r="AD77" s="124"/>
      <c r="AE77" s="123" t="s">
        <v>826</v>
      </c>
      <c r="AF77" s="122">
        <f t="shared" si="12"/>
        <v>0</v>
      </c>
    </row>
    <row r="78" spans="1:32">
      <c r="A78" s="142" t="s">
        <v>827</v>
      </c>
      <c r="B78" s="143" t="s">
        <v>745</v>
      </c>
      <c r="C78" s="144" t="s">
        <v>828</v>
      </c>
      <c r="D78" s="145" t="str">
        <f t="shared" si="10"/>
        <v>ZZZ</v>
      </c>
      <c r="E78" s="145" t="str">
        <f t="shared" si="11"/>
        <v>ZZZ</v>
      </c>
      <c r="F78" s="145"/>
      <c r="G78" s="146" t="s">
        <v>243</v>
      </c>
      <c r="AC78" s="122" t="s">
        <v>829</v>
      </c>
      <c r="AD78" s="124"/>
      <c r="AE78" s="123" t="s">
        <v>830</v>
      </c>
      <c r="AF78" s="122">
        <f t="shared" si="12"/>
        <v>0</v>
      </c>
    </row>
    <row r="79" spans="1:32">
      <c r="A79" s="142" t="s">
        <v>831</v>
      </c>
      <c r="B79" s="143" t="s">
        <v>832</v>
      </c>
      <c r="C79" s="144" t="s">
        <v>833</v>
      </c>
      <c r="D79" s="145" t="str">
        <f t="shared" si="10"/>
        <v>GOO</v>
      </c>
      <c r="E79" s="145" t="str">
        <f t="shared" si="11"/>
        <v>GOO</v>
      </c>
      <c r="F79" s="145" t="s">
        <v>834</v>
      </c>
      <c r="G79" s="146" t="s">
        <v>243</v>
      </c>
      <c r="AC79" s="122" t="s">
        <v>835</v>
      </c>
      <c r="AD79" s="124"/>
      <c r="AE79" s="123" t="s">
        <v>836</v>
      </c>
      <c r="AF79" s="122">
        <f t="shared" si="12"/>
        <v>0</v>
      </c>
    </row>
    <row r="80" spans="1:32">
      <c r="A80" s="157"/>
      <c r="B80" s="148" t="s">
        <v>837</v>
      </c>
      <c r="C80" s="158" t="s">
        <v>838</v>
      </c>
      <c r="D80" s="150" t="str">
        <f>B80</f>
        <v>GOL</v>
      </c>
      <c r="E80" s="150" t="str">
        <f>B80</f>
        <v>GOL</v>
      </c>
      <c r="F80" s="150" t="s">
        <v>834</v>
      </c>
      <c r="G80" s="151" t="s">
        <v>243</v>
      </c>
      <c r="AC80" s="122" t="s">
        <v>839</v>
      </c>
      <c r="AD80" s="124"/>
      <c r="AE80" s="123" t="s">
        <v>840</v>
      </c>
      <c r="AF80" s="122">
        <f t="shared" si="12"/>
        <v>0</v>
      </c>
    </row>
    <row r="81" spans="1:32">
      <c r="A81" s="152"/>
      <c r="B81" s="153" t="s">
        <v>841</v>
      </c>
      <c r="C81" s="154" t="s">
        <v>842</v>
      </c>
      <c r="D81" s="155" t="str">
        <f>B81</f>
        <v>GOD</v>
      </c>
      <c r="E81" s="155" t="str">
        <f>B81</f>
        <v>GOD</v>
      </c>
      <c r="F81" s="155" t="s">
        <v>737</v>
      </c>
      <c r="G81" s="156" t="s">
        <v>243</v>
      </c>
      <c r="AC81" s="122" t="s">
        <v>843</v>
      </c>
      <c r="AD81" s="124"/>
      <c r="AE81" s="123" t="s">
        <v>844</v>
      </c>
      <c r="AF81" s="122">
        <f t="shared" si="12"/>
        <v>0</v>
      </c>
    </row>
    <row r="82" spans="1:32">
      <c r="A82" s="142" t="s">
        <v>845</v>
      </c>
      <c r="B82" s="143" t="s">
        <v>846</v>
      </c>
      <c r="C82" s="144" t="s">
        <v>847</v>
      </c>
      <c r="D82" s="145" t="str">
        <f t="shared" si="10"/>
        <v>CRO</v>
      </c>
      <c r="E82" s="145" t="str">
        <f t="shared" si="11"/>
        <v>CRO</v>
      </c>
      <c r="F82" s="145" t="s">
        <v>814</v>
      </c>
      <c r="G82" s="146" t="s">
        <v>243</v>
      </c>
      <c r="AC82" s="122" t="s">
        <v>848</v>
      </c>
      <c r="AD82" s="124"/>
      <c r="AE82" s="123" t="s">
        <v>849</v>
      </c>
      <c r="AF82" s="122">
        <f t="shared" si="12"/>
        <v>0</v>
      </c>
    </row>
    <row r="83" spans="1:32">
      <c r="A83" s="142" t="s">
        <v>850</v>
      </c>
      <c r="B83" s="143" t="s">
        <v>745</v>
      </c>
      <c r="C83" s="144" t="s">
        <v>851</v>
      </c>
      <c r="D83" s="145" t="str">
        <f t="shared" si="10"/>
        <v>ZZZ</v>
      </c>
      <c r="E83" s="145" t="str">
        <f t="shared" si="11"/>
        <v>ZZZ</v>
      </c>
      <c r="F83" s="145"/>
      <c r="G83" s="146" t="s">
        <v>243</v>
      </c>
      <c r="AC83" s="122" t="s">
        <v>852</v>
      </c>
      <c r="AD83" s="124"/>
      <c r="AE83" s="123" t="s">
        <v>853</v>
      </c>
      <c r="AF83" s="122">
        <f t="shared" si="12"/>
        <v>0</v>
      </c>
    </row>
    <row r="84" spans="1:32">
      <c r="A84" s="142" t="s">
        <v>854</v>
      </c>
      <c r="B84" s="143" t="s">
        <v>745</v>
      </c>
      <c r="C84" s="144" t="s">
        <v>855</v>
      </c>
      <c r="D84" s="145" t="str">
        <f t="shared" si="10"/>
        <v>ZZZ</v>
      </c>
      <c r="E84" s="145" t="str">
        <f t="shared" si="11"/>
        <v>ZZZ</v>
      </c>
      <c r="F84" s="145"/>
      <c r="G84" s="146" t="s">
        <v>243</v>
      </c>
      <c r="AC84" s="122" t="s">
        <v>856</v>
      </c>
      <c r="AD84" s="124"/>
      <c r="AE84" s="123" t="s">
        <v>857</v>
      </c>
      <c r="AF84" s="122">
        <f t="shared" si="12"/>
        <v>0</v>
      </c>
    </row>
    <row r="85" spans="1:32">
      <c r="A85" s="142" t="s">
        <v>858</v>
      </c>
      <c r="B85" s="143" t="s">
        <v>745</v>
      </c>
      <c r="C85" s="144" t="s">
        <v>859</v>
      </c>
      <c r="D85" s="145" t="str">
        <f t="shared" si="10"/>
        <v>ZZZ</v>
      </c>
      <c r="E85" s="145" t="str">
        <f t="shared" si="11"/>
        <v>ZZZ</v>
      </c>
      <c r="F85" s="145"/>
      <c r="G85" s="146" t="s">
        <v>243</v>
      </c>
      <c r="AC85" s="122" t="s">
        <v>860</v>
      </c>
      <c r="AD85" s="124" t="s">
        <v>861</v>
      </c>
      <c r="AE85" s="123" t="s">
        <v>862</v>
      </c>
      <c r="AF85" s="122" t="str">
        <f t="shared" si="12"/>
        <v>WH</v>
      </c>
    </row>
    <row r="86" spans="1:32">
      <c r="A86" s="142" t="s">
        <v>680</v>
      </c>
      <c r="B86" s="143" t="s">
        <v>745</v>
      </c>
      <c r="C86" s="144" t="s">
        <v>863</v>
      </c>
      <c r="D86" s="145" t="str">
        <f t="shared" si="10"/>
        <v>ZZZ</v>
      </c>
      <c r="E86" s="145" t="str">
        <f t="shared" si="11"/>
        <v>ZZZ</v>
      </c>
      <c r="F86" s="145"/>
      <c r="G86" s="146" t="s">
        <v>243</v>
      </c>
      <c r="AC86" s="122" t="s">
        <v>864</v>
      </c>
      <c r="AD86" s="124" t="s">
        <v>865</v>
      </c>
      <c r="AE86" s="123" t="s">
        <v>866</v>
      </c>
      <c r="AF86" s="122" t="str">
        <f t="shared" si="12"/>
        <v>SL</v>
      </c>
    </row>
    <row r="87" spans="1:32">
      <c r="A87" s="142" t="s">
        <v>689</v>
      </c>
      <c r="B87" s="143" t="s">
        <v>867</v>
      </c>
      <c r="C87" s="144" t="s">
        <v>868</v>
      </c>
      <c r="D87" s="145" t="str">
        <f t="shared" si="10"/>
        <v>TRU</v>
      </c>
      <c r="E87" s="145" t="str">
        <f t="shared" si="11"/>
        <v>TRU</v>
      </c>
      <c r="F87" s="145" t="s">
        <v>869</v>
      </c>
      <c r="G87" s="146" t="s">
        <v>243</v>
      </c>
      <c r="AC87" s="122" t="s">
        <v>870</v>
      </c>
      <c r="AD87" s="124"/>
      <c r="AE87" s="123" t="s">
        <v>871</v>
      </c>
      <c r="AF87" s="122">
        <f t="shared" si="12"/>
        <v>0</v>
      </c>
    </row>
    <row r="88" spans="1:32">
      <c r="A88" s="147"/>
      <c r="B88" s="148" t="s">
        <v>872</v>
      </c>
      <c r="C88" s="149" t="s">
        <v>873</v>
      </c>
      <c r="D88" s="150" t="str">
        <f>B88</f>
        <v>TRL</v>
      </c>
      <c r="E88" s="150" t="str">
        <f>B88</f>
        <v>TRL</v>
      </c>
      <c r="F88" s="150" t="s">
        <v>869</v>
      </c>
      <c r="G88" s="151" t="s">
        <v>243</v>
      </c>
      <c r="AC88" s="122" t="s">
        <v>874</v>
      </c>
      <c r="AD88" s="124" t="s">
        <v>875</v>
      </c>
      <c r="AE88" s="123" t="s">
        <v>876</v>
      </c>
      <c r="AF88" s="122" t="str">
        <f t="shared" si="12"/>
        <v>IV</v>
      </c>
    </row>
    <row r="89" spans="1:32">
      <c r="A89" s="142" t="s">
        <v>696</v>
      </c>
      <c r="B89" s="143" t="s">
        <v>877</v>
      </c>
      <c r="C89" s="144" t="s">
        <v>878</v>
      </c>
      <c r="D89" s="145" t="str">
        <f t="shared" si="10"/>
        <v>DAK</v>
      </c>
      <c r="E89" s="145" t="str">
        <f t="shared" si="11"/>
        <v>DAK</v>
      </c>
      <c r="F89" s="145" t="s">
        <v>814</v>
      </c>
      <c r="G89" s="146" t="s">
        <v>243</v>
      </c>
      <c r="AC89" s="122" t="s">
        <v>879</v>
      </c>
      <c r="AD89" s="124"/>
      <c r="AE89" s="123" t="s">
        <v>880</v>
      </c>
      <c r="AF89" s="122">
        <f t="shared" si="12"/>
        <v>0</v>
      </c>
    </row>
    <row r="90" spans="1:32">
      <c r="A90" s="142" t="s">
        <v>881</v>
      </c>
      <c r="B90" s="143" t="s">
        <v>745</v>
      </c>
      <c r="C90" s="144" t="s">
        <v>882</v>
      </c>
      <c r="D90" s="145" t="str">
        <f t="shared" si="10"/>
        <v>ZZZ</v>
      </c>
      <c r="E90" s="145" t="str">
        <f t="shared" si="11"/>
        <v>ZZZ</v>
      </c>
      <c r="F90" s="145"/>
      <c r="G90" s="146" t="s">
        <v>243</v>
      </c>
      <c r="AC90" s="122" t="s">
        <v>883</v>
      </c>
      <c r="AD90" s="124"/>
      <c r="AE90" s="123" t="s">
        <v>884</v>
      </c>
      <c r="AF90" s="122">
        <f t="shared" si="12"/>
        <v>0</v>
      </c>
    </row>
    <row r="91" spans="1:32">
      <c r="A91" s="142" t="s">
        <v>885</v>
      </c>
      <c r="B91" s="143" t="s">
        <v>886</v>
      </c>
      <c r="C91" s="144" t="s">
        <v>201</v>
      </c>
      <c r="D91" s="145" t="str">
        <f t="shared" si="10"/>
        <v>EDH</v>
      </c>
      <c r="E91" s="145" t="str">
        <f t="shared" si="11"/>
        <v>EDH</v>
      </c>
      <c r="F91" s="145" t="s">
        <v>869</v>
      </c>
      <c r="G91" s="146" t="s">
        <v>243</v>
      </c>
      <c r="AC91" s="122" t="s">
        <v>887</v>
      </c>
      <c r="AD91" s="124" t="s">
        <v>888</v>
      </c>
      <c r="AE91" s="123" t="s">
        <v>889</v>
      </c>
      <c r="AF91" s="122" t="str">
        <f t="shared" si="12"/>
        <v>YE</v>
      </c>
    </row>
    <row r="92" spans="1:32">
      <c r="A92" s="142" t="s">
        <v>890</v>
      </c>
      <c r="B92" s="143" t="s">
        <v>745</v>
      </c>
      <c r="C92" s="144" t="s">
        <v>891</v>
      </c>
      <c r="D92" s="145" t="str">
        <f t="shared" si="10"/>
        <v>ZZZ</v>
      </c>
      <c r="E92" s="145" t="str">
        <f t="shared" si="11"/>
        <v>ZZZ</v>
      </c>
      <c r="F92" s="145"/>
      <c r="G92" s="146" t="s">
        <v>243</v>
      </c>
      <c r="AC92" s="122" t="s">
        <v>892</v>
      </c>
      <c r="AD92" s="124"/>
      <c r="AE92" s="123" t="s">
        <v>893</v>
      </c>
      <c r="AF92" s="122">
        <f t="shared" si="12"/>
        <v>0</v>
      </c>
    </row>
    <row r="93" spans="1:32">
      <c r="A93" s="142" t="s">
        <v>894</v>
      </c>
      <c r="B93" s="143" t="s">
        <v>745</v>
      </c>
      <c r="C93" s="144" t="s">
        <v>895</v>
      </c>
      <c r="D93" s="145" t="str">
        <f t="shared" si="10"/>
        <v>ZZZ</v>
      </c>
      <c r="E93" s="145" t="str">
        <f t="shared" si="11"/>
        <v>ZZZ</v>
      </c>
      <c r="F93" s="145"/>
      <c r="G93" s="146" t="s">
        <v>243</v>
      </c>
      <c r="AC93" s="122" t="s">
        <v>896</v>
      </c>
      <c r="AD93" s="124" t="s">
        <v>881</v>
      </c>
      <c r="AE93" s="123" t="s">
        <v>897</v>
      </c>
      <c r="AF93" s="122" t="str">
        <f t="shared" si="12"/>
        <v>GD</v>
      </c>
    </row>
    <row r="94" spans="1:32">
      <c r="A94" s="142" t="s">
        <v>898</v>
      </c>
      <c r="B94" s="143" t="s">
        <v>745</v>
      </c>
      <c r="C94" s="144" t="s">
        <v>899</v>
      </c>
      <c r="D94" s="145" t="str">
        <f t="shared" si="10"/>
        <v>ZZZ</v>
      </c>
      <c r="E94" s="145" t="str">
        <f t="shared" si="11"/>
        <v>ZZZ</v>
      </c>
      <c r="F94" s="145"/>
      <c r="G94" s="146" t="s">
        <v>243</v>
      </c>
      <c r="AC94" s="122" t="s">
        <v>900</v>
      </c>
      <c r="AD94" s="124"/>
      <c r="AE94" s="123" t="s">
        <v>901</v>
      </c>
      <c r="AF94" s="122">
        <f t="shared" si="12"/>
        <v>0</v>
      </c>
    </row>
    <row r="95" spans="1:32">
      <c r="A95" s="142" t="s">
        <v>902</v>
      </c>
      <c r="B95" s="143" t="s">
        <v>745</v>
      </c>
      <c r="C95" s="144" t="s">
        <v>903</v>
      </c>
      <c r="D95" s="145" t="str">
        <f t="shared" si="10"/>
        <v>ZZZ</v>
      </c>
      <c r="E95" s="145" t="str">
        <f t="shared" si="11"/>
        <v>ZZZ</v>
      </c>
      <c r="F95" s="145"/>
      <c r="G95" s="146" t="s">
        <v>243</v>
      </c>
      <c r="AC95" s="122" t="s">
        <v>904</v>
      </c>
      <c r="AD95" s="124"/>
      <c r="AE95" s="123" t="s">
        <v>905</v>
      </c>
      <c r="AF95" s="122">
        <f t="shared" si="12"/>
        <v>0</v>
      </c>
    </row>
    <row r="96" spans="1:32">
      <c r="A96" s="142" t="s">
        <v>906</v>
      </c>
      <c r="B96" s="143" t="s">
        <v>907</v>
      </c>
      <c r="C96" s="144" t="s">
        <v>908</v>
      </c>
      <c r="D96" s="145" t="str">
        <f t="shared" si="10"/>
        <v>KAN</v>
      </c>
      <c r="E96" s="145" t="str">
        <f t="shared" si="11"/>
        <v>KAN</v>
      </c>
      <c r="F96" s="145" t="s">
        <v>737</v>
      </c>
      <c r="G96" s="146" t="s">
        <v>243</v>
      </c>
      <c r="AC96" s="122" t="s">
        <v>909</v>
      </c>
      <c r="AD96" s="124" t="s">
        <v>910</v>
      </c>
      <c r="AE96" s="123" t="s">
        <v>911</v>
      </c>
      <c r="AF96" s="122" t="str">
        <f t="shared" si="12"/>
        <v>OR</v>
      </c>
    </row>
    <row r="97" spans="1:32">
      <c r="A97" s="142" t="s">
        <v>912</v>
      </c>
      <c r="B97" s="143" t="s">
        <v>745</v>
      </c>
      <c r="C97" s="144" t="s">
        <v>913</v>
      </c>
      <c r="D97" s="145" t="str">
        <f t="shared" si="10"/>
        <v>ZZZ</v>
      </c>
      <c r="E97" s="145" t="str">
        <f t="shared" si="11"/>
        <v>ZZZ</v>
      </c>
      <c r="F97" s="145"/>
      <c r="G97" s="146" t="s">
        <v>243</v>
      </c>
      <c r="AC97" s="122" t="s">
        <v>914</v>
      </c>
      <c r="AD97" s="124"/>
      <c r="AE97" s="123" t="s">
        <v>915</v>
      </c>
      <c r="AF97" s="122">
        <f t="shared" si="12"/>
        <v>0</v>
      </c>
    </row>
    <row r="98" spans="1:32">
      <c r="A98" s="142" t="s">
        <v>916</v>
      </c>
      <c r="B98" s="143" t="s">
        <v>745</v>
      </c>
      <c r="C98" s="144" t="s">
        <v>917</v>
      </c>
      <c r="D98" s="145" t="str">
        <f t="shared" si="10"/>
        <v>ZZZ</v>
      </c>
      <c r="E98" s="145" t="str">
        <f t="shared" si="11"/>
        <v>ZZZ</v>
      </c>
      <c r="F98" s="145"/>
      <c r="G98" s="146" t="s">
        <v>243</v>
      </c>
      <c r="AC98" s="122" t="s">
        <v>918</v>
      </c>
      <c r="AD98" s="124"/>
      <c r="AE98" s="123" t="s">
        <v>919</v>
      </c>
      <c r="AF98" s="122">
        <f t="shared" si="12"/>
        <v>0</v>
      </c>
    </row>
    <row r="99" spans="1:32">
      <c r="A99" s="142" t="s">
        <v>920</v>
      </c>
      <c r="B99" s="143" t="s">
        <v>745</v>
      </c>
      <c r="C99" s="144" t="s">
        <v>921</v>
      </c>
      <c r="D99" s="145" t="str">
        <f t="shared" si="10"/>
        <v>ZZZ</v>
      </c>
      <c r="E99" s="145" t="str">
        <f t="shared" si="11"/>
        <v>ZZZ</v>
      </c>
      <c r="F99" s="145"/>
      <c r="G99" s="146" t="s">
        <v>243</v>
      </c>
      <c r="AD99" s="124"/>
    </row>
    <row r="100" spans="1:32">
      <c r="A100" s="142" t="s">
        <v>607</v>
      </c>
      <c r="B100" s="143" t="s">
        <v>922</v>
      </c>
      <c r="C100" s="144" t="s">
        <v>923</v>
      </c>
      <c r="D100" s="145" t="str">
        <f t="shared" si="10"/>
        <v>WES</v>
      </c>
      <c r="E100" s="145" t="str">
        <f t="shared" si="11"/>
        <v>WES</v>
      </c>
      <c r="F100" s="145" t="s">
        <v>814</v>
      </c>
      <c r="G100" s="146" t="s">
        <v>243</v>
      </c>
      <c r="AD100" s="124"/>
    </row>
    <row r="101" spans="1:32">
      <c r="A101" s="142" t="s">
        <v>924</v>
      </c>
      <c r="B101" s="143" t="s">
        <v>745</v>
      </c>
      <c r="C101" s="144" t="s">
        <v>925</v>
      </c>
      <c r="D101" s="145" t="str">
        <f t="shared" si="10"/>
        <v>ZZZ</v>
      </c>
      <c r="E101" s="145" t="str">
        <f t="shared" si="11"/>
        <v>ZZZ</v>
      </c>
      <c r="F101" s="145"/>
      <c r="G101" s="146" t="s">
        <v>243</v>
      </c>
      <c r="AD101" s="124"/>
    </row>
    <row r="102" spans="1:32">
      <c r="A102" s="142" t="s">
        <v>926</v>
      </c>
      <c r="B102" s="143" t="s">
        <v>927</v>
      </c>
      <c r="C102" s="144" t="s">
        <v>209</v>
      </c>
      <c r="D102" s="145" t="str">
        <f t="shared" si="10"/>
        <v>TWI</v>
      </c>
      <c r="E102" s="145" t="str">
        <f t="shared" si="11"/>
        <v>TWI</v>
      </c>
      <c r="F102" s="145" t="s">
        <v>928</v>
      </c>
      <c r="G102" s="146" t="s">
        <v>243</v>
      </c>
      <c r="AC102" s="122" t="s">
        <v>929</v>
      </c>
      <c r="AD102" s="124"/>
      <c r="AE102" s="123" t="s">
        <v>930</v>
      </c>
      <c r="AF102" s="122">
        <f t="shared" si="12"/>
        <v>0</v>
      </c>
    </row>
    <row r="103" spans="1:32">
      <c r="A103" s="142"/>
      <c r="B103" s="143" t="s">
        <v>931</v>
      </c>
      <c r="C103" s="144" t="s">
        <v>932</v>
      </c>
      <c r="D103" s="145" t="str">
        <f t="shared" si="10"/>
        <v>RVC</v>
      </c>
      <c r="E103" s="145" t="str">
        <f t="shared" si="11"/>
        <v>RVC</v>
      </c>
      <c r="F103" s="145" t="s">
        <v>814</v>
      </c>
      <c r="G103" s="146" t="s">
        <v>243</v>
      </c>
      <c r="AD103" s="124"/>
    </row>
    <row r="104" spans="1:32">
      <c r="A104" s="159"/>
      <c r="B104" s="160" t="s">
        <v>933</v>
      </c>
      <c r="C104" s="161" t="s">
        <v>934</v>
      </c>
      <c r="D104" s="162" t="str">
        <f t="shared" si="10"/>
        <v>AKU</v>
      </c>
      <c r="E104" s="162" t="str">
        <f t="shared" si="11"/>
        <v>AKU</v>
      </c>
      <c r="F104" s="162" t="s">
        <v>737</v>
      </c>
      <c r="G104" s="163" t="s">
        <v>935</v>
      </c>
      <c r="AD104" s="124"/>
    </row>
    <row r="105" spans="1:32">
      <c r="A105" s="159"/>
      <c r="B105" s="160" t="s">
        <v>936</v>
      </c>
      <c r="C105" s="161" t="s">
        <v>936</v>
      </c>
      <c r="D105" s="162" t="str">
        <f t="shared" si="10"/>
        <v>NHL</v>
      </c>
      <c r="E105" s="162" t="str">
        <f t="shared" si="11"/>
        <v>NHL</v>
      </c>
      <c r="F105" s="162" t="s">
        <v>242</v>
      </c>
      <c r="G105" s="163" t="s">
        <v>935</v>
      </c>
      <c r="AD105" s="124"/>
    </row>
    <row r="106" spans="1:32">
      <c r="A106" s="159"/>
      <c r="B106" s="160" t="s">
        <v>937</v>
      </c>
      <c r="C106" s="161" t="s">
        <v>938</v>
      </c>
      <c r="D106" s="162" t="str">
        <f t="shared" si="10"/>
        <v>FFT</v>
      </c>
      <c r="E106" s="162" t="str">
        <f t="shared" si="11"/>
        <v>FFT</v>
      </c>
      <c r="F106" s="162" t="s">
        <v>814</v>
      </c>
      <c r="G106" s="163" t="s">
        <v>935</v>
      </c>
      <c r="AC106" s="122" t="s">
        <v>939</v>
      </c>
      <c r="AD106" s="124"/>
      <c r="AE106" s="123" t="s">
        <v>940</v>
      </c>
      <c r="AF106" s="122">
        <f t="shared" si="12"/>
        <v>0</v>
      </c>
    </row>
    <row r="107" spans="1:32">
      <c r="A107" s="159"/>
      <c r="B107" s="160" t="s">
        <v>941</v>
      </c>
      <c r="C107" s="161" t="s">
        <v>942</v>
      </c>
      <c r="D107" s="162" t="str">
        <f t="shared" si="10"/>
        <v>JRC</v>
      </c>
      <c r="E107" s="162" t="str">
        <f t="shared" si="11"/>
        <v>JRC</v>
      </c>
      <c r="F107" s="162" t="s">
        <v>814</v>
      </c>
      <c r="G107" s="163" t="s">
        <v>935</v>
      </c>
      <c r="AC107" s="122" t="s">
        <v>943</v>
      </c>
      <c r="AD107" s="124"/>
      <c r="AE107" s="123" t="s">
        <v>944</v>
      </c>
      <c r="AF107" s="122">
        <f t="shared" si="12"/>
        <v>0</v>
      </c>
    </row>
    <row r="108" spans="1:32">
      <c r="A108" s="164"/>
      <c r="B108" s="165" t="s">
        <v>945</v>
      </c>
      <c r="C108" s="166" t="s">
        <v>946</v>
      </c>
      <c r="D108" s="167" t="str">
        <f>B108</f>
        <v>BRL</v>
      </c>
      <c r="E108" s="167" t="str">
        <f>B108</f>
        <v>BRL</v>
      </c>
      <c r="F108" s="167" t="s">
        <v>834</v>
      </c>
      <c r="G108" s="168" t="s">
        <v>243</v>
      </c>
      <c r="AC108" s="122" t="s">
        <v>947</v>
      </c>
      <c r="AD108" s="124"/>
      <c r="AE108" s="123" t="s">
        <v>948</v>
      </c>
      <c r="AF108" s="122">
        <f t="shared" si="12"/>
        <v>0</v>
      </c>
    </row>
    <row r="109" spans="1:32">
      <c r="A109" s="164"/>
      <c r="B109" s="165" t="s">
        <v>949</v>
      </c>
      <c r="C109" s="166" t="s">
        <v>950</v>
      </c>
      <c r="D109" s="167" t="str">
        <f>B109</f>
        <v>CDL</v>
      </c>
      <c r="E109" s="167" t="str">
        <f>B109</f>
        <v>CDL</v>
      </c>
      <c r="F109" s="167" t="s">
        <v>566</v>
      </c>
      <c r="G109" s="168" t="s">
        <v>243</v>
      </c>
      <c r="AC109" s="122" t="s">
        <v>951</v>
      </c>
      <c r="AD109" s="124"/>
      <c r="AE109" s="123" t="s">
        <v>952</v>
      </c>
      <c r="AF109" s="122">
        <f t="shared" si="12"/>
        <v>0</v>
      </c>
    </row>
    <row r="110" spans="1:32">
      <c r="A110" s="164"/>
      <c r="B110" s="165" t="s">
        <v>953</v>
      </c>
      <c r="C110" s="166" t="s">
        <v>954</v>
      </c>
      <c r="D110" s="167" t="s">
        <v>953</v>
      </c>
      <c r="E110" s="167" t="s">
        <v>953</v>
      </c>
      <c r="F110" s="167" t="s">
        <v>834</v>
      </c>
      <c r="G110" s="168" t="s">
        <v>935</v>
      </c>
      <c r="AC110" s="122" t="s">
        <v>955</v>
      </c>
      <c r="AD110" s="124"/>
      <c r="AE110" s="123" t="s">
        <v>956</v>
      </c>
      <c r="AF110" s="122">
        <f t="shared" si="12"/>
        <v>0</v>
      </c>
    </row>
    <row r="111" spans="1:32">
      <c r="A111" s="169" t="s">
        <v>957</v>
      </c>
      <c r="B111" s="170" t="s">
        <v>214</v>
      </c>
      <c r="C111" s="171" t="s">
        <v>958</v>
      </c>
      <c r="D111" s="172" t="str">
        <f t="shared" ref="D111:D130" si="13">B111</f>
        <v>PLA</v>
      </c>
      <c r="E111" s="172" t="str">
        <f t="shared" ref="E111:E130" si="14">B111</f>
        <v>PLA</v>
      </c>
      <c r="F111" s="172"/>
      <c r="G111" s="173" t="s">
        <v>959</v>
      </c>
      <c r="AC111" s="122" t="s">
        <v>960</v>
      </c>
      <c r="AD111" s="124"/>
      <c r="AE111" s="123" t="s">
        <v>961</v>
      </c>
      <c r="AF111" s="122">
        <f t="shared" si="12"/>
        <v>0</v>
      </c>
    </row>
    <row r="112" spans="1:32">
      <c r="A112" s="169" t="s">
        <v>962</v>
      </c>
      <c r="B112" s="170" t="s">
        <v>963</v>
      </c>
      <c r="C112" s="171" t="s">
        <v>964</v>
      </c>
      <c r="D112" s="172" t="str">
        <f t="shared" si="13"/>
        <v>UPO</v>
      </c>
      <c r="E112" s="172" t="str">
        <f t="shared" si="14"/>
        <v>UPO</v>
      </c>
      <c r="F112" s="172"/>
      <c r="G112" s="173" t="s">
        <v>260</v>
      </c>
      <c r="AC112" s="122" t="s">
        <v>965</v>
      </c>
      <c r="AD112" s="124" t="s">
        <v>751</v>
      </c>
      <c r="AE112" s="123" t="s">
        <v>966</v>
      </c>
      <c r="AF112" s="122" t="str">
        <f t="shared" si="12"/>
        <v>NA</v>
      </c>
    </row>
    <row r="113" spans="1:32">
      <c r="A113" s="169" t="s">
        <v>967</v>
      </c>
      <c r="B113" s="170" t="s">
        <v>968</v>
      </c>
      <c r="C113" s="171" t="s">
        <v>969</v>
      </c>
      <c r="D113" s="172" t="str">
        <f t="shared" si="13"/>
        <v>ECK</v>
      </c>
      <c r="E113" s="172" t="str">
        <f t="shared" si="14"/>
        <v>ECK</v>
      </c>
      <c r="F113" s="172"/>
      <c r="G113" s="173" t="s">
        <v>260</v>
      </c>
      <c r="AC113" s="122" t="s">
        <v>970</v>
      </c>
      <c r="AD113" s="124"/>
      <c r="AE113" s="123" t="s">
        <v>971</v>
      </c>
      <c r="AF113" s="122">
        <f t="shared" si="12"/>
        <v>0</v>
      </c>
    </row>
    <row r="114" spans="1:32">
      <c r="A114" s="169" t="s">
        <v>972</v>
      </c>
      <c r="B114" s="170" t="s">
        <v>973</v>
      </c>
      <c r="C114" s="171" t="s">
        <v>974</v>
      </c>
      <c r="D114" s="172" t="str">
        <f t="shared" si="13"/>
        <v>EUR</v>
      </c>
      <c r="E114" s="172" t="str">
        <f t="shared" si="14"/>
        <v>EUR</v>
      </c>
      <c r="F114" s="172"/>
      <c r="G114" s="173" t="s">
        <v>260</v>
      </c>
      <c r="AC114" s="122" t="s">
        <v>975</v>
      </c>
      <c r="AD114" s="124" t="s">
        <v>975</v>
      </c>
      <c r="AE114" s="123" t="s">
        <v>976</v>
      </c>
      <c r="AF114" s="122" t="str">
        <f t="shared" si="12"/>
        <v>ZZ</v>
      </c>
    </row>
    <row r="115" spans="1:32" ht="14.25" thickBot="1">
      <c r="A115" s="169" t="s">
        <v>977</v>
      </c>
      <c r="B115" s="170" t="s">
        <v>978</v>
      </c>
      <c r="C115" s="171" t="s">
        <v>979</v>
      </c>
      <c r="D115" s="172" t="str">
        <f t="shared" si="13"/>
        <v>LID</v>
      </c>
      <c r="E115" s="172" t="str">
        <f t="shared" si="14"/>
        <v>LID</v>
      </c>
      <c r="F115" s="172"/>
      <c r="G115" s="173" t="s">
        <v>260</v>
      </c>
      <c r="AD115" s="126" t="s">
        <v>980</v>
      </c>
      <c r="AE115" s="123" t="s">
        <v>981</v>
      </c>
      <c r="AF115" s="122" t="str">
        <f t="shared" si="12"/>
        <v>LI</v>
      </c>
    </row>
    <row r="116" spans="1:32">
      <c r="A116" s="169" t="s">
        <v>982</v>
      </c>
      <c r="B116" s="170" t="s">
        <v>983</v>
      </c>
      <c r="C116" s="171" t="s">
        <v>983</v>
      </c>
      <c r="D116" s="172" t="str">
        <f t="shared" si="13"/>
        <v>RXG</v>
      </c>
      <c r="E116" s="172" t="str">
        <f t="shared" si="14"/>
        <v>RXG</v>
      </c>
      <c r="F116" s="172"/>
      <c r="G116" s="173" t="s">
        <v>260</v>
      </c>
    </row>
    <row r="117" spans="1:32">
      <c r="A117" s="169" t="s">
        <v>984</v>
      </c>
      <c r="B117" s="170" t="s">
        <v>985</v>
      </c>
      <c r="C117" s="171" t="s">
        <v>986</v>
      </c>
      <c r="D117" s="172" t="str">
        <f t="shared" si="13"/>
        <v>NOX</v>
      </c>
      <c r="E117" s="172" t="str">
        <f t="shared" si="14"/>
        <v>NOX</v>
      </c>
      <c r="F117" s="172"/>
      <c r="G117" s="173" t="s">
        <v>260</v>
      </c>
    </row>
    <row r="118" spans="1:32">
      <c r="A118" s="169" t="s">
        <v>987</v>
      </c>
      <c r="B118" s="170" t="s">
        <v>988</v>
      </c>
      <c r="C118" s="171" t="s">
        <v>988</v>
      </c>
      <c r="D118" s="172" t="str">
        <f t="shared" si="13"/>
        <v>MIX</v>
      </c>
      <c r="E118" s="172" t="str">
        <f t="shared" si="14"/>
        <v>MIX</v>
      </c>
      <c r="F118" s="172"/>
      <c r="G118" s="173" t="s">
        <v>260</v>
      </c>
    </row>
    <row r="119" spans="1:32">
      <c r="A119" s="169" t="s">
        <v>989</v>
      </c>
      <c r="B119" s="170" t="s">
        <v>990</v>
      </c>
      <c r="C119" s="171" t="s">
        <v>991</v>
      </c>
      <c r="D119" s="172" t="str">
        <f t="shared" si="13"/>
        <v>KOR</v>
      </c>
      <c r="E119" s="172" t="str">
        <f t="shared" si="14"/>
        <v>KOR</v>
      </c>
      <c r="F119" s="172"/>
      <c r="G119" s="173" t="s">
        <v>260</v>
      </c>
    </row>
    <row r="120" spans="1:32">
      <c r="A120" s="169" t="s">
        <v>992</v>
      </c>
      <c r="B120" s="170" t="s">
        <v>210</v>
      </c>
      <c r="C120" s="171" t="s">
        <v>993</v>
      </c>
      <c r="D120" s="172" t="str">
        <f t="shared" si="13"/>
        <v>JIL</v>
      </c>
      <c r="E120" s="172" t="str">
        <f t="shared" si="14"/>
        <v>JIL</v>
      </c>
      <c r="F120" s="172" t="s">
        <v>737</v>
      </c>
      <c r="G120" s="173" t="s">
        <v>260</v>
      </c>
    </row>
    <row r="121" spans="1:32">
      <c r="A121" s="169" t="s">
        <v>994</v>
      </c>
      <c r="B121" s="170" t="s">
        <v>995</v>
      </c>
      <c r="C121" s="171" t="s">
        <v>996</v>
      </c>
      <c r="D121" s="172" t="str">
        <f t="shared" si="13"/>
        <v>LIH</v>
      </c>
      <c r="E121" s="172" t="str">
        <f t="shared" si="14"/>
        <v>LIH</v>
      </c>
      <c r="F121" s="172"/>
      <c r="G121" s="173" t="s">
        <v>260</v>
      </c>
    </row>
    <row r="122" spans="1:32">
      <c r="A122" s="169" t="s">
        <v>997</v>
      </c>
      <c r="B122" s="170" t="s">
        <v>216</v>
      </c>
      <c r="C122" s="171" t="s">
        <v>998</v>
      </c>
      <c r="D122" s="172" t="str">
        <f t="shared" si="13"/>
        <v>ELS</v>
      </c>
      <c r="E122" s="172" t="str">
        <f t="shared" si="14"/>
        <v>ELS</v>
      </c>
      <c r="F122" s="172" t="s">
        <v>869</v>
      </c>
      <c r="G122" s="173" t="s">
        <v>260</v>
      </c>
    </row>
    <row r="123" spans="1:32">
      <c r="A123" s="169" t="s">
        <v>999</v>
      </c>
      <c r="B123" s="170" t="s">
        <v>1000</v>
      </c>
      <c r="C123" s="171" t="s">
        <v>1001</v>
      </c>
      <c r="D123" s="172" t="str">
        <f t="shared" si="13"/>
        <v>COC</v>
      </c>
      <c r="E123" s="172" t="str">
        <f t="shared" si="14"/>
        <v>COC</v>
      </c>
      <c r="F123" s="172" t="s">
        <v>869</v>
      </c>
      <c r="G123" s="173" t="s">
        <v>260</v>
      </c>
    </row>
    <row r="124" spans="1:32">
      <c r="A124" s="169"/>
      <c r="B124" s="170" t="s">
        <v>1002</v>
      </c>
      <c r="C124" s="171" t="s">
        <v>1003</v>
      </c>
      <c r="D124" s="172" t="str">
        <f t="shared" si="13"/>
        <v>B1A</v>
      </c>
      <c r="E124" s="172" t="str">
        <f t="shared" si="14"/>
        <v>B1A</v>
      </c>
      <c r="F124" s="172" t="s">
        <v>1004</v>
      </c>
      <c r="G124" s="173" t="s">
        <v>260</v>
      </c>
    </row>
    <row r="125" spans="1:32">
      <c r="A125" s="169"/>
      <c r="B125" s="170" t="s">
        <v>1005</v>
      </c>
      <c r="C125" s="171" t="s">
        <v>1006</v>
      </c>
      <c r="D125" s="172" t="str">
        <f t="shared" si="13"/>
        <v>BMD</v>
      </c>
      <c r="E125" s="172" t="str">
        <f t="shared" si="14"/>
        <v>BMD</v>
      </c>
      <c r="F125" s="172" t="s">
        <v>737</v>
      </c>
      <c r="G125" s="173" t="s">
        <v>260</v>
      </c>
    </row>
    <row r="126" spans="1:32">
      <c r="A126" s="169"/>
      <c r="B126" s="170" t="s">
        <v>1007</v>
      </c>
      <c r="C126" s="171" t="s">
        <v>1008</v>
      </c>
      <c r="D126" s="172" t="str">
        <f t="shared" si="13"/>
        <v>HCU</v>
      </c>
      <c r="E126" s="172" t="str">
        <f t="shared" si="14"/>
        <v>HCU</v>
      </c>
      <c r="F126" s="172" t="s">
        <v>737</v>
      </c>
      <c r="G126" s="173" t="s">
        <v>260</v>
      </c>
    </row>
    <row r="127" spans="1:32">
      <c r="A127" s="169"/>
      <c r="B127" s="170" t="s">
        <v>1009</v>
      </c>
      <c r="C127" s="171" t="s">
        <v>1010</v>
      </c>
      <c r="D127" s="172" t="str">
        <f t="shared" si="13"/>
        <v>NOV</v>
      </c>
      <c r="E127" s="172" t="str">
        <f t="shared" si="14"/>
        <v>NOV</v>
      </c>
      <c r="F127" s="172" t="s">
        <v>242</v>
      </c>
      <c r="G127" s="173" t="s">
        <v>260</v>
      </c>
    </row>
    <row r="128" spans="1:32">
      <c r="A128" s="169"/>
      <c r="B128" s="170" t="s">
        <v>215</v>
      </c>
      <c r="C128" s="171" t="s">
        <v>1011</v>
      </c>
      <c r="D128" s="172" t="str">
        <f t="shared" si="13"/>
        <v>SMB</v>
      </c>
      <c r="E128" s="172" t="str">
        <f t="shared" si="14"/>
        <v>SMB</v>
      </c>
      <c r="F128" s="172" t="s">
        <v>242</v>
      </c>
      <c r="G128" s="173" t="s">
        <v>260</v>
      </c>
    </row>
    <row r="129" spans="1:7">
      <c r="A129" s="169"/>
      <c r="B129" s="170" t="s">
        <v>1012</v>
      </c>
      <c r="C129" s="171" t="s">
        <v>1013</v>
      </c>
      <c r="D129" s="172" t="str">
        <f t="shared" si="13"/>
        <v>VBL</v>
      </c>
      <c r="E129" s="172" t="str">
        <f t="shared" si="14"/>
        <v>VBL</v>
      </c>
      <c r="F129" s="172" t="s">
        <v>242</v>
      </c>
      <c r="G129" s="173" t="s">
        <v>260</v>
      </c>
    </row>
    <row r="130" spans="1:7">
      <c r="A130" s="169"/>
      <c r="B130" s="170" t="s">
        <v>213</v>
      </c>
      <c r="C130" s="171" t="s">
        <v>1014</v>
      </c>
      <c r="D130" s="172" t="str">
        <f t="shared" si="13"/>
        <v>WTR</v>
      </c>
      <c r="E130" s="172" t="str">
        <f t="shared" si="14"/>
        <v>WTR</v>
      </c>
      <c r="F130" s="172" t="s">
        <v>737</v>
      </c>
      <c r="G130" s="173" t="s">
        <v>260</v>
      </c>
    </row>
    <row r="131" spans="1:7">
      <c r="A131" s="174"/>
      <c r="B131" s="175" t="s">
        <v>1015</v>
      </c>
      <c r="C131" s="176" t="s">
        <v>1016</v>
      </c>
      <c r="D131" s="177" t="str">
        <f>B131</f>
        <v>BRO</v>
      </c>
      <c r="E131" s="177" t="str">
        <f>B131</f>
        <v>BRO</v>
      </c>
      <c r="F131" s="177" t="s">
        <v>869</v>
      </c>
      <c r="G131" s="178" t="s">
        <v>260</v>
      </c>
    </row>
    <row r="132" spans="1:7">
      <c r="A132" s="174"/>
      <c r="B132" s="175" t="s">
        <v>1017</v>
      </c>
      <c r="C132" s="176" t="s">
        <v>1018</v>
      </c>
      <c r="D132" s="177" t="str">
        <f>B132</f>
        <v>JOI</v>
      </c>
      <c r="E132" s="177" t="str">
        <f>B132</f>
        <v>JOI</v>
      </c>
      <c r="F132" s="177" t="s">
        <v>737</v>
      </c>
      <c r="G132" s="178" t="s">
        <v>260</v>
      </c>
    </row>
    <row r="133" spans="1:7">
      <c r="A133" s="174"/>
      <c r="B133" s="175" t="s">
        <v>1019</v>
      </c>
      <c r="C133" s="176" t="s">
        <v>1020</v>
      </c>
      <c r="D133" s="177" t="str">
        <f t="shared" ref="D133:D154" si="15">B133</f>
        <v>NAA</v>
      </c>
      <c r="E133" s="177" t="str">
        <f t="shared" ref="E133:E154" si="16">B133</f>
        <v>NAA</v>
      </c>
      <c r="F133" s="177" t="s">
        <v>242</v>
      </c>
      <c r="G133" s="178" t="s">
        <v>260</v>
      </c>
    </row>
    <row r="134" spans="1:7">
      <c r="A134" s="174"/>
      <c r="B134" s="175" t="s">
        <v>1021</v>
      </c>
      <c r="C134" s="176" t="s">
        <v>1021</v>
      </c>
      <c r="D134" s="177" t="str">
        <f t="shared" si="15"/>
        <v>UCL</v>
      </c>
      <c r="E134" s="177" t="str">
        <f t="shared" si="16"/>
        <v>UCL</v>
      </c>
      <c r="F134" s="177" t="s">
        <v>242</v>
      </c>
      <c r="G134" s="178" t="s">
        <v>260</v>
      </c>
    </row>
    <row r="135" spans="1:7">
      <c r="A135" s="174"/>
      <c r="B135" s="175" t="s">
        <v>1022</v>
      </c>
      <c r="C135" s="176" t="s">
        <v>1023</v>
      </c>
      <c r="D135" s="177" t="str">
        <f t="shared" si="15"/>
        <v>AND</v>
      </c>
      <c r="E135" s="177" t="str">
        <f t="shared" si="16"/>
        <v>AND</v>
      </c>
      <c r="F135" s="177" t="s">
        <v>869</v>
      </c>
      <c r="G135" s="178" t="s">
        <v>260</v>
      </c>
    </row>
    <row r="136" spans="1:7">
      <c r="A136" s="127"/>
      <c r="B136" s="128" t="s">
        <v>1024</v>
      </c>
      <c r="C136" s="129" t="s">
        <v>1025</v>
      </c>
      <c r="D136" s="130" t="str">
        <f t="shared" si="15"/>
        <v>JST</v>
      </c>
      <c r="E136" s="130" t="str">
        <f t="shared" si="16"/>
        <v>JST</v>
      </c>
      <c r="F136" s="130" t="s">
        <v>737</v>
      </c>
      <c r="G136" s="131" t="s">
        <v>260</v>
      </c>
    </row>
    <row r="137" spans="1:7">
      <c r="A137" s="127"/>
      <c r="B137" s="128" t="s">
        <v>1026</v>
      </c>
      <c r="C137" s="129" t="s">
        <v>1027</v>
      </c>
      <c r="D137" s="130" t="str">
        <f t="shared" si="15"/>
        <v>JLL</v>
      </c>
      <c r="E137" s="130" t="str">
        <f t="shared" si="16"/>
        <v>JLL</v>
      </c>
      <c r="F137" s="130" t="s">
        <v>737</v>
      </c>
      <c r="G137" s="131" t="s">
        <v>260</v>
      </c>
    </row>
    <row r="138" spans="1:7">
      <c r="A138" s="127"/>
      <c r="B138" s="128" t="s">
        <v>1028</v>
      </c>
      <c r="C138" s="129" t="s">
        <v>1029</v>
      </c>
      <c r="D138" s="130" t="str">
        <f t="shared" si="15"/>
        <v>BEL</v>
      </c>
      <c r="E138" s="130" t="str">
        <f t="shared" si="16"/>
        <v>BEL</v>
      </c>
      <c r="F138" s="130" t="s">
        <v>737</v>
      </c>
      <c r="G138" s="131" t="s">
        <v>260</v>
      </c>
    </row>
    <row r="139" spans="1:7">
      <c r="A139" s="179" t="s">
        <v>1030</v>
      </c>
      <c r="B139" s="180" t="s">
        <v>1031</v>
      </c>
      <c r="C139" s="181" t="s">
        <v>1032</v>
      </c>
      <c r="D139" s="182" t="str">
        <f t="shared" si="15"/>
        <v>ZGN</v>
      </c>
      <c r="E139" s="182" t="str">
        <f t="shared" si="16"/>
        <v>ZGN</v>
      </c>
      <c r="F139" s="182"/>
      <c r="G139" s="183" t="s">
        <v>1033</v>
      </c>
    </row>
    <row r="140" spans="1:7">
      <c r="A140" s="179" t="s">
        <v>1034</v>
      </c>
      <c r="B140" s="180" t="s">
        <v>1035</v>
      </c>
      <c r="C140" s="181" t="s">
        <v>1036</v>
      </c>
      <c r="D140" s="182" t="str">
        <f t="shared" si="15"/>
        <v>ZGO</v>
      </c>
      <c r="E140" s="182" t="str">
        <f t="shared" si="16"/>
        <v>ZGO</v>
      </c>
      <c r="F140" s="182"/>
      <c r="G140" s="183" t="s">
        <v>1033</v>
      </c>
    </row>
    <row r="141" spans="1:7">
      <c r="A141" s="179" t="s">
        <v>1037</v>
      </c>
      <c r="B141" s="180" t="s">
        <v>1038</v>
      </c>
      <c r="C141" s="181" t="s">
        <v>1039</v>
      </c>
      <c r="D141" s="182" t="str">
        <f t="shared" si="15"/>
        <v>ZGP</v>
      </c>
      <c r="E141" s="182" t="str">
        <f t="shared" si="16"/>
        <v>ZGP</v>
      </c>
      <c r="F141" s="182"/>
      <c r="G141" s="183" t="s">
        <v>1033</v>
      </c>
    </row>
    <row r="142" spans="1:7">
      <c r="A142" s="179" t="s">
        <v>1040</v>
      </c>
      <c r="B142" s="180" t="s">
        <v>1041</v>
      </c>
      <c r="C142" s="181" t="s">
        <v>1042</v>
      </c>
      <c r="D142" s="182" t="str">
        <f t="shared" si="15"/>
        <v>ZGQ</v>
      </c>
      <c r="E142" s="182" t="str">
        <f t="shared" si="16"/>
        <v>ZGQ</v>
      </c>
      <c r="F142" s="182"/>
      <c r="G142" s="183" t="s">
        <v>1033</v>
      </c>
    </row>
    <row r="143" spans="1:7">
      <c r="A143" s="179" t="s">
        <v>1043</v>
      </c>
      <c r="B143" s="180" t="s">
        <v>1044</v>
      </c>
      <c r="C143" s="181" t="s">
        <v>1045</v>
      </c>
      <c r="D143" s="182" t="str">
        <f t="shared" si="15"/>
        <v>ZGT</v>
      </c>
      <c r="E143" s="182" t="str">
        <f t="shared" si="16"/>
        <v>ZGT</v>
      </c>
      <c r="F143" s="182"/>
      <c r="G143" s="183" t="s">
        <v>1033</v>
      </c>
    </row>
    <row r="144" spans="1:7">
      <c r="A144" s="179" t="s">
        <v>1046</v>
      </c>
      <c r="B144" s="180" t="s">
        <v>1047</v>
      </c>
      <c r="C144" s="181" t="s">
        <v>1048</v>
      </c>
      <c r="D144" s="182" t="str">
        <f t="shared" si="15"/>
        <v>ZGU</v>
      </c>
      <c r="E144" s="182" t="str">
        <f t="shared" si="16"/>
        <v>ZGU</v>
      </c>
      <c r="F144" s="182"/>
      <c r="G144" s="183" t="s">
        <v>1033</v>
      </c>
    </row>
    <row r="145" spans="1:7">
      <c r="A145" s="179" t="s">
        <v>1049</v>
      </c>
      <c r="B145" s="180" t="s">
        <v>1050</v>
      </c>
      <c r="C145" s="181" t="s">
        <v>1051</v>
      </c>
      <c r="D145" s="182" t="str">
        <f t="shared" si="15"/>
        <v>ZGV</v>
      </c>
      <c r="E145" s="182" t="str">
        <f t="shared" si="16"/>
        <v>ZGV</v>
      </c>
      <c r="F145" s="182"/>
      <c r="G145" s="183" t="s">
        <v>1033</v>
      </c>
    </row>
    <row r="146" spans="1:7">
      <c r="A146" s="179" t="s">
        <v>1052</v>
      </c>
      <c r="B146" s="180" t="s">
        <v>1053</v>
      </c>
      <c r="C146" s="181" t="s">
        <v>1054</v>
      </c>
      <c r="D146" s="182" t="str">
        <f t="shared" si="15"/>
        <v>ZGW</v>
      </c>
      <c r="E146" s="182" t="str">
        <f t="shared" si="16"/>
        <v>ZGW</v>
      </c>
      <c r="F146" s="182"/>
      <c r="G146" s="183" t="s">
        <v>1033</v>
      </c>
    </row>
    <row r="147" spans="1:7">
      <c r="A147" s="179" t="s">
        <v>1055</v>
      </c>
      <c r="B147" s="180" t="s">
        <v>1056</v>
      </c>
      <c r="C147" s="181" t="s">
        <v>1057</v>
      </c>
      <c r="D147" s="182" t="str">
        <f t="shared" si="15"/>
        <v>ZGX</v>
      </c>
      <c r="E147" s="182" t="str">
        <f t="shared" si="16"/>
        <v>ZGX</v>
      </c>
      <c r="F147" s="182"/>
      <c r="G147" s="183" t="s">
        <v>1033</v>
      </c>
    </row>
    <row r="148" spans="1:7">
      <c r="A148" s="179" t="s">
        <v>541</v>
      </c>
      <c r="B148" s="180" t="s">
        <v>1058</v>
      </c>
      <c r="C148" s="181" t="s">
        <v>1059</v>
      </c>
      <c r="D148" s="182" t="str">
        <f t="shared" si="15"/>
        <v>ZGY</v>
      </c>
      <c r="E148" s="182" t="str">
        <f t="shared" si="16"/>
        <v>ZGY</v>
      </c>
      <c r="F148" s="182"/>
      <c r="G148" s="183" t="s">
        <v>1033</v>
      </c>
    </row>
    <row r="149" spans="1:7">
      <c r="A149" s="179" t="s">
        <v>606</v>
      </c>
      <c r="B149" s="180" t="s">
        <v>1060</v>
      </c>
      <c r="C149" s="181" t="s">
        <v>1061</v>
      </c>
      <c r="D149" s="182" t="str">
        <f t="shared" si="15"/>
        <v>ZG1</v>
      </c>
      <c r="E149" s="182" t="str">
        <f t="shared" si="16"/>
        <v>ZG1</v>
      </c>
      <c r="F149" s="182"/>
      <c r="G149" s="183" t="s">
        <v>1033</v>
      </c>
    </row>
    <row r="150" spans="1:7">
      <c r="A150" s="179" t="s">
        <v>615</v>
      </c>
      <c r="B150" s="180" t="s">
        <v>1062</v>
      </c>
      <c r="C150" s="181" t="s">
        <v>1063</v>
      </c>
      <c r="D150" s="182" t="str">
        <f t="shared" si="15"/>
        <v>ZG2</v>
      </c>
      <c r="E150" s="182" t="str">
        <f t="shared" si="16"/>
        <v>ZG2</v>
      </c>
      <c r="F150" s="182"/>
      <c r="G150" s="183" t="s">
        <v>1033</v>
      </c>
    </row>
    <row r="151" spans="1:7">
      <c r="A151" s="179" t="s">
        <v>624</v>
      </c>
      <c r="B151" s="180" t="s">
        <v>1064</v>
      </c>
      <c r="C151" s="181" t="s">
        <v>1065</v>
      </c>
      <c r="D151" s="182" t="str">
        <f t="shared" si="15"/>
        <v>ZG3</v>
      </c>
      <c r="E151" s="182" t="str">
        <f t="shared" si="16"/>
        <v>ZG3</v>
      </c>
      <c r="F151" s="182"/>
      <c r="G151" s="183" t="s">
        <v>1033</v>
      </c>
    </row>
    <row r="152" spans="1:7">
      <c r="A152" s="179" t="s">
        <v>631</v>
      </c>
      <c r="B152" s="180" t="s">
        <v>1066</v>
      </c>
      <c r="C152" s="181" t="s">
        <v>1067</v>
      </c>
      <c r="D152" s="182" t="str">
        <f t="shared" si="15"/>
        <v>ZG4</v>
      </c>
      <c r="E152" s="182" t="str">
        <f t="shared" si="16"/>
        <v>ZG4</v>
      </c>
      <c r="F152" s="182"/>
      <c r="G152" s="183" t="s">
        <v>1033</v>
      </c>
    </row>
    <row r="153" spans="1:7">
      <c r="A153" s="179" t="s">
        <v>1068</v>
      </c>
      <c r="B153" s="180" t="s">
        <v>1069</v>
      </c>
      <c r="C153" s="181" t="s">
        <v>1070</v>
      </c>
      <c r="D153" s="182" t="str">
        <f t="shared" si="15"/>
        <v>NBP</v>
      </c>
      <c r="E153" s="182" t="str">
        <f t="shared" si="16"/>
        <v>NBP</v>
      </c>
      <c r="F153" s="182"/>
      <c r="G153" s="183" t="s">
        <v>1033</v>
      </c>
    </row>
    <row r="154" spans="1:7" ht="14.25" thickBot="1">
      <c r="A154" s="179" t="s">
        <v>1071</v>
      </c>
      <c r="B154" s="184" t="s">
        <v>1072</v>
      </c>
      <c r="C154" s="181" t="s">
        <v>1073</v>
      </c>
      <c r="D154" s="182" t="str">
        <f t="shared" si="15"/>
        <v>DBP</v>
      </c>
      <c r="E154" s="182" t="str">
        <f t="shared" si="16"/>
        <v>DBP</v>
      </c>
      <c r="F154" s="182"/>
      <c r="G154" s="183" t="s">
        <v>1033</v>
      </c>
    </row>
  </sheetData>
  <autoFilter ref="A3:G154"/>
  <mergeCells count="9">
    <mergeCell ref="AN2:AP2"/>
    <mergeCell ref="AR2:AT2"/>
    <mergeCell ref="AV2:AX2"/>
    <mergeCell ref="A2:G2"/>
    <mergeCell ref="I2:N2"/>
    <mergeCell ref="R2:T2"/>
    <mergeCell ref="V2:Y2"/>
    <mergeCell ref="AC2:AF2"/>
    <mergeCell ref="AH2:AL2"/>
  </mergeCells>
  <phoneticPr fontId="50" type="noConversion"/>
  <conditionalFormatting sqref="V4:Y13 I4:M49 M50">
    <cfRule type="expression" dxfId="1" priority="2" stopIfTrue="1">
      <formula>I3=I4</formula>
    </cfRule>
  </conditionalFormatting>
  <conditionalFormatting sqref="K4:M49 M50">
    <cfRule type="expression" dxfId="0" priority="1" stopIfTrue="1">
      <formula>K3=K4</formula>
    </cfRule>
  </conditionalFormatting>
  <printOptions horizontalCentered="1"/>
  <pageMargins left="0" right="0" top="0" bottom="0" header="0" footer="0"/>
  <pageSetup paperSize="9" scale="4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theme="1"/>
  </sheetPr>
  <dimension ref="A1:F923"/>
  <sheetViews>
    <sheetView tabSelected="1" zoomScale="80" zoomScaleNormal="80" workbookViewId="0">
      <pane xSplit="4" ySplit="2" topLeftCell="E549" activePane="bottomRight" state="frozen"/>
      <selection pane="topRight" activeCell="E1" sqref="E1"/>
      <selection pane="bottomLeft" activeCell="A3" sqref="A3"/>
      <selection pane="bottomRight" activeCell="I552" sqref="I552"/>
    </sheetView>
  </sheetViews>
  <sheetFormatPr defaultRowHeight="13.5"/>
  <cols>
    <col min="1" max="1" width="9.875" style="406" bestFit="1" customWidth="1"/>
    <col min="2" max="2" width="5.25" style="202" bestFit="1" customWidth="1"/>
    <col min="3" max="4" width="3.75" style="202" bestFit="1" customWidth="1"/>
    <col min="5" max="5" width="6.25" style="202" bestFit="1" customWidth="1"/>
    <col min="6" max="6" width="9" style="202"/>
    <col min="7" max="16384" width="9" style="108"/>
  </cols>
  <sheetData>
    <row r="1" spans="1:6" s="202" customFormat="1">
      <c r="A1" s="406" t="s">
        <v>1277</v>
      </c>
      <c r="B1" s="202" t="s">
        <v>1278</v>
      </c>
      <c r="C1" s="202" t="s">
        <v>1279</v>
      </c>
      <c r="D1" s="202" t="s">
        <v>1280</v>
      </c>
      <c r="E1" s="202" t="s">
        <v>1279</v>
      </c>
      <c r="F1" s="202" t="s">
        <v>1281</v>
      </c>
    </row>
    <row r="2" spans="1:6">
      <c r="A2" s="406">
        <v>41448</v>
      </c>
      <c r="B2" s="202" t="str">
        <f t="shared" ref="B2:B8" si="0">TEXT(A2,"AAA")</f>
        <v>일</v>
      </c>
      <c r="C2" s="202">
        <f t="shared" ref="C2:C8" si="1">WEEKNUM(A2)</f>
        <v>26</v>
      </c>
      <c r="D2" s="407">
        <v>6</v>
      </c>
      <c r="E2" s="407">
        <v>4</v>
      </c>
      <c r="F2" s="202" t="str">
        <f t="shared" ref="F2:F31" si="2">D2&amp;"월 "&amp;E2&amp;"주"</f>
        <v>6월 4주</v>
      </c>
    </row>
    <row r="3" spans="1:6">
      <c r="A3" s="406">
        <f t="shared" ref="A3:A66" si="3">A2+1</f>
        <v>41449</v>
      </c>
      <c r="B3" s="202" t="str">
        <f t="shared" si="0"/>
        <v>월</v>
      </c>
      <c r="C3" s="202">
        <f t="shared" si="1"/>
        <v>26</v>
      </c>
      <c r="D3" s="202">
        <f t="shared" ref="D3:E9" si="4">D2</f>
        <v>6</v>
      </c>
      <c r="E3" s="202">
        <f t="shared" si="4"/>
        <v>4</v>
      </c>
      <c r="F3" s="202" t="str">
        <f t="shared" si="2"/>
        <v>6월 4주</v>
      </c>
    </row>
    <row r="4" spans="1:6">
      <c r="A4" s="406">
        <f t="shared" si="3"/>
        <v>41450</v>
      </c>
      <c r="B4" s="202" t="str">
        <f t="shared" si="0"/>
        <v>화</v>
      </c>
      <c r="C4" s="202">
        <f t="shared" si="1"/>
        <v>26</v>
      </c>
      <c r="D4" s="202">
        <f t="shared" si="4"/>
        <v>6</v>
      </c>
      <c r="E4" s="202">
        <f t="shared" si="4"/>
        <v>4</v>
      </c>
      <c r="F4" s="202" t="str">
        <f t="shared" si="2"/>
        <v>6월 4주</v>
      </c>
    </row>
    <row r="5" spans="1:6">
      <c r="A5" s="406">
        <f t="shared" si="3"/>
        <v>41451</v>
      </c>
      <c r="B5" s="202" t="str">
        <f t="shared" si="0"/>
        <v>수</v>
      </c>
      <c r="C5" s="202">
        <f t="shared" si="1"/>
        <v>26</v>
      </c>
      <c r="D5" s="202">
        <f t="shared" si="4"/>
        <v>6</v>
      </c>
      <c r="E5" s="202">
        <f t="shared" si="4"/>
        <v>4</v>
      </c>
      <c r="F5" s="202" t="str">
        <f t="shared" si="2"/>
        <v>6월 4주</v>
      </c>
    </row>
    <row r="6" spans="1:6">
      <c r="A6" s="406">
        <f t="shared" si="3"/>
        <v>41452</v>
      </c>
      <c r="B6" s="202" t="str">
        <f t="shared" si="0"/>
        <v>목</v>
      </c>
      <c r="C6" s="202">
        <f t="shared" si="1"/>
        <v>26</v>
      </c>
      <c r="D6" s="202">
        <f t="shared" si="4"/>
        <v>6</v>
      </c>
      <c r="E6" s="202">
        <f t="shared" si="4"/>
        <v>4</v>
      </c>
      <c r="F6" s="202" t="str">
        <f t="shared" si="2"/>
        <v>6월 4주</v>
      </c>
    </row>
    <row r="7" spans="1:6">
      <c r="A7" s="406">
        <f t="shared" si="3"/>
        <v>41453</v>
      </c>
      <c r="B7" s="202" t="str">
        <f t="shared" si="0"/>
        <v>금</v>
      </c>
      <c r="C7" s="202">
        <f t="shared" si="1"/>
        <v>26</v>
      </c>
      <c r="D7" s="202">
        <f t="shared" si="4"/>
        <v>6</v>
      </c>
      <c r="E7" s="202">
        <f t="shared" si="4"/>
        <v>4</v>
      </c>
      <c r="F7" s="202" t="str">
        <f t="shared" si="2"/>
        <v>6월 4주</v>
      </c>
    </row>
    <row r="8" spans="1:6">
      <c r="A8" s="406">
        <f t="shared" si="3"/>
        <v>41454</v>
      </c>
      <c r="B8" s="202" t="str">
        <f t="shared" si="0"/>
        <v>토</v>
      </c>
      <c r="C8" s="202">
        <f t="shared" si="1"/>
        <v>26</v>
      </c>
      <c r="D8" s="202">
        <f t="shared" si="4"/>
        <v>6</v>
      </c>
      <c r="E8" s="202">
        <f t="shared" si="4"/>
        <v>4</v>
      </c>
      <c r="F8" s="202" t="str">
        <f t="shared" si="2"/>
        <v>6월 4주</v>
      </c>
    </row>
    <row r="9" spans="1:6">
      <c r="A9" s="406">
        <f t="shared" si="3"/>
        <v>41455</v>
      </c>
      <c r="B9" s="202" t="str">
        <f>TEXT(A9,"AAA")</f>
        <v>일</v>
      </c>
      <c r="C9" s="202">
        <f>WEEKNUM(A9)</f>
        <v>27</v>
      </c>
      <c r="D9" s="407">
        <v>7</v>
      </c>
      <c r="E9" s="202">
        <f t="shared" si="4"/>
        <v>4</v>
      </c>
      <c r="F9" s="202" t="str">
        <f t="shared" si="2"/>
        <v>7월 4주</v>
      </c>
    </row>
    <row r="10" spans="1:6">
      <c r="A10" s="406">
        <f t="shared" si="3"/>
        <v>41456</v>
      </c>
      <c r="B10" s="202" t="str">
        <f t="shared" ref="B10:B73" si="5">TEXT(A10,"AAA")</f>
        <v>월</v>
      </c>
      <c r="C10" s="202">
        <f t="shared" ref="C10:C73" si="6">WEEKNUM(A10)</f>
        <v>27</v>
      </c>
      <c r="D10" s="202">
        <f>D9</f>
        <v>7</v>
      </c>
      <c r="E10" s="407">
        <v>1</v>
      </c>
      <c r="F10" s="202" t="str">
        <f t="shared" si="2"/>
        <v>7월 1주</v>
      </c>
    </row>
    <row r="11" spans="1:6">
      <c r="A11" s="406">
        <f t="shared" si="3"/>
        <v>41457</v>
      </c>
      <c r="B11" s="202" t="str">
        <f t="shared" si="5"/>
        <v>화</v>
      </c>
      <c r="C11" s="202">
        <f t="shared" si="6"/>
        <v>27</v>
      </c>
      <c r="D11" s="202">
        <f t="shared" ref="D11:E26" si="7">D10</f>
        <v>7</v>
      </c>
      <c r="E11" s="202">
        <f t="shared" si="7"/>
        <v>1</v>
      </c>
      <c r="F11" s="202" t="str">
        <f t="shared" si="2"/>
        <v>7월 1주</v>
      </c>
    </row>
    <row r="12" spans="1:6">
      <c r="A12" s="406">
        <f t="shared" si="3"/>
        <v>41458</v>
      </c>
      <c r="B12" s="202" t="str">
        <f t="shared" si="5"/>
        <v>수</v>
      </c>
      <c r="C12" s="202">
        <f t="shared" si="6"/>
        <v>27</v>
      </c>
      <c r="D12" s="202">
        <f t="shared" si="7"/>
        <v>7</v>
      </c>
      <c r="E12" s="202">
        <f t="shared" si="7"/>
        <v>1</v>
      </c>
      <c r="F12" s="202" t="str">
        <f t="shared" si="2"/>
        <v>7월 1주</v>
      </c>
    </row>
    <row r="13" spans="1:6">
      <c r="A13" s="406">
        <f t="shared" si="3"/>
        <v>41459</v>
      </c>
      <c r="B13" s="202" t="str">
        <f t="shared" si="5"/>
        <v>목</v>
      </c>
      <c r="C13" s="202">
        <f t="shared" si="6"/>
        <v>27</v>
      </c>
      <c r="D13" s="202">
        <f t="shared" si="7"/>
        <v>7</v>
      </c>
      <c r="E13" s="202">
        <f t="shared" si="7"/>
        <v>1</v>
      </c>
      <c r="F13" s="202" t="str">
        <f t="shared" si="2"/>
        <v>7월 1주</v>
      </c>
    </row>
    <row r="14" spans="1:6">
      <c r="A14" s="406">
        <f t="shared" si="3"/>
        <v>41460</v>
      </c>
      <c r="B14" s="202" t="str">
        <f t="shared" si="5"/>
        <v>금</v>
      </c>
      <c r="C14" s="202">
        <f t="shared" si="6"/>
        <v>27</v>
      </c>
      <c r="D14" s="202">
        <f t="shared" si="7"/>
        <v>7</v>
      </c>
      <c r="E14" s="202">
        <f t="shared" si="7"/>
        <v>1</v>
      </c>
      <c r="F14" s="202" t="str">
        <f t="shared" si="2"/>
        <v>7월 1주</v>
      </c>
    </row>
    <row r="15" spans="1:6">
      <c r="A15" s="406">
        <f t="shared" si="3"/>
        <v>41461</v>
      </c>
      <c r="B15" s="202" t="str">
        <f t="shared" si="5"/>
        <v>토</v>
      </c>
      <c r="C15" s="202">
        <f t="shared" si="6"/>
        <v>27</v>
      </c>
      <c r="D15" s="202">
        <f t="shared" si="7"/>
        <v>7</v>
      </c>
      <c r="E15" s="202">
        <f t="shared" si="7"/>
        <v>1</v>
      </c>
      <c r="F15" s="202" t="str">
        <f t="shared" si="2"/>
        <v>7월 1주</v>
      </c>
    </row>
    <row r="16" spans="1:6">
      <c r="A16" s="406">
        <f t="shared" si="3"/>
        <v>41462</v>
      </c>
      <c r="B16" s="202" t="str">
        <f t="shared" si="5"/>
        <v>일</v>
      </c>
      <c r="C16" s="202">
        <f t="shared" si="6"/>
        <v>28</v>
      </c>
      <c r="D16" s="202">
        <f t="shared" si="7"/>
        <v>7</v>
      </c>
      <c r="E16" s="202">
        <f>E9+1</f>
        <v>5</v>
      </c>
      <c r="F16" s="202" t="str">
        <f t="shared" si="2"/>
        <v>7월 5주</v>
      </c>
    </row>
    <row r="17" spans="1:6">
      <c r="A17" s="406">
        <f t="shared" si="3"/>
        <v>41463</v>
      </c>
      <c r="B17" s="202" t="str">
        <f t="shared" si="5"/>
        <v>월</v>
      </c>
      <c r="C17" s="202">
        <f t="shared" si="6"/>
        <v>28</v>
      </c>
      <c r="D17" s="202">
        <f t="shared" si="7"/>
        <v>7</v>
      </c>
      <c r="E17" s="202">
        <f t="shared" si="7"/>
        <v>5</v>
      </c>
      <c r="F17" s="202" t="str">
        <f t="shared" si="2"/>
        <v>7월 5주</v>
      </c>
    </row>
    <row r="18" spans="1:6">
      <c r="A18" s="406">
        <f t="shared" si="3"/>
        <v>41464</v>
      </c>
      <c r="B18" s="202" t="str">
        <f t="shared" si="5"/>
        <v>화</v>
      </c>
      <c r="C18" s="202">
        <f t="shared" si="6"/>
        <v>28</v>
      </c>
      <c r="D18" s="202">
        <f t="shared" si="7"/>
        <v>7</v>
      </c>
      <c r="E18" s="202">
        <f t="shared" si="7"/>
        <v>5</v>
      </c>
      <c r="F18" s="202" t="str">
        <f t="shared" si="2"/>
        <v>7월 5주</v>
      </c>
    </row>
    <row r="19" spans="1:6">
      <c r="A19" s="406">
        <f t="shared" si="3"/>
        <v>41465</v>
      </c>
      <c r="B19" s="202" t="str">
        <f t="shared" si="5"/>
        <v>수</v>
      </c>
      <c r="C19" s="202">
        <f t="shared" si="6"/>
        <v>28</v>
      </c>
      <c r="D19" s="202">
        <f t="shared" si="7"/>
        <v>7</v>
      </c>
      <c r="E19" s="202">
        <f t="shared" si="7"/>
        <v>5</v>
      </c>
      <c r="F19" s="202" t="str">
        <f t="shared" si="2"/>
        <v>7월 5주</v>
      </c>
    </row>
    <row r="20" spans="1:6">
      <c r="A20" s="406">
        <f t="shared" si="3"/>
        <v>41466</v>
      </c>
      <c r="B20" s="202" t="str">
        <f t="shared" si="5"/>
        <v>목</v>
      </c>
      <c r="C20" s="202">
        <f t="shared" si="6"/>
        <v>28</v>
      </c>
      <c r="D20" s="202">
        <f t="shared" si="7"/>
        <v>7</v>
      </c>
      <c r="E20" s="202">
        <f t="shared" si="7"/>
        <v>5</v>
      </c>
      <c r="F20" s="202" t="str">
        <f t="shared" si="2"/>
        <v>7월 5주</v>
      </c>
    </row>
    <row r="21" spans="1:6">
      <c r="A21" s="406">
        <f t="shared" si="3"/>
        <v>41467</v>
      </c>
      <c r="B21" s="202" t="str">
        <f t="shared" si="5"/>
        <v>금</v>
      </c>
      <c r="C21" s="202">
        <f t="shared" si="6"/>
        <v>28</v>
      </c>
      <c r="D21" s="202">
        <f t="shared" si="7"/>
        <v>7</v>
      </c>
      <c r="E21" s="202">
        <f t="shared" si="7"/>
        <v>5</v>
      </c>
      <c r="F21" s="202" t="str">
        <f t="shared" si="2"/>
        <v>7월 5주</v>
      </c>
    </row>
    <row r="22" spans="1:6">
      <c r="A22" s="406">
        <f t="shared" si="3"/>
        <v>41468</v>
      </c>
      <c r="B22" s="202" t="str">
        <f t="shared" si="5"/>
        <v>토</v>
      </c>
      <c r="C22" s="202">
        <f t="shared" si="6"/>
        <v>28</v>
      </c>
      <c r="D22" s="202">
        <f t="shared" si="7"/>
        <v>7</v>
      </c>
      <c r="E22" s="202">
        <f t="shared" si="7"/>
        <v>5</v>
      </c>
      <c r="F22" s="202" t="str">
        <f t="shared" si="2"/>
        <v>7월 5주</v>
      </c>
    </row>
    <row r="23" spans="1:6">
      <c r="A23" s="406">
        <f t="shared" si="3"/>
        <v>41469</v>
      </c>
      <c r="B23" s="202" t="str">
        <f t="shared" si="5"/>
        <v>일</v>
      </c>
      <c r="C23" s="202">
        <f t="shared" si="6"/>
        <v>29</v>
      </c>
      <c r="D23" s="202">
        <f t="shared" si="7"/>
        <v>7</v>
      </c>
      <c r="E23" s="202">
        <f t="shared" ref="E23" si="8">E16+1</f>
        <v>6</v>
      </c>
      <c r="F23" s="202" t="str">
        <f t="shared" si="2"/>
        <v>7월 6주</v>
      </c>
    </row>
    <row r="24" spans="1:6">
      <c r="A24" s="406">
        <f t="shared" si="3"/>
        <v>41470</v>
      </c>
      <c r="B24" s="202" t="str">
        <f t="shared" si="5"/>
        <v>월</v>
      </c>
      <c r="C24" s="202">
        <f t="shared" si="6"/>
        <v>29</v>
      </c>
      <c r="D24" s="202">
        <f t="shared" si="7"/>
        <v>7</v>
      </c>
      <c r="E24" s="202">
        <f t="shared" si="7"/>
        <v>6</v>
      </c>
      <c r="F24" s="202" t="str">
        <f t="shared" si="2"/>
        <v>7월 6주</v>
      </c>
    </row>
    <row r="25" spans="1:6">
      <c r="A25" s="406">
        <f t="shared" si="3"/>
        <v>41471</v>
      </c>
      <c r="B25" s="202" t="str">
        <f t="shared" si="5"/>
        <v>화</v>
      </c>
      <c r="C25" s="202">
        <f t="shared" si="6"/>
        <v>29</v>
      </c>
      <c r="D25" s="202">
        <f t="shared" si="7"/>
        <v>7</v>
      </c>
      <c r="E25" s="202">
        <f t="shared" si="7"/>
        <v>6</v>
      </c>
      <c r="F25" s="202" t="str">
        <f t="shared" si="2"/>
        <v>7월 6주</v>
      </c>
    </row>
    <row r="26" spans="1:6">
      <c r="A26" s="406">
        <f t="shared" si="3"/>
        <v>41472</v>
      </c>
      <c r="B26" s="202" t="str">
        <f t="shared" si="5"/>
        <v>수</v>
      </c>
      <c r="C26" s="202">
        <f t="shared" si="6"/>
        <v>29</v>
      </c>
      <c r="D26" s="202">
        <f t="shared" si="7"/>
        <v>7</v>
      </c>
      <c r="E26" s="202">
        <f t="shared" si="7"/>
        <v>6</v>
      </c>
      <c r="F26" s="202" t="str">
        <f t="shared" si="2"/>
        <v>7월 6주</v>
      </c>
    </row>
    <row r="27" spans="1:6">
      <c r="A27" s="406">
        <f t="shared" si="3"/>
        <v>41473</v>
      </c>
      <c r="B27" s="202" t="str">
        <f t="shared" si="5"/>
        <v>목</v>
      </c>
      <c r="C27" s="202">
        <f t="shared" si="6"/>
        <v>29</v>
      </c>
      <c r="D27" s="202">
        <f t="shared" ref="D27:E42" si="9">D26</f>
        <v>7</v>
      </c>
      <c r="E27" s="202">
        <f t="shared" si="9"/>
        <v>6</v>
      </c>
      <c r="F27" s="202" t="str">
        <f t="shared" si="2"/>
        <v>7월 6주</v>
      </c>
    </row>
    <row r="28" spans="1:6">
      <c r="A28" s="406">
        <f t="shared" si="3"/>
        <v>41474</v>
      </c>
      <c r="B28" s="202" t="str">
        <f t="shared" si="5"/>
        <v>금</v>
      </c>
      <c r="C28" s="202">
        <f t="shared" si="6"/>
        <v>29</v>
      </c>
      <c r="D28" s="202">
        <f t="shared" si="9"/>
        <v>7</v>
      </c>
      <c r="E28" s="202">
        <f t="shared" si="9"/>
        <v>6</v>
      </c>
      <c r="F28" s="202" t="str">
        <f t="shared" si="2"/>
        <v>7월 6주</v>
      </c>
    </row>
    <row r="29" spans="1:6">
      <c r="A29" s="406">
        <f t="shared" si="3"/>
        <v>41475</v>
      </c>
      <c r="B29" s="202" t="str">
        <f t="shared" si="5"/>
        <v>토</v>
      </c>
      <c r="C29" s="202">
        <f t="shared" si="6"/>
        <v>29</v>
      </c>
      <c r="D29" s="202">
        <f t="shared" si="9"/>
        <v>7</v>
      </c>
      <c r="E29" s="202">
        <f t="shared" si="9"/>
        <v>6</v>
      </c>
      <c r="F29" s="202" t="str">
        <f t="shared" si="2"/>
        <v>7월 6주</v>
      </c>
    </row>
    <row r="30" spans="1:6">
      <c r="A30" s="406">
        <f t="shared" si="3"/>
        <v>41476</v>
      </c>
      <c r="B30" s="202" t="str">
        <f t="shared" si="5"/>
        <v>일</v>
      </c>
      <c r="C30" s="202">
        <f t="shared" si="6"/>
        <v>30</v>
      </c>
      <c r="D30" s="202">
        <f t="shared" si="9"/>
        <v>7</v>
      </c>
      <c r="E30" s="202">
        <f t="shared" ref="E30" si="10">E23+1</f>
        <v>7</v>
      </c>
      <c r="F30" s="202" t="str">
        <f t="shared" si="2"/>
        <v>7월 7주</v>
      </c>
    </row>
    <row r="31" spans="1:6">
      <c r="A31" s="406">
        <f t="shared" si="3"/>
        <v>41477</v>
      </c>
      <c r="B31" s="202" t="str">
        <f t="shared" si="5"/>
        <v>월</v>
      </c>
      <c r="C31" s="202">
        <f t="shared" si="6"/>
        <v>30</v>
      </c>
      <c r="D31" s="202">
        <f t="shared" si="9"/>
        <v>7</v>
      </c>
      <c r="E31" s="202">
        <f t="shared" si="9"/>
        <v>7</v>
      </c>
      <c r="F31" s="202" t="str">
        <f t="shared" si="2"/>
        <v>7월 7주</v>
      </c>
    </row>
    <row r="32" spans="1:6">
      <c r="A32" s="406">
        <f t="shared" si="3"/>
        <v>41478</v>
      </c>
      <c r="B32" s="202" t="str">
        <f t="shared" si="5"/>
        <v>화</v>
      </c>
      <c r="C32" s="202">
        <f t="shared" si="6"/>
        <v>30</v>
      </c>
      <c r="D32" s="202">
        <f t="shared" si="9"/>
        <v>7</v>
      </c>
      <c r="E32" s="202">
        <f t="shared" si="9"/>
        <v>7</v>
      </c>
      <c r="F32" s="202" t="str">
        <f t="shared" ref="F10:F73" si="11">D32&amp;"월 "&amp;E32&amp;"주"</f>
        <v>7월 7주</v>
      </c>
    </row>
    <row r="33" spans="1:6">
      <c r="A33" s="406">
        <f t="shared" si="3"/>
        <v>41479</v>
      </c>
      <c r="B33" s="202" t="str">
        <f t="shared" si="5"/>
        <v>수</v>
      </c>
      <c r="C33" s="202">
        <f t="shared" si="6"/>
        <v>30</v>
      </c>
      <c r="D33" s="202">
        <f t="shared" si="9"/>
        <v>7</v>
      </c>
      <c r="E33" s="202">
        <f t="shared" si="9"/>
        <v>7</v>
      </c>
      <c r="F33" s="202" t="str">
        <f t="shared" si="11"/>
        <v>7월 7주</v>
      </c>
    </row>
    <row r="34" spans="1:6">
      <c r="A34" s="406">
        <f t="shared" si="3"/>
        <v>41480</v>
      </c>
      <c r="B34" s="202" t="str">
        <f t="shared" si="5"/>
        <v>목</v>
      </c>
      <c r="C34" s="202">
        <f t="shared" si="6"/>
        <v>30</v>
      </c>
      <c r="D34" s="202">
        <f t="shared" si="9"/>
        <v>7</v>
      </c>
      <c r="E34" s="202">
        <f t="shared" si="9"/>
        <v>7</v>
      </c>
      <c r="F34" s="202" t="str">
        <f t="shared" si="11"/>
        <v>7월 7주</v>
      </c>
    </row>
    <row r="35" spans="1:6">
      <c r="A35" s="406">
        <f t="shared" si="3"/>
        <v>41481</v>
      </c>
      <c r="B35" s="202" t="str">
        <f t="shared" si="5"/>
        <v>금</v>
      </c>
      <c r="C35" s="202">
        <f t="shared" si="6"/>
        <v>30</v>
      </c>
      <c r="D35" s="202">
        <f t="shared" si="9"/>
        <v>7</v>
      </c>
      <c r="E35" s="202">
        <f t="shared" si="9"/>
        <v>7</v>
      </c>
      <c r="F35" s="202" t="str">
        <f t="shared" si="11"/>
        <v>7월 7주</v>
      </c>
    </row>
    <row r="36" spans="1:6">
      <c r="A36" s="406">
        <f t="shared" si="3"/>
        <v>41482</v>
      </c>
      <c r="B36" s="202" t="str">
        <f t="shared" si="5"/>
        <v>토</v>
      </c>
      <c r="C36" s="202">
        <f t="shared" si="6"/>
        <v>30</v>
      </c>
      <c r="D36" s="202">
        <f t="shared" si="9"/>
        <v>7</v>
      </c>
      <c r="E36" s="202">
        <f t="shared" si="9"/>
        <v>7</v>
      </c>
      <c r="F36" s="202" t="str">
        <f t="shared" si="11"/>
        <v>7월 7주</v>
      </c>
    </row>
    <row r="37" spans="1:6">
      <c r="A37" s="406">
        <f t="shared" si="3"/>
        <v>41483</v>
      </c>
      <c r="B37" s="202" t="str">
        <f t="shared" si="5"/>
        <v>일</v>
      </c>
      <c r="C37" s="202">
        <f t="shared" si="6"/>
        <v>31</v>
      </c>
      <c r="D37" s="407">
        <v>8</v>
      </c>
      <c r="E37" s="407">
        <v>1</v>
      </c>
      <c r="F37" s="202" t="str">
        <f t="shared" si="11"/>
        <v>8월 1주</v>
      </c>
    </row>
    <row r="38" spans="1:6">
      <c r="A38" s="406">
        <f t="shared" si="3"/>
        <v>41484</v>
      </c>
      <c r="B38" s="202" t="str">
        <f t="shared" si="5"/>
        <v>월</v>
      </c>
      <c r="C38" s="202">
        <f t="shared" si="6"/>
        <v>31</v>
      </c>
      <c r="D38" s="202">
        <f t="shared" si="9"/>
        <v>8</v>
      </c>
      <c r="E38" s="202">
        <f t="shared" si="9"/>
        <v>1</v>
      </c>
      <c r="F38" s="202" t="str">
        <f t="shared" si="11"/>
        <v>8월 1주</v>
      </c>
    </row>
    <row r="39" spans="1:6">
      <c r="A39" s="406">
        <f t="shared" si="3"/>
        <v>41485</v>
      </c>
      <c r="B39" s="202" t="str">
        <f t="shared" si="5"/>
        <v>화</v>
      </c>
      <c r="C39" s="202">
        <f t="shared" si="6"/>
        <v>31</v>
      </c>
      <c r="D39" s="202">
        <f t="shared" si="9"/>
        <v>8</v>
      </c>
      <c r="E39" s="202">
        <f t="shared" si="9"/>
        <v>1</v>
      </c>
      <c r="F39" s="202" t="str">
        <f t="shared" si="11"/>
        <v>8월 1주</v>
      </c>
    </row>
    <row r="40" spans="1:6">
      <c r="A40" s="406">
        <f t="shared" si="3"/>
        <v>41486</v>
      </c>
      <c r="B40" s="202" t="str">
        <f t="shared" si="5"/>
        <v>수</v>
      </c>
      <c r="C40" s="202">
        <f t="shared" si="6"/>
        <v>31</v>
      </c>
      <c r="D40" s="202">
        <f t="shared" si="9"/>
        <v>8</v>
      </c>
      <c r="E40" s="202">
        <f t="shared" si="9"/>
        <v>1</v>
      </c>
      <c r="F40" s="202" t="str">
        <f t="shared" si="11"/>
        <v>8월 1주</v>
      </c>
    </row>
    <row r="41" spans="1:6">
      <c r="A41" s="406">
        <f t="shared" si="3"/>
        <v>41487</v>
      </c>
      <c r="B41" s="202" t="str">
        <f t="shared" si="5"/>
        <v>목</v>
      </c>
      <c r="C41" s="202">
        <f t="shared" si="6"/>
        <v>31</v>
      </c>
      <c r="D41" s="202">
        <f t="shared" si="9"/>
        <v>8</v>
      </c>
      <c r="E41" s="202">
        <f t="shared" si="9"/>
        <v>1</v>
      </c>
      <c r="F41" s="202" t="str">
        <f t="shared" si="11"/>
        <v>8월 1주</v>
      </c>
    </row>
    <row r="42" spans="1:6">
      <c r="A42" s="406">
        <f t="shared" si="3"/>
        <v>41488</v>
      </c>
      <c r="B42" s="202" t="str">
        <f t="shared" si="5"/>
        <v>금</v>
      </c>
      <c r="C42" s="202">
        <f t="shared" si="6"/>
        <v>31</v>
      </c>
      <c r="D42" s="202">
        <f t="shared" si="9"/>
        <v>8</v>
      </c>
      <c r="E42" s="202">
        <f t="shared" si="9"/>
        <v>1</v>
      </c>
      <c r="F42" s="202" t="str">
        <f t="shared" si="11"/>
        <v>8월 1주</v>
      </c>
    </row>
    <row r="43" spans="1:6">
      <c r="A43" s="406">
        <f t="shared" si="3"/>
        <v>41489</v>
      </c>
      <c r="B43" s="202" t="str">
        <f t="shared" si="5"/>
        <v>토</v>
      </c>
      <c r="C43" s="202">
        <f t="shared" si="6"/>
        <v>31</v>
      </c>
      <c r="D43" s="202">
        <f t="shared" ref="D43:E58" si="12">D42</f>
        <v>8</v>
      </c>
      <c r="E43" s="202">
        <f t="shared" si="12"/>
        <v>1</v>
      </c>
      <c r="F43" s="202" t="str">
        <f t="shared" si="11"/>
        <v>8월 1주</v>
      </c>
    </row>
    <row r="44" spans="1:6">
      <c r="A44" s="406">
        <f t="shared" si="3"/>
        <v>41490</v>
      </c>
      <c r="B44" s="202" t="str">
        <f t="shared" si="5"/>
        <v>일</v>
      </c>
      <c r="C44" s="202">
        <f t="shared" si="6"/>
        <v>32</v>
      </c>
      <c r="D44" s="202">
        <f t="shared" si="12"/>
        <v>8</v>
      </c>
      <c r="E44" s="202">
        <f t="shared" ref="E44" si="13">E37+1</f>
        <v>2</v>
      </c>
      <c r="F44" s="202" t="str">
        <f t="shared" si="11"/>
        <v>8월 2주</v>
      </c>
    </row>
    <row r="45" spans="1:6">
      <c r="A45" s="406">
        <f t="shared" si="3"/>
        <v>41491</v>
      </c>
      <c r="B45" s="202" t="str">
        <f t="shared" si="5"/>
        <v>월</v>
      </c>
      <c r="C45" s="202">
        <f t="shared" si="6"/>
        <v>32</v>
      </c>
      <c r="D45" s="202">
        <f t="shared" si="12"/>
        <v>8</v>
      </c>
      <c r="E45" s="202">
        <f t="shared" si="12"/>
        <v>2</v>
      </c>
      <c r="F45" s="202" t="str">
        <f t="shared" si="11"/>
        <v>8월 2주</v>
      </c>
    </row>
    <row r="46" spans="1:6">
      <c r="A46" s="406">
        <f t="shared" si="3"/>
        <v>41492</v>
      </c>
      <c r="B46" s="202" t="str">
        <f t="shared" si="5"/>
        <v>화</v>
      </c>
      <c r="C46" s="202">
        <f t="shared" si="6"/>
        <v>32</v>
      </c>
      <c r="D46" s="202">
        <f t="shared" si="12"/>
        <v>8</v>
      </c>
      <c r="E46" s="202">
        <f t="shared" si="12"/>
        <v>2</v>
      </c>
      <c r="F46" s="202" t="str">
        <f t="shared" si="11"/>
        <v>8월 2주</v>
      </c>
    </row>
    <row r="47" spans="1:6">
      <c r="A47" s="406">
        <f t="shared" si="3"/>
        <v>41493</v>
      </c>
      <c r="B47" s="202" t="str">
        <f t="shared" si="5"/>
        <v>수</v>
      </c>
      <c r="C47" s="202">
        <f t="shared" si="6"/>
        <v>32</v>
      </c>
      <c r="D47" s="202">
        <f t="shared" si="12"/>
        <v>8</v>
      </c>
      <c r="E47" s="202">
        <f t="shared" si="12"/>
        <v>2</v>
      </c>
      <c r="F47" s="202" t="str">
        <f t="shared" si="11"/>
        <v>8월 2주</v>
      </c>
    </row>
    <row r="48" spans="1:6">
      <c r="A48" s="406">
        <f t="shared" si="3"/>
        <v>41494</v>
      </c>
      <c r="B48" s="202" t="str">
        <f t="shared" si="5"/>
        <v>목</v>
      </c>
      <c r="C48" s="202">
        <f t="shared" si="6"/>
        <v>32</v>
      </c>
      <c r="D48" s="202">
        <f t="shared" si="12"/>
        <v>8</v>
      </c>
      <c r="E48" s="202">
        <f t="shared" si="12"/>
        <v>2</v>
      </c>
      <c r="F48" s="202" t="str">
        <f t="shared" si="11"/>
        <v>8월 2주</v>
      </c>
    </row>
    <row r="49" spans="1:6">
      <c r="A49" s="406">
        <f t="shared" si="3"/>
        <v>41495</v>
      </c>
      <c r="B49" s="202" t="str">
        <f t="shared" si="5"/>
        <v>금</v>
      </c>
      <c r="C49" s="202">
        <f t="shared" si="6"/>
        <v>32</v>
      </c>
      <c r="D49" s="202">
        <f t="shared" si="12"/>
        <v>8</v>
      </c>
      <c r="E49" s="202">
        <f t="shared" si="12"/>
        <v>2</v>
      </c>
      <c r="F49" s="202" t="str">
        <f t="shared" si="11"/>
        <v>8월 2주</v>
      </c>
    </row>
    <row r="50" spans="1:6">
      <c r="A50" s="406">
        <f t="shared" si="3"/>
        <v>41496</v>
      </c>
      <c r="B50" s="202" t="str">
        <f t="shared" si="5"/>
        <v>토</v>
      </c>
      <c r="C50" s="202">
        <f t="shared" si="6"/>
        <v>32</v>
      </c>
      <c r="D50" s="202">
        <f t="shared" si="12"/>
        <v>8</v>
      </c>
      <c r="E50" s="202">
        <f t="shared" si="12"/>
        <v>2</v>
      </c>
      <c r="F50" s="202" t="str">
        <f t="shared" si="11"/>
        <v>8월 2주</v>
      </c>
    </row>
    <row r="51" spans="1:6">
      <c r="A51" s="406">
        <f t="shared" si="3"/>
        <v>41497</v>
      </c>
      <c r="B51" s="202" t="str">
        <f t="shared" si="5"/>
        <v>일</v>
      </c>
      <c r="C51" s="202">
        <f t="shared" si="6"/>
        <v>33</v>
      </c>
      <c r="D51" s="202">
        <f t="shared" si="12"/>
        <v>8</v>
      </c>
      <c r="E51" s="202">
        <f t="shared" ref="E51" si="14">E44+1</f>
        <v>3</v>
      </c>
      <c r="F51" s="202" t="str">
        <f t="shared" si="11"/>
        <v>8월 3주</v>
      </c>
    </row>
    <row r="52" spans="1:6">
      <c r="A52" s="406">
        <f t="shared" si="3"/>
        <v>41498</v>
      </c>
      <c r="B52" s="202" t="str">
        <f t="shared" si="5"/>
        <v>월</v>
      </c>
      <c r="C52" s="202">
        <f t="shared" si="6"/>
        <v>33</v>
      </c>
      <c r="D52" s="202">
        <f t="shared" si="12"/>
        <v>8</v>
      </c>
      <c r="E52" s="202">
        <f t="shared" si="12"/>
        <v>3</v>
      </c>
      <c r="F52" s="202" t="str">
        <f t="shared" si="11"/>
        <v>8월 3주</v>
      </c>
    </row>
    <row r="53" spans="1:6">
      <c r="A53" s="406">
        <f t="shared" si="3"/>
        <v>41499</v>
      </c>
      <c r="B53" s="202" t="str">
        <f t="shared" si="5"/>
        <v>화</v>
      </c>
      <c r="C53" s="202">
        <f t="shared" si="6"/>
        <v>33</v>
      </c>
      <c r="D53" s="202">
        <f t="shared" si="12"/>
        <v>8</v>
      </c>
      <c r="E53" s="202">
        <f t="shared" si="12"/>
        <v>3</v>
      </c>
      <c r="F53" s="202" t="str">
        <f t="shared" si="11"/>
        <v>8월 3주</v>
      </c>
    </row>
    <row r="54" spans="1:6">
      <c r="A54" s="406">
        <f t="shared" si="3"/>
        <v>41500</v>
      </c>
      <c r="B54" s="202" t="str">
        <f t="shared" si="5"/>
        <v>수</v>
      </c>
      <c r="C54" s="202">
        <f t="shared" si="6"/>
        <v>33</v>
      </c>
      <c r="D54" s="202">
        <f t="shared" si="12"/>
        <v>8</v>
      </c>
      <c r="E54" s="202">
        <f t="shared" si="12"/>
        <v>3</v>
      </c>
      <c r="F54" s="202" t="str">
        <f t="shared" si="11"/>
        <v>8월 3주</v>
      </c>
    </row>
    <row r="55" spans="1:6">
      <c r="A55" s="406">
        <f t="shared" si="3"/>
        <v>41501</v>
      </c>
      <c r="B55" s="202" t="str">
        <f t="shared" si="5"/>
        <v>목</v>
      </c>
      <c r="C55" s="202">
        <f t="shared" si="6"/>
        <v>33</v>
      </c>
      <c r="D55" s="202">
        <f t="shared" si="12"/>
        <v>8</v>
      </c>
      <c r="E55" s="202">
        <f t="shared" si="12"/>
        <v>3</v>
      </c>
      <c r="F55" s="202" t="str">
        <f t="shared" si="11"/>
        <v>8월 3주</v>
      </c>
    </row>
    <row r="56" spans="1:6">
      <c r="A56" s="406">
        <f t="shared" si="3"/>
        <v>41502</v>
      </c>
      <c r="B56" s="202" t="str">
        <f t="shared" si="5"/>
        <v>금</v>
      </c>
      <c r="C56" s="202">
        <f t="shared" si="6"/>
        <v>33</v>
      </c>
      <c r="D56" s="202">
        <f t="shared" si="12"/>
        <v>8</v>
      </c>
      <c r="E56" s="202">
        <f t="shared" si="12"/>
        <v>3</v>
      </c>
      <c r="F56" s="202" t="str">
        <f t="shared" si="11"/>
        <v>8월 3주</v>
      </c>
    </row>
    <row r="57" spans="1:6">
      <c r="A57" s="406">
        <f t="shared" si="3"/>
        <v>41503</v>
      </c>
      <c r="B57" s="202" t="str">
        <f t="shared" si="5"/>
        <v>토</v>
      </c>
      <c r="C57" s="202">
        <f t="shared" si="6"/>
        <v>33</v>
      </c>
      <c r="D57" s="202">
        <f t="shared" si="12"/>
        <v>8</v>
      </c>
      <c r="E57" s="202">
        <f t="shared" si="12"/>
        <v>3</v>
      </c>
      <c r="F57" s="202" t="str">
        <f t="shared" si="11"/>
        <v>8월 3주</v>
      </c>
    </row>
    <row r="58" spans="1:6">
      <c r="A58" s="406">
        <f t="shared" si="3"/>
        <v>41504</v>
      </c>
      <c r="B58" s="202" t="str">
        <f t="shared" si="5"/>
        <v>일</v>
      </c>
      <c r="C58" s="202">
        <f t="shared" si="6"/>
        <v>34</v>
      </c>
      <c r="D58" s="202">
        <f t="shared" si="12"/>
        <v>8</v>
      </c>
      <c r="E58" s="202">
        <f t="shared" ref="E58" si="15">E51+1</f>
        <v>4</v>
      </c>
      <c r="F58" s="202" t="str">
        <f t="shared" si="11"/>
        <v>8월 4주</v>
      </c>
    </row>
    <row r="59" spans="1:6">
      <c r="A59" s="406">
        <f t="shared" si="3"/>
        <v>41505</v>
      </c>
      <c r="B59" s="202" t="str">
        <f t="shared" si="5"/>
        <v>월</v>
      </c>
      <c r="C59" s="202">
        <f t="shared" si="6"/>
        <v>34</v>
      </c>
      <c r="D59" s="202">
        <f t="shared" ref="D59:E74" si="16">D58</f>
        <v>8</v>
      </c>
      <c r="E59" s="202">
        <f t="shared" si="16"/>
        <v>4</v>
      </c>
      <c r="F59" s="202" t="str">
        <f t="shared" si="11"/>
        <v>8월 4주</v>
      </c>
    </row>
    <row r="60" spans="1:6">
      <c r="A60" s="406">
        <f t="shared" si="3"/>
        <v>41506</v>
      </c>
      <c r="B60" s="202" t="str">
        <f t="shared" si="5"/>
        <v>화</v>
      </c>
      <c r="C60" s="202">
        <f t="shared" si="6"/>
        <v>34</v>
      </c>
      <c r="D60" s="202">
        <f t="shared" si="16"/>
        <v>8</v>
      </c>
      <c r="E60" s="202">
        <f t="shared" si="16"/>
        <v>4</v>
      </c>
      <c r="F60" s="202" t="str">
        <f t="shared" si="11"/>
        <v>8월 4주</v>
      </c>
    </row>
    <row r="61" spans="1:6">
      <c r="A61" s="406">
        <f t="shared" si="3"/>
        <v>41507</v>
      </c>
      <c r="B61" s="202" t="str">
        <f t="shared" si="5"/>
        <v>수</v>
      </c>
      <c r="C61" s="202">
        <f t="shared" si="6"/>
        <v>34</v>
      </c>
      <c r="D61" s="202">
        <f t="shared" si="16"/>
        <v>8</v>
      </c>
      <c r="E61" s="202">
        <f t="shared" si="16"/>
        <v>4</v>
      </c>
      <c r="F61" s="202" t="str">
        <f t="shared" si="11"/>
        <v>8월 4주</v>
      </c>
    </row>
    <row r="62" spans="1:6">
      <c r="A62" s="406">
        <f t="shared" si="3"/>
        <v>41508</v>
      </c>
      <c r="B62" s="202" t="str">
        <f t="shared" si="5"/>
        <v>목</v>
      </c>
      <c r="C62" s="202">
        <f t="shared" si="6"/>
        <v>34</v>
      </c>
      <c r="D62" s="202">
        <f t="shared" si="16"/>
        <v>8</v>
      </c>
      <c r="E62" s="202">
        <f t="shared" si="16"/>
        <v>4</v>
      </c>
      <c r="F62" s="202" t="str">
        <f t="shared" si="11"/>
        <v>8월 4주</v>
      </c>
    </row>
    <row r="63" spans="1:6">
      <c r="A63" s="406">
        <f t="shared" si="3"/>
        <v>41509</v>
      </c>
      <c r="B63" s="202" t="str">
        <f t="shared" si="5"/>
        <v>금</v>
      </c>
      <c r="C63" s="202">
        <f t="shared" si="6"/>
        <v>34</v>
      </c>
      <c r="D63" s="202">
        <f t="shared" si="16"/>
        <v>8</v>
      </c>
      <c r="E63" s="202">
        <f t="shared" si="16"/>
        <v>4</v>
      </c>
      <c r="F63" s="202" t="str">
        <f t="shared" si="11"/>
        <v>8월 4주</v>
      </c>
    </row>
    <row r="64" spans="1:6">
      <c r="A64" s="406">
        <f t="shared" si="3"/>
        <v>41510</v>
      </c>
      <c r="B64" s="202" t="str">
        <f t="shared" si="5"/>
        <v>토</v>
      </c>
      <c r="C64" s="202">
        <f t="shared" si="6"/>
        <v>34</v>
      </c>
      <c r="D64" s="202">
        <f t="shared" si="16"/>
        <v>8</v>
      </c>
      <c r="E64" s="202">
        <f t="shared" si="16"/>
        <v>4</v>
      </c>
      <c r="F64" s="202" t="str">
        <f t="shared" si="11"/>
        <v>8월 4주</v>
      </c>
    </row>
    <row r="65" spans="1:6">
      <c r="A65" s="406">
        <f t="shared" si="3"/>
        <v>41511</v>
      </c>
      <c r="B65" s="202" t="str">
        <f t="shared" si="5"/>
        <v>일</v>
      </c>
      <c r="C65" s="202">
        <f t="shared" si="6"/>
        <v>35</v>
      </c>
      <c r="D65" s="202">
        <f t="shared" si="16"/>
        <v>8</v>
      </c>
      <c r="E65" s="202">
        <f t="shared" ref="E65" si="17">E58+1</f>
        <v>5</v>
      </c>
      <c r="F65" s="202" t="str">
        <f t="shared" si="11"/>
        <v>8월 5주</v>
      </c>
    </row>
    <row r="66" spans="1:6">
      <c r="A66" s="406">
        <f t="shared" si="3"/>
        <v>41512</v>
      </c>
      <c r="B66" s="202" t="str">
        <f t="shared" si="5"/>
        <v>월</v>
      </c>
      <c r="C66" s="202">
        <f t="shared" si="6"/>
        <v>35</v>
      </c>
      <c r="D66" s="202">
        <f t="shared" si="16"/>
        <v>8</v>
      </c>
      <c r="E66" s="202">
        <f t="shared" si="16"/>
        <v>5</v>
      </c>
      <c r="F66" s="202" t="str">
        <f t="shared" si="11"/>
        <v>8월 5주</v>
      </c>
    </row>
    <row r="67" spans="1:6">
      <c r="A67" s="406">
        <f t="shared" ref="A67:A130" si="18">A66+1</f>
        <v>41513</v>
      </c>
      <c r="B67" s="202" t="str">
        <f t="shared" si="5"/>
        <v>화</v>
      </c>
      <c r="C67" s="202">
        <f t="shared" si="6"/>
        <v>35</v>
      </c>
      <c r="D67" s="202">
        <f t="shared" si="16"/>
        <v>8</v>
      </c>
      <c r="E67" s="202">
        <f t="shared" si="16"/>
        <v>5</v>
      </c>
      <c r="F67" s="202" t="str">
        <f t="shared" si="11"/>
        <v>8월 5주</v>
      </c>
    </row>
    <row r="68" spans="1:6">
      <c r="A68" s="406">
        <f t="shared" si="18"/>
        <v>41514</v>
      </c>
      <c r="B68" s="202" t="str">
        <f t="shared" si="5"/>
        <v>수</v>
      </c>
      <c r="C68" s="202">
        <f t="shared" si="6"/>
        <v>35</v>
      </c>
      <c r="D68" s="202">
        <f t="shared" si="16"/>
        <v>8</v>
      </c>
      <c r="E68" s="202">
        <f t="shared" si="16"/>
        <v>5</v>
      </c>
      <c r="F68" s="202" t="str">
        <f t="shared" si="11"/>
        <v>8월 5주</v>
      </c>
    </row>
    <row r="69" spans="1:6">
      <c r="A69" s="406">
        <f t="shared" si="18"/>
        <v>41515</v>
      </c>
      <c r="B69" s="202" t="str">
        <f t="shared" si="5"/>
        <v>목</v>
      </c>
      <c r="C69" s="202">
        <f t="shared" si="6"/>
        <v>35</v>
      </c>
      <c r="D69" s="202">
        <f t="shared" si="16"/>
        <v>8</v>
      </c>
      <c r="E69" s="202">
        <f t="shared" si="16"/>
        <v>5</v>
      </c>
      <c r="F69" s="202" t="str">
        <f t="shared" si="11"/>
        <v>8월 5주</v>
      </c>
    </row>
    <row r="70" spans="1:6">
      <c r="A70" s="406">
        <f t="shared" si="18"/>
        <v>41516</v>
      </c>
      <c r="B70" s="202" t="str">
        <f t="shared" si="5"/>
        <v>금</v>
      </c>
      <c r="C70" s="202">
        <f t="shared" si="6"/>
        <v>35</v>
      </c>
      <c r="D70" s="202">
        <f t="shared" si="16"/>
        <v>8</v>
      </c>
      <c r="E70" s="202">
        <f t="shared" si="16"/>
        <v>5</v>
      </c>
      <c r="F70" s="202" t="str">
        <f t="shared" si="11"/>
        <v>8월 5주</v>
      </c>
    </row>
    <row r="71" spans="1:6">
      <c r="A71" s="406">
        <f t="shared" si="18"/>
        <v>41517</v>
      </c>
      <c r="B71" s="202" t="str">
        <f t="shared" si="5"/>
        <v>토</v>
      </c>
      <c r="C71" s="202">
        <f t="shared" si="6"/>
        <v>35</v>
      </c>
      <c r="D71" s="202">
        <f t="shared" si="16"/>
        <v>8</v>
      </c>
      <c r="E71" s="202">
        <f t="shared" si="16"/>
        <v>5</v>
      </c>
      <c r="F71" s="202" t="str">
        <f t="shared" si="11"/>
        <v>8월 5주</v>
      </c>
    </row>
    <row r="72" spans="1:6">
      <c r="A72" s="406">
        <f t="shared" si="18"/>
        <v>41518</v>
      </c>
      <c r="B72" s="202" t="str">
        <f t="shared" si="5"/>
        <v>일</v>
      </c>
      <c r="C72" s="202">
        <f t="shared" si="6"/>
        <v>36</v>
      </c>
      <c r="D72" s="407">
        <v>9</v>
      </c>
      <c r="E72" s="407">
        <v>1</v>
      </c>
      <c r="F72" s="202" t="str">
        <f t="shared" si="11"/>
        <v>9월 1주</v>
      </c>
    </row>
    <row r="73" spans="1:6">
      <c r="A73" s="406">
        <f t="shared" si="18"/>
        <v>41519</v>
      </c>
      <c r="B73" s="202" t="str">
        <f t="shared" si="5"/>
        <v>월</v>
      </c>
      <c r="C73" s="202">
        <f t="shared" si="6"/>
        <v>36</v>
      </c>
      <c r="D73" s="202">
        <f t="shared" si="16"/>
        <v>9</v>
      </c>
      <c r="E73" s="202">
        <f t="shared" si="16"/>
        <v>1</v>
      </c>
      <c r="F73" s="202" t="str">
        <f t="shared" si="11"/>
        <v>9월 1주</v>
      </c>
    </row>
    <row r="74" spans="1:6">
      <c r="A74" s="406">
        <f t="shared" si="18"/>
        <v>41520</v>
      </c>
      <c r="B74" s="202" t="str">
        <f t="shared" ref="B74:B137" si="19">TEXT(A74,"AAA")</f>
        <v>화</v>
      </c>
      <c r="C74" s="202">
        <f t="shared" ref="C74:C137" si="20">WEEKNUM(A74)</f>
        <v>36</v>
      </c>
      <c r="D74" s="202">
        <f t="shared" si="16"/>
        <v>9</v>
      </c>
      <c r="E74" s="202">
        <f t="shared" si="16"/>
        <v>1</v>
      </c>
      <c r="F74" s="202" t="str">
        <f t="shared" ref="F74:F137" si="21">D74&amp;"월 "&amp;E74&amp;"주"</f>
        <v>9월 1주</v>
      </c>
    </row>
    <row r="75" spans="1:6">
      <c r="A75" s="406">
        <f t="shared" si="18"/>
        <v>41521</v>
      </c>
      <c r="B75" s="202" t="str">
        <f t="shared" si="19"/>
        <v>수</v>
      </c>
      <c r="C75" s="202">
        <f t="shared" si="20"/>
        <v>36</v>
      </c>
      <c r="D75" s="202">
        <f t="shared" ref="D75:E90" si="22">D74</f>
        <v>9</v>
      </c>
      <c r="E75" s="202">
        <f t="shared" si="22"/>
        <v>1</v>
      </c>
      <c r="F75" s="202" t="str">
        <f t="shared" si="21"/>
        <v>9월 1주</v>
      </c>
    </row>
    <row r="76" spans="1:6">
      <c r="A76" s="406">
        <f t="shared" si="18"/>
        <v>41522</v>
      </c>
      <c r="B76" s="202" t="str">
        <f t="shared" si="19"/>
        <v>목</v>
      </c>
      <c r="C76" s="202">
        <f t="shared" si="20"/>
        <v>36</v>
      </c>
      <c r="D76" s="202">
        <f t="shared" si="22"/>
        <v>9</v>
      </c>
      <c r="E76" s="202">
        <f t="shared" si="22"/>
        <v>1</v>
      </c>
      <c r="F76" s="202" t="str">
        <f t="shared" si="21"/>
        <v>9월 1주</v>
      </c>
    </row>
    <row r="77" spans="1:6">
      <c r="A77" s="406">
        <f t="shared" si="18"/>
        <v>41523</v>
      </c>
      <c r="B77" s="202" t="str">
        <f t="shared" si="19"/>
        <v>금</v>
      </c>
      <c r="C77" s="202">
        <f t="shared" si="20"/>
        <v>36</v>
      </c>
      <c r="D77" s="202">
        <f t="shared" si="22"/>
        <v>9</v>
      </c>
      <c r="E77" s="202">
        <f t="shared" si="22"/>
        <v>1</v>
      </c>
      <c r="F77" s="202" t="str">
        <f t="shared" si="21"/>
        <v>9월 1주</v>
      </c>
    </row>
    <row r="78" spans="1:6">
      <c r="A78" s="406">
        <f t="shared" si="18"/>
        <v>41524</v>
      </c>
      <c r="B78" s="202" t="str">
        <f t="shared" si="19"/>
        <v>토</v>
      </c>
      <c r="C78" s="202">
        <f t="shared" si="20"/>
        <v>36</v>
      </c>
      <c r="D78" s="202">
        <f t="shared" si="22"/>
        <v>9</v>
      </c>
      <c r="E78" s="202">
        <f t="shared" si="22"/>
        <v>1</v>
      </c>
      <c r="F78" s="202" t="str">
        <f t="shared" si="21"/>
        <v>9월 1주</v>
      </c>
    </row>
    <row r="79" spans="1:6">
      <c r="A79" s="406">
        <f t="shared" si="18"/>
        <v>41525</v>
      </c>
      <c r="B79" s="202" t="str">
        <f t="shared" si="19"/>
        <v>일</v>
      </c>
      <c r="C79" s="202">
        <f t="shared" si="20"/>
        <v>37</v>
      </c>
      <c r="D79" s="202">
        <f t="shared" si="22"/>
        <v>9</v>
      </c>
      <c r="E79" s="202">
        <f t="shared" ref="E79" si="23">E72+1</f>
        <v>2</v>
      </c>
      <c r="F79" s="202" t="str">
        <f t="shared" si="21"/>
        <v>9월 2주</v>
      </c>
    </row>
    <row r="80" spans="1:6">
      <c r="A80" s="406">
        <f t="shared" si="18"/>
        <v>41526</v>
      </c>
      <c r="B80" s="202" t="str">
        <f t="shared" si="19"/>
        <v>월</v>
      </c>
      <c r="C80" s="202">
        <f t="shared" si="20"/>
        <v>37</v>
      </c>
      <c r="D80" s="202">
        <f t="shared" si="22"/>
        <v>9</v>
      </c>
      <c r="E80" s="202">
        <f t="shared" si="22"/>
        <v>2</v>
      </c>
      <c r="F80" s="202" t="str">
        <f t="shared" si="21"/>
        <v>9월 2주</v>
      </c>
    </row>
    <row r="81" spans="1:6">
      <c r="A81" s="406">
        <f t="shared" si="18"/>
        <v>41527</v>
      </c>
      <c r="B81" s="202" t="str">
        <f t="shared" si="19"/>
        <v>화</v>
      </c>
      <c r="C81" s="202">
        <f t="shared" si="20"/>
        <v>37</v>
      </c>
      <c r="D81" s="202">
        <f t="shared" si="22"/>
        <v>9</v>
      </c>
      <c r="E81" s="202">
        <f t="shared" si="22"/>
        <v>2</v>
      </c>
      <c r="F81" s="202" t="str">
        <f t="shared" si="21"/>
        <v>9월 2주</v>
      </c>
    </row>
    <row r="82" spans="1:6">
      <c r="A82" s="406">
        <f t="shared" si="18"/>
        <v>41528</v>
      </c>
      <c r="B82" s="202" t="str">
        <f t="shared" si="19"/>
        <v>수</v>
      </c>
      <c r="C82" s="202">
        <f t="shared" si="20"/>
        <v>37</v>
      </c>
      <c r="D82" s="202">
        <f t="shared" si="22"/>
        <v>9</v>
      </c>
      <c r="E82" s="202">
        <f t="shared" si="22"/>
        <v>2</v>
      </c>
      <c r="F82" s="202" t="str">
        <f t="shared" si="21"/>
        <v>9월 2주</v>
      </c>
    </row>
    <row r="83" spans="1:6">
      <c r="A83" s="406">
        <f t="shared" si="18"/>
        <v>41529</v>
      </c>
      <c r="B83" s="202" t="str">
        <f t="shared" si="19"/>
        <v>목</v>
      </c>
      <c r="C83" s="202">
        <f t="shared" si="20"/>
        <v>37</v>
      </c>
      <c r="D83" s="202">
        <f t="shared" si="22"/>
        <v>9</v>
      </c>
      <c r="E83" s="202">
        <f t="shared" si="22"/>
        <v>2</v>
      </c>
      <c r="F83" s="202" t="str">
        <f t="shared" si="21"/>
        <v>9월 2주</v>
      </c>
    </row>
    <row r="84" spans="1:6">
      <c r="A84" s="406">
        <f t="shared" si="18"/>
        <v>41530</v>
      </c>
      <c r="B84" s="202" t="str">
        <f t="shared" si="19"/>
        <v>금</v>
      </c>
      <c r="C84" s="202">
        <f t="shared" si="20"/>
        <v>37</v>
      </c>
      <c r="D84" s="202">
        <f t="shared" si="22"/>
        <v>9</v>
      </c>
      <c r="E84" s="202">
        <f t="shared" si="22"/>
        <v>2</v>
      </c>
      <c r="F84" s="202" t="str">
        <f t="shared" si="21"/>
        <v>9월 2주</v>
      </c>
    </row>
    <row r="85" spans="1:6">
      <c r="A85" s="406">
        <f t="shared" si="18"/>
        <v>41531</v>
      </c>
      <c r="B85" s="202" t="str">
        <f t="shared" si="19"/>
        <v>토</v>
      </c>
      <c r="C85" s="202">
        <f t="shared" si="20"/>
        <v>37</v>
      </c>
      <c r="D85" s="202">
        <f t="shared" si="22"/>
        <v>9</v>
      </c>
      <c r="E85" s="202">
        <f t="shared" si="22"/>
        <v>2</v>
      </c>
      <c r="F85" s="202" t="str">
        <f t="shared" si="21"/>
        <v>9월 2주</v>
      </c>
    </row>
    <row r="86" spans="1:6">
      <c r="A86" s="406">
        <f t="shared" si="18"/>
        <v>41532</v>
      </c>
      <c r="B86" s="202" t="str">
        <f t="shared" si="19"/>
        <v>일</v>
      </c>
      <c r="C86" s="202">
        <f t="shared" si="20"/>
        <v>38</v>
      </c>
      <c r="D86" s="202">
        <f t="shared" si="22"/>
        <v>9</v>
      </c>
      <c r="E86" s="202">
        <f t="shared" ref="E86" si="24">E79+1</f>
        <v>3</v>
      </c>
      <c r="F86" s="202" t="str">
        <f t="shared" si="21"/>
        <v>9월 3주</v>
      </c>
    </row>
    <row r="87" spans="1:6">
      <c r="A87" s="406">
        <f t="shared" si="18"/>
        <v>41533</v>
      </c>
      <c r="B87" s="202" t="str">
        <f t="shared" si="19"/>
        <v>월</v>
      </c>
      <c r="C87" s="202">
        <f t="shared" si="20"/>
        <v>38</v>
      </c>
      <c r="D87" s="202">
        <f t="shared" si="22"/>
        <v>9</v>
      </c>
      <c r="E87" s="202">
        <f t="shared" si="22"/>
        <v>3</v>
      </c>
      <c r="F87" s="202" t="str">
        <f t="shared" si="21"/>
        <v>9월 3주</v>
      </c>
    </row>
    <row r="88" spans="1:6">
      <c r="A88" s="406">
        <f t="shared" si="18"/>
        <v>41534</v>
      </c>
      <c r="B88" s="202" t="str">
        <f t="shared" si="19"/>
        <v>화</v>
      </c>
      <c r="C88" s="202">
        <f t="shared" si="20"/>
        <v>38</v>
      </c>
      <c r="D88" s="202">
        <f t="shared" si="22"/>
        <v>9</v>
      </c>
      <c r="E88" s="202">
        <f t="shared" si="22"/>
        <v>3</v>
      </c>
      <c r="F88" s="202" t="str">
        <f t="shared" si="21"/>
        <v>9월 3주</v>
      </c>
    </row>
    <row r="89" spans="1:6">
      <c r="A89" s="406">
        <f t="shared" si="18"/>
        <v>41535</v>
      </c>
      <c r="B89" s="202" t="str">
        <f t="shared" si="19"/>
        <v>수</v>
      </c>
      <c r="C89" s="202">
        <f t="shared" si="20"/>
        <v>38</v>
      </c>
      <c r="D89" s="202">
        <f t="shared" si="22"/>
        <v>9</v>
      </c>
      <c r="E89" s="202">
        <f t="shared" si="22"/>
        <v>3</v>
      </c>
      <c r="F89" s="202" t="str">
        <f t="shared" si="21"/>
        <v>9월 3주</v>
      </c>
    </row>
    <row r="90" spans="1:6">
      <c r="A90" s="406">
        <f t="shared" si="18"/>
        <v>41536</v>
      </c>
      <c r="B90" s="202" t="str">
        <f t="shared" si="19"/>
        <v>목</v>
      </c>
      <c r="C90" s="202">
        <f t="shared" si="20"/>
        <v>38</v>
      </c>
      <c r="D90" s="202">
        <f t="shared" si="22"/>
        <v>9</v>
      </c>
      <c r="E90" s="202">
        <f t="shared" si="22"/>
        <v>3</v>
      </c>
      <c r="F90" s="202" t="str">
        <f t="shared" si="21"/>
        <v>9월 3주</v>
      </c>
    </row>
    <row r="91" spans="1:6">
      <c r="A91" s="406">
        <f t="shared" si="18"/>
        <v>41537</v>
      </c>
      <c r="B91" s="202" t="str">
        <f t="shared" si="19"/>
        <v>금</v>
      </c>
      <c r="C91" s="202">
        <f t="shared" si="20"/>
        <v>38</v>
      </c>
      <c r="D91" s="202">
        <f t="shared" ref="D91:E106" si="25">D90</f>
        <v>9</v>
      </c>
      <c r="E91" s="202">
        <f t="shared" si="25"/>
        <v>3</v>
      </c>
      <c r="F91" s="202" t="str">
        <f t="shared" si="21"/>
        <v>9월 3주</v>
      </c>
    </row>
    <row r="92" spans="1:6">
      <c r="A92" s="406">
        <f t="shared" si="18"/>
        <v>41538</v>
      </c>
      <c r="B92" s="202" t="str">
        <f t="shared" si="19"/>
        <v>토</v>
      </c>
      <c r="C92" s="202">
        <f t="shared" si="20"/>
        <v>38</v>
      </c>
      <c r="D92" s="202">
        <f t="shared" si="25"/>
        <v>9</v>
      </c>
      <c r="E92" s="202">
        <f t="shared" si="25"/>
        <v>3</v>
      </c>
      <c r="F92" s="202" t="str">
        <f t="shared" si="21"/>
        <v>9월 3주</v>
      </c>
    </row>
    <row r="93" spans="1:6">
      <c r="A93" s="406">
        <f t="shared" si="18"/>
        <v>41539</v>
      </c>
      <c r="B93" s="202" t="str">
        <f t="shared" si="19"/>
        <v>일</v>
      </c>
      <c r="C93" s="202">
        <f t="shared" si="20"/>
        <v>39</v>
      </c>
      <c r="D93" s="202">
        <f t="shared" si="25"/>
        <v>9</v>
      </c>
      <c r="E93" s="202">
        <f t="shared" ref="E93" si="26">E86+1</f>
        <v>4</v>
      </c>
      <c r="F93" s="202" t="str">
        <f t="shared" si="21"/>
        <v>9월 4주</v>
      </c>
    </row>
    <row r="94" spans="1:6">
      <c r="A94" s="406">
        <f t="shared" si="18"/>
        <v>41540</v>
      </c>
      <c r="B94" s="202" t="str">
        <f t="shared" si="19"/>
        <v>월</v>
      </c>
      <c r="C94" s="202">
        <f t="shared" si="20"/>
        <v>39</v>
      </c>
      <c r="D94" s="202">
        <f t="shared" si="25"/>
        <v>9</v>
      </c>
      <c r="E94" s="202">
        <f t="shared" si="25"/>
        <v>4</v>
      </c>
      <c r="F94" s="202" t="str">
        <f t="shared" si="21"/>
        <v>9월 4주</v>
      </c>
    </row>
    <row r="95" spans="1:6">
      <c r="A95" s="406">
        <f t="shared" si="18"/>
        <v>41541</v>
      </c>
      <c r="B95" s="202" t="str">
        <f t="shared" si="19"/>
        <v>화</v>
      </c>
      <c r="C95" s="202">
        <f t="shared" si="20"/>
        <v>39</v>
      </c>
      <c r="D95" s="202">
        <f t="shared" si="25"/>
        <v>9</v>
      </c>
      <c r="E95" s="202">
        <f t="shared" si="25"/>
        <v>4</v>
      </c>
      <c r="F95" s="202" t="str">
        <f t="shared" si="21"/>
        <v>9월 4주</v>
      </c>
    </row>
    <row r="96" spans="1:6">
      <c r="A96" s="406">
        <f t="shared" si="18"/>
        <v>41542</v>
      </c>
      <c r="B96" s="202" t="str">
        <f t="shared" si="19"/>
        <v>수</v>
      </c>
      <c r="C96" s="202">
        <f t="shared" si="20"/>
        <v>39</v>
      </c>
      <c r="D96" s="202">
        <f t="shared" si="25"/>
        <v>9</v>
      </c>
      <c r="E96" s="202">
        <f t="shared" si="25"/>
        <v>4</v>
      </c>
      <c r="F96" s="202" t="str">
        <f t="shared" si="21"/>
        <v>9월 4주</v>
      </c>
    </row>
    <row r="97" spans="1:6">
      <c r="A97" s="406">
        <f t="shared" si="18"/>
        <v>41543</v>
      </c>
      <c r="B97" s="202" t="str">
        <f t="shared" si="19"/>
        <v>목</v>
      </c>
      <c r="C97" s="202">
        <f t="shared" si="20"/>
        <v>39</v>
      </c>
      <c r="D97" s="202">
        <f t="shared" si="25"/>
        <v>9</v>
      </c>
      <c r="E97" s="202">
        <f t="shared" si="25"/>
        <v>4</v>
      </c>
      <c r="F97" s="202" t="str">
        <f t="shared" si="21"/>
        <v>9월 4주</v>
      </c>
    </row>
    <row r="98" spans="1:6">
      <c r="A98" s="406">
        <f t="shared" si="18"/>
        <v>41544</v>
      </c>
      <c r="B98" s="202" t="str">
        <f t="shared" si="19"/>
        <v>금</v>
      </c>
      <c r="C98" s="202">
        <f t="shared" si="20"/>
        <v>39</v>
      </c>
      <c r="D98" s="202">
        <f t="shared" si="25"/>
        <v>9</v>
      </c>
      <c r="E98" s="202">
        <f t="shared" si="25"/>
        <v>4</v>
      </c>
      <c r="F98" s="202" t="str">
        <f t="shared" si="21"/>
        <v>9월 4주</v>
      </c>
    </row>
    <row r="99" spans="1:6">
      <c r="A99" s="406">
        <f t="shared" si="18"/>
        <v>41545</v>
      </c>
      <c r="B99" s="202" t="str">
        <f t="shared" si="19"/>
        <v>토</v>
      </c>
      <c r="C99" s="202">
        <f t="shared" si="20"/>
        <v>39</v>
      </c>
      <c r="D99" s="202">
        <f t="shared" si="25"/>
        <v>9</v>
      </c>
      <c r="E99" s="202">
        <f t="shared" si="25"/>
        <v>4</v>
      </c>
      <c r="F99" s="202" t="str">
        <f t="shared" si="21"/>
        <v>9월 4주</v>
      </c>
    </row>
    <row r="100" spans="1:6">
      <c r="A100" s="406">
        <f t="shared" si="18"/>
        <v>41546</v>
      </c>
      <c r="B100" s="202" t="str">
        <f t="shared" si="19"/>
        <v>일</v>
      </c>
      <c r="C100" s="202">
        <f t="shared" si="20"/>
        <v>40</v>
      </c>
      <c r="D100" s="407">
        <v>10</v>
      </c>
      <c r="E100" s="407">
        <v>1</v>
      </c>
      <c r="F100" s="202" t="str">
        <f t="shared" si="21"/>
        <v>10월 1주</v>
      </c>
    </row>
    <row r="101" spans="1:6">
      <c r="A101" s="406">
        <f t="shared" si="18"/>
        <v>41547</v>
      </c>
      <c r="B101" s="202" t="str">
        <f t="shared" si="19"/>
        <v>월</v>
      </c>
      <c r="C101" s="202">
        <f t="shared" si="20"/>
        <v>40</v>
      </c>
      <c r="D101" s="202">
        <f t="shared" si="25"/>
        <v>10</v>
      </c>
      <c r="E101" s="202">
        <f t="shared" si="25"/>
        <v>1</v>
      </c>
      <c r="F101" s="202" t="str">
        <f t="shared" si="21"/>
        <v>10월 1주</v>
      </c>
    </row>
    <row r="102" spans="1:6">
      <c r="A102" s="406">
        <f t="shared" si="18"/>
        <v>41548</v>
      </c>
      <c r="B102" s="202" t="str">
        <f t="shared" si="19"/>
        <v>화</v>
      </c>
      <c r="C102" s="202">
        <f t="shared" si="20"/>
        <v>40</v>
      </c>
      <c r="D102" s="202">
        <f t="shared" si="25"/>
        <v>10</v>
      </c>
      <c r="E102" s="202">
        <f t="shared" si="25"/>
        <v>1</v>
      </c>
      <c r="F102" s="202" t="str">
        <f t="shared" si="21"/>
        <v>10월 1주</v>
      </c>
    </row>
    <row r="103" spans="1:6">
      <c r="A103" s="406">
        <f t="shared" si="18"/>
        <v>41549</v>
      </c>
      <c r="B103" s="202" t="str">
        <f t="shared" si="19"/>
        <v>수</v>
      </c>
      <c r="C103" s="202">
        <f t="shared" si="20"/>
        <v>40</v>
      </c>
      <c r="D103" s="202">
        <f t="shared" si="25"/>
        <v>10</v>
      </c>
      <c r="E103" s="202">
        <f t="shared" si="25"/>
        <v>1</v>
      </c>
      <c r="F103" s="202" t="str">
        <f t="shared" si="21"/>
        <v>10월 1주</v>
      </c>
    </row>
    <row r="104" spans="1:6">
      <c r="A104" s="406">
        <f t="shared" si="18"/>
        <v>41550</v>
      </c>
      <c r="B104" s="202" t="str">
        <f t="shared" si="19"/>
        <v>목</v>
      </c>
      <c r="C104" s="202">
        <f t="shared" si="20"/>
        <v>40</v>
      </c>
      <c r="D104" s="202">
        <f t="shared" si="25"/>
        <v>10</v>
      </c>
      <c r="E104" s="202">
        <f t="shared" si="25"/>
        <v>1</v>
      </c>
      <c r="F104" s="202" t="str">
        <f t="shared" si="21"/>
        <v>10월 1주</v>
      </c>
    </row>
    <row r="105" spans="1:6">
      <c r="A105" s="406">
        <f t="shared" si="18"/>
        <v>41551</v>
      </c>
      <c r="B105" s="202" t="str">
        <f t="shared" si="19"/>
        <v>금</v>
      </c>
      <c r="C105" s="202">
        <f t="shared" si="20"/>
        <v>40</v>
      </c>
      <c r="D105" s="202">
        <f t="shared" si="25"/>
        <v>10</v>
      </c>
      <c r="E105" s="202">
        <f t="shared" si="25"/>
        <v>1</v>
      </c>
      <c r="F105" s="202" t="str">
        <f t="shared" si="21"/>
        <v>10월 1주</v>
      </c>
    </row>
    <row r="106" spans="1:6">
      <c r="A106" s="406">
        <f t="shared" si="18"/>
        <v>41552</v>
      </c>
      <c r="B106" s="202" t="str">
        <f t="shared" si="19"/>
        <v>토</v>
      </c>
      <c r="C106" s="202">
        <f t="shared" si="20"/>
        <v>40</v>
      </c>
      <c r="D106" s="202">
        <f t="shared" si="25"/>
        <v>10</v>
      </c>
      <c r="E106" s="202">
        <f t="shared" si="25"/>
        <v>1</v>
      </c>
      <c r="F106" s="202" t="str">
        <f t="shared" si="21"/>
        <v>10월 1주</v>
      </c>
    </row>
    <row r="107" spans="1:6">
      <c r="A107" s="406">
        <f t="shared" si="18"/>
        <v>41553</v>
      </c>
      <c r="B107" s="202" t="str">
        <f t="shared" si="19"/>
        <v>일</v>
      </c>
      <c r="C107" s="202">
        <f t="shared" si="20"/>
        <v>41</v>
      </c>
      <c r="D107" s="202">
        <f t="shared" ref="D107:E122" si="27">D106</f>
        <v>10</v>
      </c>
      <c r="E107" s="202">
        <f t="shared" ref="E107" si="28">E100+1</f>
        <v>2</v>
      </c>
      <c r="F107" s="202" t="str">
        <f t="shared" si="21"/>
        <v>10월 2주</v>
      </c>
    </row>
    <row r="108" spans="1:6">
      <c r="A108" s="406">
        <f t="shared" si="18"/>
        <v>41554</v>
      </c>
      <c r="B108" s="202" t="str">
        <f t="shared" si="19"/>
        <v>월</v>
      </c>
      <c r="C108" s="202">
        <f t="shared" si="20"/>
        <v>41</v>
      </c>
      <c r="D108" s="202">
        <f t="shared" si="27"/>
        <v>10</v>
      </c>
      <c r="E108" s="202">
        <f t="shared" si="27"/>
        <v>2</v>
      </c>
      <c r="F108" s="202" t="str">
        <f t="shared" si="21"/>
        <v>10월 2주</v>
      </c>
    </row>
    <row r="109" spans="1:6">
      <c r="A109" s="406">
        <f t="shared" si="18"/>
        <v>41555</v>
      </c>
      <c r="B109" s="202" t="str">
        <f t="shared" si="19"/>
        <v>화</v>
      </c>
      <c r="C109" s="202">
        <f t="shared" si="20"/>
        <v>41</v>
      </c>
      <c r="D109" s="202">
        <f t="shared" si="27"/>
        <v>10</v>
      </c>
      <c r="E109" s="202">
        <f t="shared" si="27"/>
        <v>2</v>
      </c>
      <c r="F109" s="202" t="str">
        <f t="shared" si="21"/>
        <v>10월 2주</v>
      </c>
    </row>
    <row r="110" spans="1:6">
      <c r="A110" s="406">
        <f t="shared" si="18"/>
        <v>41556</v>
      </c>
      <c r="B110" s="202" t="str">
        <f t="shared" si="19"/>
        <v>수</v>
      </c>
      <c r="C110" s="202">
        <f t="shared" si="20"/>
        <v>41</v>
      </c>
      <c r="D110" s="202">
        <f t="shared" si="27"/>
        <v>10</v>
      </c>
      <c r="E110" s="202">
        <f t="shared" si="27"/>
        <v>2</v>
      </c>
      <c r="F110" s="202" t="str">
        <f t="shared" si="21"/>
        <v>10월 2주</v>
      </c>
    </row>
    <row r="111" spans="1:6">
      <c r="A111" s="406">
        <f t="shared" si="18"/>
        <v>41557</v>
      </c>
      <c r="B111" s="202" t="str">
        <f t="shared" si="19"/>
        <v>목</v>
      </c>
      <c r="C111" s="202">
        <f t="shared" si="20"/>
        <v>41</v>
      </c>
      <c r="D111" s="202">
        <f t="shared" si="27"/>
        <v>10</v>
      </c>
      <c r="E111" s="202">
        <f t="shared" si="27"/>
        <v>2</v>
      </c>
      <c r="F111" s="202" t="str">
        <f t="shared" si="21"/>
        <v>10월 2주</v>
      </c>
    </row>
    <row r="112" spans="1:6">
      <c r="A112" s="406">
        <f t="shared" si="18"/>
        <v>41558</v>
      </c>
      <c r="B112" s="202" t="str">
        <f t="shared" si="19"/>
        <v>금</v>
      </c>
      <c r="C112" s="202">
        <f t="shared" si="20"/>
        <v>41</v>
      </c>
      <c r="D112" s="202">
        <f t="shared" si="27"/>
        <v>10</v>
      </c>
      <c r="E112" s="202">
        <f t="shared" si="27"/>
        <v>2</v>
      </c>
      <c r="F112" s="202" t="str">
        <f t="shared" si="21"/>
        <v>10월 2주</v>
      </c>
    </row>
    <row r="113" spans="1:6">
      <c r="A113" s="406">
        <f t="shared" si="18"/>
        <v>41559</v>
      </c>
      <c r="B113" s="202" t="str">
        <f t="shared" si="19"/>
        <v>토</v>
      </c>
      <c r="C113" s="202">
        <f t="shared" si="20"/>
        <v>41</v>
      </c>
      <c r="D113" s="202">
        <f t="shared" si="27"/>
        <v>10</v>
      </c>
      <c r="E113" s="202">
        <f t="shared" si="27"/>
        <v>2</v>
      </c>
      <c r="F113" s="202" t="str">
        <f t="shared" si="21"/>
        <v>10월 2주</v>
      </c>
    </row>
    <row r="114" spans="1:6">
      <c r="A114" s="406">
        <f t="shared" si="18"/>
        <v>41560</v>
      </c>
      <c r="B114" s="202" t="str">
        <f t="shared" si="19"/>
        <v>일</v>
      </c>
      <c r="C114" s="202">
        <f t="shared" si="20"/>
        <v>42</v>
      </c>
      <c r="D114" s="202">
        <f t="shared" si="27"/>
        <v>10</v>
      </c>
      <c r="E114" s="202">
        <f t="shared" ref="E114" si="29">E107+1</f>
        <v>3</v>
      </c>
      <c r="F114" s="202" t="str">
        <f t="shared" si="21"/>
        <v>10월 3주</v>
      </c>
    </row>
    <row r="115" spans="1:6">
      <c r="A115" s="406">
        <f t="shared" si="18"/>
        <v>41561</v>
      </c>
      <c r="B115" s="202" t="str">
        <f t="shared" si="19"/>
        <v>월</v>
      </c>
      <c r="C115" s="202">
        <f t="shared" si="20"/>
        <v>42</v>
      </c>
      <c r="D115" s="202">
        <f t="shared" si="27"/>
        <v>10</v>
      </c>
      <c r="E115" s="202">
        <f t="shared" si="27"/>
        <v>3</v>
      </c>
      <c r="F115" s="202" t="str">
        <f t="shared" si="21"/>
        <v>10월 3주</v>
      </c>
    </row>
    <row r="116" spans="1:6">
      <c r="A116" s="406">
        <f t="shared" si="18"/>
        <v>41562</v>
      </c>
      <c r="B116" s="202" t="str">
        <f t="shared" si="19"/>
        <v>화</v>
      </c>
      <c r="C116" s="202">
        <f t="shared" si="20"/>
        <v>42</v>
      </c>
      <c r="D116" s="202">
        <f t="shared" si="27"/>
        <v>10</v>
      </c>
      <c r="E116" s="202">
        <f t="shared" si="27"/>
        <v>3</v>
      </c>
      <c r="F116" s="202" t="str">
        <f t="shared" si="21"/>
        <v>10월 3주</v>
      </c>
    </row>
    <row r="117" spans="1:6">
      <c r="A117" s="406">
        <f t="shared" si="18"/>
        <v>41563</v>
      </c>
      <c r="B117" s="202" t="str">
        <f t="shared" si="19"/>
        <v>수</v>
      </c>
      <c r="C117" s="202">
        <f t="shared" si="20"/>
        <v>42</v>
      </c>
      <c r="D117" s="202">
        <f t="shared" si="27"/>
        <v>10</v>
      </c>
      <c r="E117" s="202">
        <f t="shared" si="27"/>
        <v>3</v>
      </c>
      <c r="F117" s="202" t="str">
        <f t="shared" si="21"/>
        <v>10월 3주</v>
      </c>
    </row>
    <row r="118" spans="1:6">
      <c r="A118" s="406">
        <f t="shared" si="18"/>
        <v>41564</v>
      </c>
      <c r="B118" s="202" t="str">
        <f t="shared" si="19"/>
        <v>목</v>
      </c>
      <c r="C118" s="202">
        <f t="shared" si="20"/>
        <v>42</v>
      </c>
      <c r="D118" s="202">
        <f t="shared" si="27"/>
        <v>10</v>
      </c>
      <c r="E118" s="202">
        <f t="shared" si="27"/>
        <v>3</v>
      </c>
      <c r="F118" s="202" t="str">
        <f t="shared" si="21"/>
        <v>10월 3주</v>
      </c>
    </row>
    <row r="119" spans="1:6">
      <c r="A119" s="406">
        <f t="shared" si="18"/>
        <v>41565</v>
      </c>
      <c r="B119" s="202" t="str">
        <f t="shared" si="19"/>
        <v>금</v>
      </c>
      <c r="C119" s="202">
        <f t="shared" si="20"/>
        <v>42</v>
      </c>
      <c r="D119" s="202">
        <f t="shared" si="27"/>
        <v>10</v>
      </c>
      <c r="E119" s="202">
        <f t="shared" si="27"/>
        <v>3</v>
      </c>
      <c r="F119" s="202" t="str">
        <f t="shared" si="21"/>
        <v>10월 3주</v>
      </c>
    </row>
    <row r="120" spans="1:6">
      <c r="A120" s="406">
        <f t="shared" si="18"/>
        <v>41566</v>
      </c>
      <c r="B120" s="202" t="str">
        <f t="shared" si="19"/>
        <v>토</v>
      </c>
      <c r="C120" s="202">
        <f t="shared" si="20"/>
        <v>42</v>
      </c>
      <c r="D120" s="202">
        <f t="shared" si="27"/>
        <v>10</v>
      </c>
      <c r="E120" s="202">
        <f t="shared" si="27"/>
        <v>3</v>
      </c>
      <c r="F120" s="202" t="str">
        <f t="shared" si="21"/>
        <v>10월 3주</v>
      </c>
    </row>
    <row r="121" spans="1:6">
      <c r="A121" s="406">
        <f t="shared" si="18"/>
        <v>41567</v>
      </c>
      <c r="B121" s="202" t="str">
        <f t="shared" si="19"/>
        <v>일</v>
      </c>
      <c r="C121" s="202">
        <f t="shared" si="20"/>
        <v>43</v>
      </c>
      <c r="D121" s="202">
        <f t="shared" si="27"/>
        <v>10</v>
      </c>
      <c r="E121" s="202">
        <f t="shared" ref="E121" si="30">E114+1</f>
        <v>4</v>
      </c>
      <c r="F121" s="202" t="str">
        <f t="shared" si="21"/>
        <v>10월 4주</v>
      </c>
    </row>
    <row r="122" spans="1:6">
      <c r="A122" s="406">
        <f t="shared" si="18"/>
        <v>41568</v>
      </c>
      <c r="B122" s="202" t="str">
        <f t="shared" si="19"/>
        <v>월</v>
      </c>
      <c r="C122" s="202">
        <f t="shared" si="20"/>
        <v>43</v>
      </c>
      <c r="D122" s="202">
        <f t="shared" si="27"/>
        <v>10</v>
      </c>
      <c r="E122" s="202">
        <f t="shared" si="27"/>
        <v>4</v>
      </c>
      <c r="F122" s="202" t="str">
        <f t="shared" si="21"/>
        <v>10월 4주</v>
      </c>
    </row>
    <row r="123" spans="1:6">
      <c r="A123" s="406">
        <f t="shared" si="18"/>
        <v>41569</v>
      </c>
      <c r="B123" s="202" t="str">
        <f t="shared" si="19"/>
        <v>화</v>
      </c>
      <c r="C123" s="202">
        <f t="shared" si="20"/>
        <v>43</v>
      </c>
      <c r="D123" s="202">
        <f t="shared" ref="D123:E138" si="31">D122</f>
        <v>10</v>
      </c>
      <c r="E123" s="202">
        <f t="shared" si="31"/>
        <v>4</v>
      </c>
      <c r="F123" s="202" t="str">
        <f t="shared" si="21"/>
        <v>10월 4주</v>
      </c>
    </row>
    <row r="124" spans="1:6">
      <c r="A124" s="406">
        <f t="shared" si="18"/>
        <v>41570</v>
      </c>
      <c r="B124" s="202" t="str">
        <f t="shared" si="19"/>
        <v>수</v>
      </c>
      <c r="C124" s="202">
        <f t="shared" si="20"/>
        <v>43</v>
      </c>
      <c r="D124" s="202">
        <f t="shared" si="31"/>
        <v>10</v>
      </c>
      <c r="E124" s="202">
        <f t="shared" si="31"/>
        <v>4</v>
      </c>
      <c r="F124" s="202" t="str">
        <f t="shared" si="21"/>
        <v>10월 4주</v>
      </c>
    </row>
    <row r="125" spans="1:6">
      <c r="A125" s="406">
        <f t="shared" si="18"/>
        <v>41571</v>
      </c>
      <c r="B125" s="202" t="str">
        <f t="shared" si="19"/>
        <v>목</v>
      </c>
      <c r="C125" s="202">
        <f t="shared" si="20"/>
        <v>43</v>
      </c>
      <c r="D125" s="202">
        <f t="shared" si="31"/>
        <v>10</v>
      </c>
      <c r="E125" s="202">
        <f t="shared" si="31"/>
        <v>4</v>
      </c>
      <c r="F125" s="202" t="str">
        <f t="shared" si="21"/>
        <v>10월 4주</v>
      </c>
    </row>
    <row r="126" spans="1:6">
      <c r="A126" s="406">
        <f t="shared" si="18"/>
        <v>41572</v>
      </c>
      <c r="B126" s="202" t="str">
        <f t="shared" si="19"/>
        <v>금</v>
      </c>
      <c r="C126" s="202">
        <f t="shared" si="20"/>
        <v>43</v>
      </c>
      <c r="D126" s="202">
        <f t="shared" si="31"/>
        <v>10</v>
      </c>
      <c r="E126" s="202">
        <f t="shared" si="31"/>
        <v>4</v>
      </c>
      <c r="F126" s="202" t="str">
        <f t="shared" si="21"/>
        <v>10월 4주</v>
      </c>
    </row>
    <row r="127" spans="1:6">
      <c r="A127" s="406">
        <f t="shared" si="18"/>
        <v>41573</v>
      </c>
      <c r="B127" s="202" t="str">
        <f t="shared" si="19"/>
        <v>토</v>
      </c>
      <c r="C127" s="202">
        <f t="shared" si="20"/>
        <v>43</v>
      </c>
      <c r="D127" s="202">
        <f t="shared" si="31"/>
        <v>10</v>
      </c>
      <c r="E127" s="202">
        <f t="shared" si="31"/>
        <v>4</v>
      </c>
      <c r="F127" s="202" t="str">
        <f t="shared" si="21"/>
        <v>10월 4주</v>
      </c>
    </row>
    <row r="128" spans="1:6">
      <c r="A128" s="406">
        <f t="shared" si="18"/>
        <v>41574</v>
      </c>
      <c r="B128" s="202" t="str">
        <f t="shared" si="19"/>
        <v>일</v>
      </c>
      <c r="C128" s="202">
        <f t="shared" si="20"/>
        <v>44</v>
      </c>
      <c r="D128" s="202">
        <f t="shared" si="31"/>
        <v>10</v>
      </c>
      <c r="E128" s="202">
        <f t="shared" ref="E128" si="32">E121+1</f>
        <v>5</v>
      </c>
      <c r="F128" s="202" t="str">
        <f t="shared" si="21"/>
        <v>10월 5주</v>
      </c>
    </row>
    <row r="129" spans="1:6">
      <c r="A129" s="406">
        <f t="shared" si="18"/>
        <v>41575</v>
      </c>
      <c r="B129" s="202" t="str">
        <f t="shared" si="19"/>
        <v>월</v>
      </c>
      <c r="C129" s="202">
        <f t="shared" si="20"/>
        <v>44</v>
      </c>
      <c r="D129" s="202">
        <f t="shared" si="31"/>
        <v>10</v>
      </c>
      <c r="E129" s="202">
        <f t="shared" si="31"/>
        <v>5</v>
      </c>
      <c r="F129" s="202" t="str">
        <f t="shared" si="21"/>
        <v>10월 5주</v>
      </c>
    </row>
    <row r="130" spans="1:6">
      <c r="A130" s="406">
        <f t="shared" si="18"/>
        <v>41576</v>
      </c>
      <c r="B130" s="202" t="str">
        <f t="shared" si="19"/>
        <v>화</v>
      </c>
      <c r="C130" s="202">
        <f t="shared" si="20"/>
        <v>44</v>
      </c>
      <c r="D130" s="202">
        <f t="shared" si="31"/>
        <v>10</v>
      </c>
      <c r="E130" s="202">
        <f t="shared" si="31"/>
        <v>5</v>
      </c>
      <c r="F130" s="202" t="str">
        <f t="shared" si="21"/>
        <v>10월 5주</v>
      </c>
    </row>
    <row r="131" spans="1:6">
      <c r="A131" s="406">
        <f t="shared" ref="A131:A194" si="33">A130+1</f>
        <v>41577</v>
      </c>
      <c r="B131" s="202" t="str">
        <f t="shared" si="19"/>
        <v>수</v>
      </c>
      <c r="C131" s="202">
        <f t="shared" si="20"/>
        <v>44</v>
      </c>
      <c r="D131" s="202">
        <f t="shared" si="31"/>
        <v>10</v>
      </c>
      <c r="E131" s="202">
        <f t="shared" si="31"/>
        <v>5</v>
      </c>
      <c r="F131" s="202" t="str">
        <f t="shared" si="21"/>
        <v>10월 5주</v>
      </c>
    </row>
    <row r="132" spans="1:6">
      <c r="A132" s="406">
        <f t="shared" si="33"/>
        <v>41578</v>
      </c>
      <c r="B132" s="202" t="str">
        <f t="shared" si="19"/>
        <v>목</v>
      </c>
      <c r="C132" s="202">
        <f t="shared" si="20"/>
        <v>44</v>
      </c>
      <c r="D132" s="202">
        <f t="shared" si="31"/>
        <v>10</v>
      </c>
      <c r="E132" s="202">
        <f t="shared" si="31"/>
        <v>5</v>
      </c>
      <c r="F132" s="202" t="str">
        <f t="shared" si="21"/>
        <v>10월 5주</v>
      </c>
    </row>
    <row r="133" spans="1:6">
      <c r="A133" s="406">
        <f t="shared" si="33"/>
        <v>41579</v>
      </c>
      <c r="B133" s="202" t="str">
        <f t="shared" si="19"/>
        <v>금</v>
      </c>
      <c r="C133" s="202">
        <f t="shared" si="20"/>
        <v>44</v>
      </c>
      <c r="D133" s="202">
        <f t="shared" si="31"/>
        <v>10</v>
      </c>
      <c r="E133" s="202">
        <f t="shared" si="31"/>
        <v>5</v>
      </c>
      <c r="F133" s="202" t="str">
        <f t="shared" si="21"/>
        <v>10월 5주</v>
      </c>
    </row>
    <row r="134" spans="1:6">
      <c r="A134" s="406">
        <f t="shared" si="33"/>
        <v>41580</v>
      </c>
      <c r="B134" s="202" t="str">
        <f t="shared" si="19"/>
        <v>토</v>
      </c>
      <c r="C134" s="202">
        <f t="shared" si="20"/>
        <v>44</v>
      </c>
      <c r="D134" s="202">
        <f t="shared" si="31"/>
        <v>10</v>
      </c>
      <c r="E134" s="202">
        <f t="shared" si="31"/>
        <v>5</v>
      </c>
      <c r="F134" s="202" t="str">
        <f t="shared" si="21"/>
        <v>10월 5주</v>
      </c>
    </row>
    <row r="135" spans="1:6">
      <c r="A135" s="406">
        <f t="shared" si="33"/>
        <v>41581</v>
      </c>
      <c r="B135" s="202" t="str">
        <f t="shared" si="19"/>
        <v>일</v>
      </c>
      <c r="C135" s="202">
        <f t="shared" si="20"/>
        <v>45</v>
      </c>
      <c r="D135" s="407">
        <v>11</v>
      </c>
      <c r="E135" s="407">
        <v>1</v>
      </c>
      <c r="F135" s="202" t="str">
        <f t="shared" si="21"/>
        <v>11월 1주</v>
      </c>
    </row>
    <row r="136" spans="1:6">
      <c r="A136" s="406">
        <f t="shared" si="33"/>
        <v>41582</v>
      </c>
      <c r="B136" s="202" t="str">
        <f t="shared" si="19"/>
        <v>월</v>
      </c>
      <c r="C136" s="202">
        <f t="shared" si="20"/>
        <v>45</v>
      </c>
      <c r="D136" s="202">
        <f t="shared" si="31"/>
        <v>11</v>
      </c>
      <c r="E136" s="202">
        <f t="shared" si="31"/>
        <v>1</v>
      </c>
      <c r="F136" s="202" t="str">
        <f t="shared" si="21"/>
        <v>11월 1주</v>
      </c>
    </row>
    <row r="137" spans="1:6">
      <c r="A137" s="406">
        <f t="shared" si="33"/>
        <v>41583</v>
      </c>
      <c r="B137" s="202" t="str">
        <f t="shared" si="19"/>
        <v>화</v>
      </c>
      <c r="C137" s="202">
        <f t="shared" si="20"/>
        <v>45</v>
      </c>
      <c r="D137" s="202">
        <f t="shared" si="31"/>
        <v>11</v>
      </c>
      <c r="E137" s="202">
        <f t="shared" si="31"/>
        <v>1</v>
      </c>
      <c r="F137" s="202" t="str">
        <f t="shared" si="21"/>
        <v>11월 1주</v>
      </c>
    </row>
    <row r="138" spans="1:6">
      <c r="A138" s="406">
        <f t="shared" si="33"/>
        <v>41584</v>
      </c>
      <c r="B138" s="202" t="str">
        <f t="shared" ref="B138:B197" si="34">TEXT(A138,"AAA")</f>
        <v>수</v>
      </c>
      <c r="C138" s="202">
        <f t="shared" ref="C138:C201" si="35">WEEKNUM(A138)</f>
        <v>45</v>
      </c>
      <c r="D138" s="202">
        <f t="shared" si="31"/>
        <v>11</v>
      </c>
      <c r="E138" s="202">
        <f t="shared" si="31"/>
        <v>1</v>
      </c>
      <c r="F138" s="202" t="str">
        <f t="shared" ref="F138:F201" si="36">D138&amp;"월 "&amp;E138&amp;"주"</f>
        <v>11월 1주</v>
      </c>
    </row>
    <row r="139" spans="1:6">
      <c r="A139" s="406">
        <f t="shared" si="33"/>
        <v>41585</v>
      </c>
      <c r="B139" s="202" t="str">
        <f t="shared" si="34"/>
        <v>목</v>
      </c>
      <c r="C139" s="202">
        <f t="shared" si="35"/>
        <v>45</v>
      </c>
      <c r="D139" s="202">
        <f t="shared" ref="D139:E154" si="37">D138</f>
        <v>11</v>
      </c>
      <c r="E139" s="202">
        <f t="shared" si="37"/>
        <v>1</v>
      </c>
      <c r="F139" s="202" t="str">
        <f t="shared" si="36"/>
        <v>11월 1주</v>
      </c>
    </row>
    <row r="140" spans="1:6">
      <c r="A140" s="406">
        <f t="shared" si="33"/>
        <v>41586</v>
      </c>
      <c r="B140" s="202" t="str">
        <f t="shared" si="34"/>
        <v>금</v>
      </c>
      <c r="C140" s="202">
        <f t="shared" si="35"/>
        <v>45</v>
      </c>
      <c r="D140" s="202">
        <f t="shared" si="37"/>
        <v>11</v>
      </c>
      <c r="E140" s="202">
        <f t="shared" si="37"/>
        <v>1</v>
      </c>
      <c r="F140" s="202" t="str">
        <f t="shared" si="36"/>
        <v>11월 1주</v>
      </c>
    </row>
    <row r="141" spans="1:6">
      <c r="A141" s="406">
        <f t="shared" si="33"/>
        <v>41587</v>
      </c>
      <c r="B141" s="202" t="str">
        <f t="shared" si="34"/>
        <v>토</v>
      </c>
      <c r="C141" s="202">
        <f t="shared" si="35"/>
        <v>45</v>
      </c>
      <c r="D141" s="202">
        <f t="shared" si="37"/>
        <v>11</v>
      </c>
      <c r="E141" s="202">
        <f t="shared" si="37"/>
        <v>1</v>
      </c>
      <c r="F141" s="202" t="str">
        <f t="shared" si="36"/>
        <v>11월 1주</v>
      </c>
    </row>
    <row r="142" spans="1:6">
      <c r="A142" s="406">
        <f t="shared" si="33"/>
        <v>41588</v>
      </c>
      <c r="B142" s="202" t="str">
        <f t="shared" si="34"/>
        <v>일</v>
      </c>
      <c r="C142" s="202">
        <f t="shared" si="35"/>
        <v>46</v>
      </c>
      <c r="D142" s="202">
        <f t="shared" si="37"/>
        <v>11</v>
      </c>
      <c r="E142" s="202">
        <f t="shared" ref="E142" si="38">E135+1</f>
        <v>2</v>
      </c>
      <c r="F142" s="202" t="str">
        <f t="shared" si="36"/>
        <v>11월 2주</v>
      </c>
    </row>
    <row r="143" spans="1:6">
      <c r="A143" s="406">
        <f t="shared" si="33"/>
        <v>41589</v>
      </c>
      <c r="B143" s="202" t="str">
        <f t="shared" si="34"/>
        <v>월</v>
      </c>
      <c r="C143" s="202">
        <f t="shared" si="35"/>
        <v>46</v>
      </c>
      <c r="D143" s="202">
        <f t="shared" si="37"/>
        <v>11</v>
      </c>
      <c r="E143" s="202">
        <f t="shared" si="37"/>
        <v>2</v>
      </c>
      <c r="F143" s="202" t="str">
        <f t="shared" si="36"/>
        <v>11월 2주</v>
      </c>
    </row>
    <row r="144" spans="1:6">
      <c r="A144" s="406">
        <f t="shared" si="33"/>
        <v>41590</v>
      </c>
      <c r="B144" s="202" t="str">
        <f t="shared" si="34"/>
        <v>화</v>
      </c>
      <c r="C144" s="202">
        <f t="shared" si="35"/>
        <v>46</v>
      </c>
      <c r="D144" s="202">
        <f t="shared" si="37"/>
        <v>11</v>
      </c>
      <c r="E144" s="202">
        <f t="shared" si="37"/>
        <v>2</v>
      </c>
      <c r="F144" s="202" t="str">
        <f t="shared" si="36"/>
        <v>11월 2주</v>
      </c>
    </row>
    <row r="145" spans="1:6">
      <c r="A145" s="406">
        <f t="shared" si="33"/>
        <v>41591</v>
      </c>
      <c r="B145" s="202" t="str">
        <f t="shared" si="34"/>
        <v>수</v>
      </c>
      <c r="C145" s="202">
        <f t="shared" si="35"/>
        <v>46</v>
      </c>
      <c r="D145" s="202">
        <f t="shared" si="37"/>
        <v>11</v>
      </c>
      <c r="E145" s="202">
        <f t="shared" si="37"/>
        <v>2</v>
      </c>
      <c r="F145" s="202" t="str">
        <f t="shared" si="36"/>
        <v>11월 2주</v>
      </c>
    </row>
    <row r="146" spans="1:6">
      <c r="A146" s="406">
        <f t="shared" si="33"/>
        <v>41592</v>
      </c>
      <c r="B146" s="202" t="str">
        <f t="shared" si="34"/>
        <v>목</v>
      </c>
      <c r="C146" s="202">
        <f t="shared" si="35"/>
        <v>46</v>
      </c>
      <c r="D146" s="202">
        <f t="shared" si="37"/>
        <v>11</v>
      </c>
      <c r="E146" s="202">
        <f t="shared" si="37"/>
        <v>2</v>
      </c>
      <c r="F146" s="202" t="str">
        <f t="shared" si="36"/>
        <v>11월 2주</v>
      </c>
    </row>
    <row r="147" spans="1:6">
      <c r="A147" s="406">
        <f t="shared" si="33"/>
        <v>41593</v>
      </c>
      <c r="B147" s="202" t="str">
        <f t="shared" si="34"/>
        <v>금</v>
      </c>
      <c r="C147" s="202">
        <f t="shared" si="35"/>
        <v>46</v>
      </c>
      <c r="D147" s="202">
        <f t="shared" si="37"/>
        <v>11</v>
      </c>
      <c r="E147" s="202">
        <f t="shared" si="37"/>
        <v>2</v>
      </c>
      <c r="F147" s="202" t="str">
        <f t="shared" si="36"/>
        <v>11월 2주</v>
      </c>
    </row>
    <row r="148" spans="1:6">
      <c r="A148" s="406">
        <f t="shared" si="33"/>
        <v>41594</v>
      </c>
      <c r="B148" s="202" t="str">
        <f t="shared" si="34"/>
        <v>토</v>
      </c>
      <c r="C148" s="202">
        <f t="shared" si="35"/>
        <v>46</v>
      </c>
      <c r="D148" s="202">
        <f t="shared" si="37"/>
        <v>11</v>
      </c>
      <c r="E148" s="202">
        <f t="shared" si="37"/>
        <v>2</v>
      </c>
      <c r="F148" s="202" t="str">
        <f t="shared" si="36"/>
        <v>11월 2주</v>
      </c>
    </row>
    <row r="149" spans="1:6">
      <c r="A149" s="406">
        <f t="shared" si="33"/>
        <v>41595</v>
      </c>
      <c r="B149" s="202" t="str">
        <f t="shared" si="34"/>
        <v>일</v>
      </c>
      <c r="C149" s="202">
        <f t="shared" si="35"/>
        <v>47</v>
      </c>
      <c r="D149" s="202">
        <f t="shared" si="37"/>
        <v>11</v>
      </c>
      <c r="E149" s="202">
        <f t="shared" ref="E149" si="39">E142+1</f>
        <v>3</v>
      </c>
      <c r="F149" s="202" t="str">
        <f t="shared" si="36"/>
        <v>11월 3주</v>
      </c>
    </row>
    <row r="150" spans="1:6">
      <c r="A150" s="406">
        <f t="shared" si="33"/>
        <v>41596</v>
      </c>
      <c r="B150" s="202" t="str">
        <f t="shared" si="34"/>
        <v>월</v>
      </c>
      <c r="C150" s="202">
        <f t="shared" si="35"/>
        <v>47</v>
      </c>
      <c r="D150" s="202">
        <f t="shared" si="37"/>
        <v>11</v>
      </c>
      <c r="E150" s="202">
        <f t="shared" si="37"/>
        <v>3</v>
      </c>
      <c r="F150" s="202" t="str">
        <f t="shared" si="36"/>
        <v>11월 3주</v>
      </c>
    </row>
    <row r="151" spans="1:6">
      <c r="A151" s="406">
        <f t="shared" si="33"/>
        <v>41597</v>
      </c>
      <c r="B151" s="202" t="str">
        <f t="shared" si="34"/>
        <v>화</v>
      </c>
      <c r="C151" s="202">
        <f t="shared" si="35"/>
        <v>47</v>
      </c>
      <c r="D151" s="202">
        <f t="shared" si="37"/>
        <v>11</v>
      </c>
      <c r="E151" s="202">
        <f t="shared" si="37"/>
        <v>3</v>
      </c>
      <c r="F151" s="202" t="str">
        <f t="shared" si="36"/>
        <v>11월 3주</v>
      </c>
    </row>
    <row r="152" spans="1:6">
      <c r="A152" s="406">
        <f t="shared" si="33"/>
        <v>41598</v>
      </c>
      <c r="B152" s="202" t="str">
        <f t="shared" si="34"/>
        <v>수</v>
      </c>
      <c r="C152" s="202">
        <f t="shared" si="35"/>
        <v>47</v>
      </c>
      <c r="D152" s="202">
        <f t="shared" si="37"/>
        <v>11</v>
      </c>
      <c r="E152" s="202">
        <f t="shared" si="37"/>
        <v>3</v>
      </c>
      <c r="F152" s="202" t="str">
        <f t="shared" si="36"/>
        <v>11월 3주</v>
      </c>
    </row>
    <row r="153" spans="1:6">
      <c r="A153" s="406">
        <f t="shared" si="33"/>
        <v>41599</v>
      </c>
      <c r="B153" s="202" t="str">
        <f t="shared" si="34"/>
        <v>목</v>
      </c>
      <c r="C153" s="202">
        <f t="shared" si="35"/>
        <v>47</v>
      </c>
      <c r="D153" s="202">
        <f t="shared" si="37"/>
        <v>11</v>
      </c>
      <c r="E153" s="202">
        <f t="shared" si="37"/>
        <v>3</v>
      </c>
      <c r="F153" s="202" t="str">
        <f t="shared" si="36"/>
        <v>11월 3주</v>
      </c>
    </row>
    <row r="154" spans="1:6">
      <c r="A154" s="406">
        <f t="shared" si="33"/>
        <v>41600</v>
      </c>
      <c r="B154" s="202" t="str">
        <f t="shared" si="34"/>
        <v>금</v>
      </c>
      <c r="C154" s="202">
        <f t="shared" si="35"/>
        <v>47</v>
      </c>
      <c r="D154" s="202">
        <f t="shared" si="37"/>
        <v>11</v>
      </c>
      <c r="E154" s="202">
        <f t="shared" si="37"/>
        <v>3</v>
      </c>
      <c r="F154" s="202" t="str">
        <f t="shared" si="36"/>
        <v>11월 3주</v>
      </c>
    </row>
    <row r="155" spans="1:6">
      <c r="A155" s="406">
        <f t="shared" si="33"/>
        <v>41601</v>
      </c>
      <c r="B155" s="202" t="str">
        <f t="shared" si="34"/>
        <v>토</v>
      </c>
      <c r="C155" s="202">
        <f t="shared" si="35"/>
        <v>47</v>
      </c>
      <c r="D155" s="202">
        <f t="shared" ref="D155:E170" si="40">D154</f>
        <v>11</v>
      </c>
      <c r="E155" s="202">
        <f t="shared" si="40"/>
        <v>3</v>
      </c>
      <c r="F155" s="202" t="str">
        <f t="shared" si="36"/>
        <v>11월 3주</v>
      </c>
    </row>
    <row r="156" spans="1:6">
      <c r="A156" s="406">
        <f t="shared" si="33"/>
        <v>41602</v>
      </c>
      <c r="B156" s="202" t="str">
        <f t="shared" si="34"/>
        <v>일</v>
      </c>
      <c r="C156" s="202">
        <f t="shared" si="35"/>
        <v>48</v>
      </c>
      <c r="D156" s="202">
        <f t="shared" si="40"/>
        <v>11</v>
      </c>
      <c r="E156" s="202">
        <f t="shared" ref="E156" si="41">E149+1</f>
        <v>4</v>
      </c>
      <c r="F156" s="202" t="str">
        <f t="shared" si="36"/>
        <v>11월 4주</v>
      </c>
    </row>
    <row r="157" spans="1:6">
      <c r="A157" s="406">
        <f t="shared" si="33"/>
        <v>41603</v>
      </c>
      <c r="B157" s="202" t="str">
        <f t="shared" si="34"/>
        <v>월</v>
      </c>
      <c r="C157" s="202">
        <f t="shared" si="35"/>
        <v>48</v>
      </c>
      <c r="D157" s="202">
        <f t="shared" si="40"/>
        <v>11</v>
      </c>
      <c r="E157" s="202">
        <f t="shared" si="40"/>
        <v>4</v>
      </c>
      <c r="F157" s="202" t="str">
        <f t="shared" si="36"/>
        <v>11월 4주</v>
      </c>
    </row>
    <row r="158" spans="1:6">
      <c r="A158" s="406">
        <f t="shared" si="33"/>
        <v>41604</v>
      </c>
      <c r="B158" s="202" t="str">
        <f t="shared" si="34"/>
        <v>화</v>
      </c>
      <c r="C158" s="202">
        <f t="shared" si="35"/>
        <v>48</v>
      </c>
      <c r="D158" s="202">
        <f t="shared" si="40"/>
        <v>11</v>
      </c>
      <c r="E158" s="202">
        <f t="shared" si="40"/>
        <v>4</v>
      </c>
      <c r="F158" s="202" t="str">
        <f t="shared" si="36"/>
        <v>11월 4주</v>
      </c>
    </row>
    <row r="159" spans="1:6">
      <c r="A159" s="406">
        <f t="shared" si="33"/>
        <v>41605</v>
      </c>
      <c r="B159" s="202" t="str">
        <f t="shared" si="34"/>
        <v>수</v>
      </c>
      <c r="C159" s="202">
        <f t="shared" si="35"/>
        <v>48</v>
      </c>
      <c r="D159" s="202">
        <f t="shared" si="40"/>
        <v>11</v>
      </c>
      <c r="E159" s="202">
        <f t="shared" si="40"/>
        <v>4</v>
      </c>
      <c r="F159" s="202" t="str">
        <f t="shared" si="36"/>
        <v>11월 4주</v>
      </c>
    </row>
    <row r="160" spans="1:6">
      <c r="A160" s="406">
        <f t="shared" si="33"/>
        <v>41606</v>
      </c>
      <c r="B160" s="202" t="str">
        <f t="shared" si="34"/>
        <v>목</v>
      </c>
      <c r="C160" s="202">
        <f t="shared" si="35"/>
        <v>48</v>
      </c>
      <c r="D160" s="202">
        <f t="shared" si="40"/>
        <v>11</v>
      </c>
      <c r="E160" s="202">
        <f t="shared" si="40"/>
        <v>4</v>
      </c>
      <c r="F160" s="202" t="str">
        <f t="shared" si="36"/>
        <v>11월 4주</v>
      </c>
    </row>
    <row r="161" spans="1:6">
      <c r="A161" s="406">
        <f t="shared" si="33"/>
        <v>41607</v>
      </c>
      <c r="B161" s="202" t="str">
        <f t="shared" si="34"/>
        <v>금</v>
      </c>
      <c r="C161" s="202">
        <f t="shared" si="35"/>
        <v>48</v>
      </c>
      <c r="D161" s="202">
        <f t="shared" si="40"/>
        <v>11</v>
      </c>
      <c r="E161" s="202">
        <f t="shared" si="40"/>
        <v>4</v>
      </c>
      <c r="F161" s="202" t="str">
        <f t="shared" si="36"/>
        <v>11월 4주</v>
      </c>
    </row>
    <row r="162" spans="1:6">
      <c r="A162" s="406">
        <f t="shared" si="33"/>
        <v>41608</v>
      </c>
      <c r="B162" s="202" t="str">
        <f t="shared" si="34"/>
        <v>토</v>
      </c>
      <c r="C162" s="202">
        <f t="shared" si="35"/>
        <v>48</v>
      </c>
      <c r="D162" s="202">
        <f t="shared" si="40"/>
        <v>11</v>
      </c>
      <c r="E162" s="202">
        <f t="shared" si="40"/>
        <v>4</v>
      </c>
      <c r="F162" s="202" t="str">
        <f t="shared" si="36"/>
        <v>11월 4주</v>
      </c>
    </row>
    <row r="163" spans="1:6">
      <c r="A163" s="406">
        <f t="shared" si="33"/>
        <v>41609</v>
      </c>
      <c r="B163" s="202" t="str">
        <f t="shared" si="34"/>
        <v>일</v>
      </c>
      <c r="C163" s="202">
        <f t="shared" si="35"/>
        <v>49</v>
      </c>
      <c r="D163" s="407">
        <v>12</v>
      </c>
      <c r="E163" s="407">
        <v>1</v>
      </c>
      <c r="F163" s="202" t="str">
        <f t="shared" si="36"/>
        <v>12월 1주</v>
      </c>
    </row>
    <row r="164" spans="1:6">
      <c r="A164" s="406">
        <f t="shared" si="33"/>
        <v>41610</v>
      </c>
      <c r="B164" s="202" t="str">
        <f t="shared" si="34"/>
        <v>월</v>
      </c>
      <c r="C164" s="202">
        <f t="shared" si="35"/>
        <v>49</v>
      </c>
      <c r="D164" s="202">
        <f t="shared" si="40"/>
        <v>12</v>
      </c>
      <c r="E164" s="202">
        <f t="shared" si="40"/>
        <v>1</v>
      </c>
      <c r="F164" s="202" t="str">
        <f t="shared" si="36"/>
        <v>12월 1주</v>
      </c>
    </row>
    <row r="165" spans="1:6">
      <c r="A165" s="406">
        <f t="shared" si="33"/>
        <v>41611</v>
      </c>
      <c r="B165" s="202" t="str">
        <f t="shared" si="34"/>
        <v>화</v>
      </c>
      <c r="C165" s="202">
        <f t="shared" si="35"/>
        <v>49</v>
      </c>
      <c r="D165" s="202">
        <f t="shared" si="40"/>
        <v>12</v>
      </c>
      <c r="E165" s="202">
        <f t="shared" si="40"/>
        <v>1</v>
      </c>
      <c r="F165" s="202" t="str">
        <f t="shared" si="36"/>
        <v>12월 1주</v>
      </c>
    </row>
    <row r="166" spans="1:6">
      <c r="A166" s="406">
        <f t="shared" si="33"/>
        <v>41612</v>
      </c>
      <c r="B166" s="202" t="str">
        <f t="shared" si="34"/>
        <v>수</v>
      </c>
      <c r="C166" s="202">
        <f t="shared" si="35"/>
        <v>49</v>
      </c>
      <c r="D166" s="202">
        <f t="shared" si="40"/>
        <v>12</v>
      </c>
      <c r="E166" s="202">
        <f t="shared" si="40"/>
        <v>1</v>
      </c>
      <c r="F166" s="202" t="str">
        <f t="shared" si="36"/>
        <v>12월 1주</v>
      </c>
    </row>
    <row r="167" spans="1:6">
      <c r="A167" s="406">
        <f t="shared" si="33"/>
        <v>41613</v>
      </c>
      <c r="B167" s="202" t="str">
        <f t="shared" si="34"/>
        <v>목</v>
      </c>
      <c r="C167" s="202">
        <f t="shared" si="35"/>
        <v>49</v>
      </c>
      <c r="D167" s="202">
        <f t="shared" si="40"/>
        <v>12</v>
      </c>
      <c r="E167" s="202">
        <f t="shared" si="40"/>
        <v>1</v>
      </c>
      <c r="F167" s="202" t="str">
        <f t="shared" si="36"/>
        <v>12월 1주</v>
      </c>
    </row>
    <row r="168" spans="1:6">
      <c r="A168" s="406">
        <f t="shared" si="33"/>
        <v>41614</v>
      </c>
      <c r="B168" s="202" t="str">
        <f t="shared" si="34"/>
        <v>금</v>
      </c>
      <c r="C168" s="202">
        <f t="shared" si="35"/>
        <v>49</v>
      </c>
      <c r="D168" s="202">
        <f t="shared" si="40"/>
        <v>12</v>
      </c>
      <c r="E168" s="202">
        <f t="shared" si="40"/>
        <v>1</v>
      </c>
      <c r="F168" s="202" t="str">
        <f t="shared" si="36"/>
        <v>12월 1주</v>
      </c>
    </row>
    <row r="169" spans="1:6">
      <c r="A169" s="406">
        <f t="shared" si="33"/>
        <v>41615</v>
      </c>
      <c r="B169" s="202" t="str">
        <f t="shared" si="34"/>
        <v>토</v>
      </c>
      <c r="C169" s="202">
        <f t="shared" si="35"/>
        <v>49</v>
      </c>
      <c r="D169" s="202">
        <f t="shared" si="40"/>
        <v>12</v>
      </c>
      <c r="E169" s="202">
        <f t="shared" si="40"/>
        <v>1</v>
      </c>
      <c r="F169" s="202" t="str">
        <f t="shared" si="36"/>
        <v>12월 1주</v>
      </c>
    </row>
    <row r="170" spans="1:6">
      <c r="A170" s="406">
        <f t="shared" si="33"/>
        <v>41616</v>
      </c>
      <c r="B170" s="202" t="str">
        <f t="shared" si="34"/>
        <v>일</v>
      </c>
      <c r="C170" s="202">
        <f t="shared" si="35"/>
        <v>50</v>
      </c>
      <c r="D170" s="202">
        <f t="shared" si="40"/>
        <v>12</v>
      </c>
      <c r="E170" s="202">
        <f t="shared" ref="E170" si="42">E163+1</f>
        <v>2</v>
      </c>
      <c r="F170" s="202" t="str">
        <f t="shared" si="36"/>
        <v>12월 2주</v>
      </c>
    </row>
    <row r="171" spans="1:6">
      <c r="A171" s="406">
        <f t="shared" si="33"/>
        <v>41617</v>
      </c>
      <c r="B171" s="202" t="str">
        <f t="shared" si="34"/>
        <v>월</v>
      </c>
      <c r="C171" s="202">
        <f t="shared" si="35"/>
        <v>50</v>
      </c>
      <c r="D171" s="202">
        <f t="shared" ref="D171:E186" si="43">D170</f>
        <v>12</v>
      </c>
      <c r="E171" s="202">
        <f t="shared" si="43"/>
        <v>2</v>
      </c>
      <c r="F171" s="202" t="str">
        <f t="shared" si="36"/>
        <v>12월 2주</v>
      </c>
    </row>
    <row r="172" spans="1:6">
      <c r="A172" s="406">
        <f t="shared" si="33"/>
        <v>41618</v>
      </c>
      <c r="B172" s="202" t="str">
        <f t="shared" si="34"/>
        <v>화</v>
      </c>
      <c r="C172" s="202">
        <f t="shared" si="35"/>
        <v>50</v>
      </c>
      <c r="D172" s="202">
        <f t="shared" si="43"/>
        <v>12</v>
      </c>
      <c r="E172" s="202">
        <f t="shared" si="43"/>
        <v>2</v>
      </c>
      <c r="F172" s="202" t="str">
        <f t="shared" si="36"/>
        <v>12월 2주</v>
      </c>
    </row>
    <row r="173" spans="1:6">
      <c r="A173" s="406">
        <f t="shared" si="33"/>
        <v>41619</v>
      </c>
      <c r="B173" s="202" t="str">
        <f t="shared" si="34"/>
        <v>수</v>
      </c>
      <c r="C173" s="202">
        <f t="shared" si="35"/>
        <v>50</v>
      </c>
      <c r="D173" s="202">
        <f t="shared" si="43"/>
        <v>12</v>
      </c>
      <c r="E173" s="202">
        <f t="shared" si="43"/>
        <v>2</v>
      </c>
      <c r="F173" s="202" t="str">
        <f t="shared" si="36"/>
        <v>12월 2주</v>
      </c>
    </row>
    <row r="174" spans="1:6">
      <c r="A174" s="406">
        <f t="shared" si="33"/>
        <v>41620</v>
      </c>
      <c r="B174" s="202" t="str">
        <f t="shared" si="34"/>
        <v>목</v>
      </c>
      <c r="C174" s="202">
        <f t="shared" si="35"/>
        <v>50</v>
      </c>
      <c r="D174" s="202">
        <f t="shared" si="43"/>
        <v>12</v>
      </c>
      <c r="E174" s="202">
        <f t="shared" si="43"/>
        <v>2</v>
      </c>
      <c r="F174" s="202" t="str">
        <f t="shared" si="36"/>
        <v>12월 2주</v>
      </c>
    </row>
    <row r="175" spans="1:6">
      <c r="A175" s="406">
        <f t="shared" si="33"/>
        <v>41621</v>
      </c>
      <c r="B175" s="202" t="str">
        <f t="shared" si="34"/>
        <v>금</v>
      </c>
      <c r="C175" s="202">
        <f t="shared" si="35"/>
        <v>50</v>
      </c>
      <c r="D175" s="202">
        <f t="shared" si="43"/>
        <v>12</v>
      </c>
      <c r="E175" s="202">
        <f t="shared" si="43"/>
        <v>2</v>
      </c>
      <c r="F175" s="202" t="str">
        <f t="shared" si="36"/>
        <v>12월 2주</v>
      </c>
    </row>
    <row r="176" spans="1:6">
      <c r="A176" s="406">
        <f t="shared" si="33"/>
        <v>41622</v>
      </c>
      <c r="B176" s="202" t="str">
        <f t="shared" si="34"/>
        <v>토</v>
      </c>
      <c r="C176" s="202">
        <f t="shared" si="35"/>
        <v>50</v>
      </c>
      <c r="D176" s="202">
        <f t="shared" si="43"/>
        <v>12</v>
      </c>
      <c r="E176" s="202">
        <f t="shared" si="43"/>
        <v>2</v>
      </c>
      <c r="F176" s="202" t="str">
        <f t="shared" si="36"/>
        <v>12월 2주</v>
      </c>
    </row>
    <row r="177" spans="1:6">
      <c r="A177" s="406">
        <f t="shared" si="33"/>
        <v>41623</v>
      </c>
      <c r="B177" s="202" t="str">
        <f t="shared" si="34"/>
        <v>일</v>
      </c>
      <c r="C177" s="202">
        <f t="shared" si="35"/>
        <v>51</v>
      </c>
      <c r="D177" s="202">
        <f t="shared" si="43"/>
        <v>12</v>
      </c>
      <c r="E177" s="202">
        <f t="shared" ref="E177" si="44">E170+1</f>
        <v>3</v>
      </c>
      <c r="F177" s="202" t="str">
        <f t="shared" si="36"/>
        <v>12월 3주</v>
      </c>
    </row>
    <row r="178" spans="1:6">
      <c r="A178" s="406">
        <f t="shared" si="33"/>
        <v>41624</v>
      </c>
      <c r="B178" s="202" t="str">
        <f t="shared" si="34"/>
        <v>월</v>
      </c>
      <c r="C178" s="202">
        <f t="shared" si="35"/>
        <v>51</v>
      </c>
      <c r="D178" s="202">
        <f t="shared" si="43"/>
        <v>12</v>
      </c>
      <c r="E178" s="202">
        <f t="shared" si="43"/>
        <v>3</v>
      </c>
      <c r="F178" s="202" t="str">
        <f t="shared" si="36"/>
        <v>12월 3주</v>
      </c>
    </row>
    <row r="179" spans="1:6">
      <c r="A179" s="406">
        <f t="shared" si="33"/>
        <v>41625</v>
      </c>
      <c r="B179" s="202" t="str">
        <f t="shared" si="34"/>
        <v>화</v>
      </c>
      <c r="C179" s="202">
        <f t="shared" si="35"/>
        <v>51</v>
      </c>
      <c r="D179" s="202">
        <f t="shared" si="43"/>
        <v>12</v>
      </c>
      <c r="E179" s="202">
        <f t="shared" si="43"/>
        <v>3</v>
      </c>
      <c r="F179" s="202" t="str">
        <f t="shared" si="36"/>
        <v>12월 3주</v>
      </c>
    </row>
    <row r="180" spans="1:6">
      <c r="A180" s="406">
        <f t="shared" si="33"/>
        <v>41626</v>
      </c>
      <c r="B180" s="202" t="str">
        <f t="shared" si="34"/>
        <v>수</v>
      </c>
      <c r="C180" s="202">
        <f t="shared" si="35"/>
        <v>51</v>
      </c>
      <c r="D180" s="202">
        <f t="shared" si="43"/>
        <v>12</v>
      </c>
      <c r="E180" s="202">
        <f t="shared" si="43"/>
        <v>3</v>
      </c>
      <c r="F180" s="202" t="str">
        <f t="shared" si="36"/>
        <v>12월 3주</v>
      </c>
    </row>
    <row r="181" spans="1:6">
      <c r="A181" s="406">
        <f t="shared" si="33"/>
        <v>41627</v>
      </c>
      <c r="B181" s="202" t="str">
        <f t="shared" si="34"/>
        <v>목</v>
      </c>
      <c r="C181" s="202">
        <f t="shared" si="35"/>
        <v>51</v>
      </c>
      <c r="D181" s="202">
        <f t="shared" si="43"/>
        <v>12</v>
      </c>
      <c r="E181" s="202">
        <f t="shared" si="43"/>
        <v>3</v>
      </c>
      <c r="F181" s="202" t="str">
        <f t="shared" si="36"/>
        <v>12월 3주</v>
      </c>
    </row>
    <row r="182" spans="1:6">
      <c r="A182" s="406">
        <f t="shared" si="33"/>
        <v>41628</v>
      </c>
      <c r="B182" s="202" t="str">
        <f t="shared" si="34"/>
        <v>금</v>
      </c>
      <c r="C182" s="202">
        <f t="shared" si="35"/>
        <v>51</v>
      </c>
      <c r="D182" s="202">
        <f t="shared" si="43"/>
        <v>12</v>
      </c>
      <c r="E182" s="202">
        <f t="shared" si="43"/>
        <v>3</v>
      </c>
      <c r="F182" s="202" t="str">
        <f t="shared" si="36"/>
        <v>12월 3주</v>
      </c>
    </row>
    <row r="183" spans="1:6">
      <c r="A183" s="406">
        <f t="shared" si="33"/>
        <v>41629</v>
      </c>
      <c r="B183" s="202" t="str">
        <f t="shared" si="34"/>
        <v>토</v>
      </c>
      <c r="C183" s="202">
        <f t="shared" si="35"/>
        <v>51</v>
      </c>
      <c r="D183" s="202">
        <f t="shared" si="43"/>
        <v>12</v>
      </c>
      <c r="E183" s="202">
        <f t="shared" si="43"/>
        <v>3</v>
      </c>
      <c r="F183" s="202" t="str">
        <f t="shared" si="36"/>
        <v>12월 3주</v>
      </c>
    </row>
    <row r="184" spans="1:6">
      <c r="A184" s="406">
        <f t="shared" si="33"/>
        <v>41630</v>
      </c>
      <c r="B184" s="202" t="str">
        <f t="shared" si="34"/>
        <v>일</v>
      </c>
      <c r="C184" s="202">
        <f t="shared" si="35"/>
        <v>52</v>
      </c>
      <c r="D184" s="202">
        <f t="shared" si="43"/>
        <v>12</v>
      </c>
      <c r="E184" s="202">
        <f t="shared" ref="E184" si="45">E177+1</f>
        <v>4</v>
      </c>
      <c r="F184" s="202" t="str">
        <f t="shared" si="36"/>
        <v>12월 4주</v>
      </c>
    </row>
    <row r="185" spans="1:6">
      <c r="A185" s="406">
        <f t="shared" si="33"/>
        <v>41631</v>
      </c>
      <c r="B185" s="202" t="str">
        <f t="shared" si="34"/>
        <v>월</v>
      </c>
      <c r="C185" s="202">
        <f t="shared" si="35"/>
        <v>52</v>
      </c>
      <c r="D185" s="202">
        <f t="shared" si="43"/>
        <v>12</v>
      </c>
      <c r="E185" s="202">
        <f t="shared" si="43"/>
        <v>4</v>
      </c>
      <c r="F185" s="202" t="str">
        <f t="shared" si="36"/>
        <v>12월 4주</v>
      </c>
    </row>
    <row r="186" spans="1:6">
      <c r="A186" s="406">
        <f t="shared" si="33"/>
        <v>41632</v>
      </c>
      <c r="B186" s="202" t="str">
        <f t="shared" si="34"/>
        <v>화</v>
      </c>
      <c r="C186" s="202">
        <f t="shared" si="35"/>
        <v>52</v>
      </c>
      <c r="D186" s="202">
        <f t="shared" si="43"/>
        <v>12</v>
      </c>
      <c r="E186" s="202">
        <f t="shared" si="43"/>
        <v>4</v>
      </c>
      <c r="F186" s="202" t="str">
        <f t="shared" si="36"/>
        <v>12월 4주</v>
      </c>
    </row>
    <row r="187" spans="1:6">
      <c r="A187" s="406">
        <f t="shared" si="33"/>
        <v>41633</v>
      </c>
      <c r="B187" s="202" t="str">
        <f t="shared" si="34"/>
        <v>수</v>
      </c>
      <c r="C187" s="202">
        <f t="shared" si="35"/>
        <v>52</v>
      </c>
      <c r="D187" s="202">
        <f t="shared" ref="D187:E197" si="46">D186</f>
        <v>12</v>
      </c>
      <c r="E187" s="202">
        <f t="shared" si="46"/>
        <v>4</v>
      </c>
      <c r="F187" s="202" t="str">
        <f t="shared" si="36"/>
        <v>12월 4주</v>
      </c>
    </row>
    <row r="188" spans="1:6">
      <c r="A188" s="406">
        <f t="shared" si="33"/>
        <v>41634</v>
      </c>
      <c r="B188" s="202" t="str">
        <f t="shared" si="34"/>
        <v>목</v>
      </c>
      <c r="C188" s="202">
        <f t="shared" si="35"/>
        <v>52</v>
      </c>
      <c r="D188" s="202">
        <f t="shared" si="46"/>
        <v>12</v>
      </c>
      <c r="E188" s="202">
        <f t="shared" si="46"/>
        <v>4</v>
      </c>
      <c r="F188" s="202" t="str">
        <f t="shared" si="36"/>
        <v>12월 4주</v>
      </c>
    </row>
    <row r="189" spans="1:6">
      <c r="A189" s="406">
        <f t="shared" si="33"/>
        <v>41635</v>
      </c>
      <c r="B189" s="202" t="str">
        <f t="shared" si="34"/>
        <v>금</v>
      </c>
      <c r="C189" s="202">
        <f t="shared" si="35"/>
        <v>52</v>
      </c>
      <c r="D189" s="202">
        <f t="shared" si="46"/>
        <v>12</v>
      </c>
      <c r="E189" s="202">
        <f t="shared" si="46"/>
        <v>4</v>
      </c>
      <c r="F189" s="202" t="str">
        <f t="shared" si="36"/>
        <v>12월 4주</v>
      </c>
    </row>
    <row r="190" spans="1:6">
      <c r="A190" s="406">
        <f t="shared" si="33"/>
        <v>41636</v>
      </c>
      <c r="B190" s="202" t="str">
        <f t="shared" si="34"/>
        <v>토</v>
      </c>
      <c r="C190" s="202">
        <f t="shared" si="35"/>
        <v>52</v>
      </c>
      <c r="D190" s="202">
        <f t="shared" si="46"/>
        <v>12</v>
      </c>
      <c r="E190" s="202">
        <f t="shared" si="46"/>
        <v>4</v>
      </c>
      <c r="F190" s="202" t="str">
        <f t="shared" si="36"/>
        <v>12월 4주</v>
      </c>
    </row>
    <row r="191" spans="1:6">
      <c r="A191" s="406">
        <f t="shared" si="33"/>
        <v>41637</v>
      </c>
      <c r="B191" s="202" t="str">
        <f t="shared" si="34"/>
        <v>일</v>
      </c>
      <c r="C191" s="202">
        <f t="shared" si="35"/>
        <v>53</v>
      </c>
      <c r="D191" s="202">
        <f t="shared" ref="D191" si="47">D190</f>
        <v>12</v>
      </c>
      <c r="E191" s="407">
        <v>1</v>
      </c>
      <c r="F191" s="202" t="str">
        <f t="shared" si="36"/>
        <v>12월 1주</v>
      </c>
    </row>
    <row r="192" spans="1:6">
      <c r="A192" s="406">
        <f t="shared" si="33"/>
        <v>41638</v>
      </c>
      <c r="B192" s="202" t="str">
        <f t="shared" si="34"/>
        <v>월</v>
      </c>
      <c r="C192" s="202">
        <f t="shared" si="35"/>
        <v>53</v>
      </c>
      <c r="D192" s="202">
        <f t="shared" ref="D192:E192" si="48">D191</f>
        <v>12</v>
      </c>
      <c r="E192" s="202">
        <f t="shared" si="48"/>
        <v>1</v>
      </c>
      <c r="F192" s="202" t="str">
        <f t="shared" si="36"/>
        <v>12월 1주</v>
      </c>
    </row>
    <row r="193" spans="1:6">
      <c r="A193" s="406">
        <f t="shared" si="33"/>
        <v>41639</v>
      </c>
      <c r="B193" s="202" t="str">
        <f t="shared" si="34"/>
        <v>화</v>
      </c>
      <c r="C193" s="202">
        <f t="shared" si="35"/>
        <v>53</v>
      </c>
      <c r="D193" s="202">
        <f t="shared" ref="D193:E193" si="49">D192</f>
        <v>12</v>
      </c>
      <c r="E193" s="202">
        <f t="shared" si="49"/>
        <v>1</v>
      </c>
      <c r="F193" s="202" t="str">
        <f t="shared" si="36"/>
        <v>12월 1주</v>
      </c>
    </row>
    <row r="194" spans="1:6">
      <c r="A194" s="406">
        <f t="shared" si="33"/>
        <v>41640</v>
      </c>
      <c r="B194" s="202" t="str">
        <f t="shared" si="34"/>
        <v>수</v>
      </c>
      <c r="C194" s="202">
        <f t="shared" si="35"/>
        <v>1</v>
      </c>
      <c r="D194" s="202">
        <v>1</v>
      </c>
      <c r="E194" s="202">
        <f t="shared" ref="E194" si="50">E193</f>
        <v>1</v>
      </c>
      <c r="F194" s="202" t="str">
        <f t="shared" si="36"/>
        <v>1월 1주</v>
      </c>
    </row>
    <row r="195" spans="1:6">
      <c r="A195" s="406">
        <f t="shared" ref="A195:A258" si="51">A194+1</f>
        <v>41641</v>
      </c>
      <c r="B195" s="202" t="str">
        <f t="shared" si="34"/>
        <v>목</v>
      </c>
      <c r="C195" s="202">
        <f t="shared" si="35"/>
        <v>1</v>
      </c>
      <c r="D195" s="202">
        <v>1</v>
      </c>
      <c r="E195" s="202">
        <f t="shared" ref="E195" si="52">E194</f>
        <v>1</v>
      </c>
      <c r="F195" s="202" t="str">
        <f t="shared" si="36"/>
        <v>1월 1주</v>
      </c>
    </row>
    <row r="196" spans="1:6">
      <c r="A196" s="406">
        <f t="shared" si="51"/>
        <v>41642</v>
      </c>
      <c r="B196" s="202" t="str">
        <f t="shared" si="34"/>
        <v>금</v>
      </c>
      <c r="C196" s="202">
        <f t="shared" si="35"/>
        <v>1</v>
      </c>
      <c r="D196" s="202">
        <f t="shared" si="46"/>
        <v>1</v>
      </c>
      <c r="E196" s="202">
        <f t="shared" si="46"/>
        <v>1</v>
      </c>
      <c r="F196" s="202" t="str">
        <f t="shared" si="36"/>
        <v>1월 1주</v>
      </c>
    </row>
    <row r="197" spans="1:6">
      <c r="A197" s="406">
        <f t="shared" si="51"/>
        <v>41643</v>
      </c>
      <c r="B197" s="202" t="str">
        <f t="shared" si="34"/>
        <v>토</v>
      </c>
      <c r="C197" s="202">
        <f t="shared" si="35"/>
        <v>1</v>
      </c>
      <c r="D197" s="202">
        <f t="shared" si="46"/>
        <v>1</v>
      </c>
      <c r="E197" s="202">
        <f t="shared" si="46"/>
        <v>1</v>
      </c>
      <c r="F197" s="202" t="str">
        <f t="shared" si="36"/>
        <v>1월 1주</v>
      </c>
    </row>
    <row r="198" spans="1:6">
      <c r="A198" s="406">
        <f t="shared" si="51"/>
        <v>41644</v>
      </c>
      <c r="B198" s="202" t="str">
        <f t="shared" ref="B198:B204" si="53">TEXT(A198,"AAA")</f>
        <v>일</v>
      </c>
      <c r="C198" s="202">
        <f t="shared" si="35"/>
        <v>2</v>
      </c>
      <c r="D198" s="202">
        <f t="shared" ref="D198" si="54">D197</f>
        <v>1</v>
      </c>
      <c r="E198" s="202">
        <f t="shared" ref="E198" si="55">E191+1</f>
        <v>2</v>
      </c>
      <c r="F198" s="202" t="str">
        <f t="shared" si="36"/>
        <v>1월 2주</v>
      </c>
    </row>
    <row r="199" spans="1:6">
      <c r="A199" s="406">
        <f t="shared" si="51"/>
        <v>41645</v>
      </c>
      <c r="B199" s="202" t="str">
        <f t="shared" si="53"/>
        <v>월</v>
      </c>
      <c r="C199" s="202">
        <f t="shared" si="35"/>
        <v>2</v>
      </c>
      <c r="D199" s="202">
        <f t="shared" ref="D199:E199" si="56">D198</f>
        <v>1</v>
      </c>
      <c r="E199" s="202">
        <f t="shared" si="56"/>
        <v>2</v>
      </c>
      <c r="F199" s="202" t="str">
        <f t="shared" si="36"/>
        <v>1월 2주</v>
      </c>
    </row>
    <row r="200" spans="1:6">
      <c r="A200" s="406">
        <f t="shared" si="51"/>
        <v>41646</v>
      </c>
      <c r="B200" s="202" t="str">
        <f t="shared" si="53"/>
        <v>화</v>
      </c>
      <c r="C200" s="202">
        <f t="shared" si="35"/>
        <v>2</v>
      </c>
      <c r="D200" s="202">
        <f t="shared" ref="D200:E200" si="57">D199</f>
        <v>1</v>
      </c>
      <c r="E200" s="202">
        <f t="shared" si="57"/>
        <v>2</v>
      </c>
      <c r="F200" s="202" t="str">
        <f t="shared" si="36"/>
        <v>1월 2주</v>
      </c>
    </row>
    <row r="201" spans="1:6">
      <c r="A201" s="406">
        <f t="shared" si="51"/>
        <v>41647</v>
      </c>
      <c r="B201" s="202" t="str">
        <f t="shared" si="53"/>
        <v>수</v>
      </c>
      <c r="C201" s="202">
        <f t="shared" si="35"/>
        <v>2</v>
      </c>
      <c r="D201" s="202">
        <f t="shared" ref="D201:E201" si="58">D200</f>
        <v>1</v>
      </c>
      <c r="E201" s="202">
        <f t="shared" si="58"/>
        <v>2</v>
      </c>
      <c r="F201" s="202" t="str">
        <f t="shared" si="36"/>
        <v>1월 2주</v>
      </c>
    </row>
    <row r="202" spans="1:6">
      <c r="A202" s="406">
        <f t="shared" si="51"/>
        <v>41648</v>
      </c>
      <c r="B202" s="202" t="str">
        <f t="shared" si="53"/>
        <v>목</v>
      </c>
      <c r="C202" s="202">
        <f t="shared" ref="C202:C209" si="59">WEEKNUM(A202)</f>
        <v>2</v>
      </c>
      <c r="D202" s="202">
        <f t="shared" ref="D202:E202" si="60">D201</f>
        <v>1</v>
      </c>
      <c r="E202" s="202">
        <f t="shared" si="60"/>
        <v>2</v>
      </c>
      <c r="F202" s="202" t="str">
        <f t="shared" ref="F202:F265" si="61">D202&amp;"월 "&amp;E202&amp;"주"</f>
        <v>1월 2주</v>
      </c>
    </row>
    <row r="203" spans="1:6">
      <c r="A203" s="406">
        <f t="shared" si="51"/>
        <v>41649</v>
      </c>
      <c r="B203" s="202" t="str">
        <f t="shared" si="53"/>
        <v>금</v>
      </c>
      <c r="C203" s="202">
        <f t="shared" si="59"/>
        <v>2</v>
      </c>
      <c r="D203" s="202">
        <f t="shared" ref="D203:E203" si="62">D202</f>
        <v>1</v>
      </c>
      <c r="E203" s="202">
        <f t="shared" si="62"/>
        <v>2</v>
      </c>
      <c r="F203" s="202" t="str">
        <f t="shared" si="61"/>
        <v>1월 2주</v>
      </c>
    </row>
    <row r="204" spans="1:6">
      <c r="A204" s="406">
        <f t="shared" si="51"/>
        <v>41650</v>
      </c>
      <c r="B204" s="202" t="str">
        <f t="shared" si="53"/>
        <v>토</v>
      </c>
      <c r="C204" s="202">
        <f t="shared" si="59"/>
        <v>2</v>
      </c>
      <c r="D204" s="202">
        <f t="shared" ref="D204:E204" si="63">D203</f>
        <v>1</v>
      </c>
      <c r="E204" s="202">
        <f t="shared" si="63"/>
        <v>2</v>
      </c>
      <c r="F204" s="202" t="str">
        <f t="shared" si="61"/>
        <v>1월 2주</v>
      </c>
    </row>
    <row r="205" spans="1:6">
      <c r="A205" s="406">
        <f t="shared" si="51"/>
        <v>41651</v>
      </c>
      <c r="B205" s="202" t="str">
        <f t="shared" ref="B205:B268" si="64">TEXT(A205,"AAA")</f>
        <v>일</v>
      </c>
      <c r="C205" s="202">
        <f t="shared" si="59"/>
        <v>3</v>
      </c>
      <c r="D205" s="202">
        <f t="shared" ref="D205" si="65">D204</f>
        <v>1</v>
      </c>
      <c r="E205" s="202">
        <f t="shared" ref="E205" si="66">E198+1</f>
        <v>3</v>
      </c>
      <c r="F205" s="202" t="str">
        <f t="shared" si="61"/>
        <v>1월 3주</v>
      </c>
    </row>
    <row r="206" spans="1:6">
      <c r="A206" s="406">
        <f t="shared" si="51"/>
        <v>41652</v>
      </c>
      <c r="B206" s="202" t="str">
        <f t="shared" si="64"/>
        <v>월</v>
      </c>
      <c r="C206" s="202">
        <f t="shared" si="59"/>
        <v>3</v>
      </c>
      <c r="D206" s="202">
        <f t="shared" ref="D206:E206" si="67">D205</f>
        <v>1</v>
      </c>
      <c r="E206" s="202">
        <f t="shared" si="67"/>
        <v>3</v>
      </c>
      <c r="F206" s="202" t="str">
        <f t="shared" si="61"/>
        <v>1월 3주</v>
      </c>
    </row>
    <row r="207" spans="1:6">
      <c r="A207" s="406">
        <f t="shared" si="51"/>
        <v>41653</v>
      </c>
      <c r="B207" s="202" t="str">
        <f t="shared" si="64"/>
        <v>화</v>
      </c>
      <c r="C207" s="202">
        <f t="shared" si="59"/>
        <v>3</v>
      </c>
      <c r="D207" s="202">
        <f t="shared" ref="D207:E207" si="68">D206</f>
        <v>1</v>
      </c>
      <c r="E207" s="202">
        <f t="shared" si="68"/>
        <v>3</v>
      </c>
      <c r="F207" s="202" t="str">
        <f t="shared" si="61"/>
        <v>1월 3주</v>
      </c>
    </row>
    <row r="208" spans="1:6">
      <c r="A208" s="406">
        <f t="shared" si="51"/>
        <v>41654</v>
      </c>
      <c r="B208" s="202" t="str">
        <f t="shared" si="64"/>
        <v>수</v>
      </c>
      <c r="C208" s="202">
        <f t="shared" si="59"/>
        <v>3</v>
      </c>
      <c r="D208" s="202">
        <f t="shared" ref="D208:E208" si="69">D207</f>
        <v>1</v>
      </c>
      <c r="E208" s="202">
        <f t="shared" si="69"/>
        <v>3</v>
      </c>
      <c r="F208" s="202" t="str">
        <f t="shared" si="61"/>
        <v>1월 3주</v>
      </c>
    </row>
    <row r="209" spans="1:6">
      <c r="A209" s="406">
        <f t="shared" si="51"/>
        <v>41655</v>
      </c>
      <c r="B209" s="202" t="str">
        <f t="shared" si="64"/>
        <v>목</v>
      </c>
      <c r="C209" s="202">
        <f t="shared" si="59"/>
        <v>3</v>
      </c>
      <c r="D209" s="202">
        <f t="shared" ref="D209:E209" si="70">D208</f>
        <v>1</v>
      </c>
      <c r="E209" s="202">
        <f t="shared" si="70"/>
        <v>3</v>
      </c>
      <c r="F209" s="202" t="str">
        <f t="shared" si="61"/>
        <v>1월 3주</v>
      </c>
    </row>
    <row r="210" spans="1:6">
      <c r="A210" s="406">
        <f t="shared" si="51"/>
        <v>41656</v>
      </c>
      <c r="B210" s="202" t="str">
        <f t="shared" si="64"/>
        <v>금</v>
      </c>
      <c r="C210" s="202">
        <f t="shared" ref="C202:C224" si="71">WEEKNUM(A210)</f>
        <v>3</v>
      </c>
      <c r="D210" s="202">
        <f t="shared" ref="D210:E210" si="72">D209</f>
        <v>1</v>
      </c>
      <c r="E210" s="202">
        <f t="shared" si="72"/>
        <v>3</v>
      </c>
      <c r="F210" s="202" t="str">
        <f t="shared" si="61"/>
        <v>1월 3주</v>
      </c>
    </row>
    <row r="211" spans="1:6">
      <c r="A211" s="406">
        <f t="shared" si="51"/>
        <v>41657</v>
      </c>
      <c r="B211" s="202" t="str">
        <f t="shared" si="64"/>
        <v>토</v>
      </c>
      <c r="C211" s="202">
        <f t="shared" si="71"/>
        <v>3</v>
      </c>
      <c r="D211" s="202">
        <f t="shared" ref="D211:E211" si="73">D210</f>
        <v>1</v>
      </c>
      <c r="E211" s="202">
        <f t="shared" si="73"/>
        <v>3</v>
      </c>
      <c r="F211" s="202" t="str">
        <f t="shared" si="61"/>
        <v>1월 3주</v>
      </c>
    </row>
    <row r="212" spans="1:6">
      <c r="A212" s="406">
        <f t="shared" si="51"/>
        <v>41658</v>
      </c>
      <c r="B212" s="202" t="str">
        <f t="shared" si="64"/>
        <v>일</v>
      </c>
      <c r="C212" s="202">
        <f t="shared" si="71"/>
        <v>4</v>
      </c>
      <c r="D212" s="202">
        <f t="shared" ref="D212" si="74">D211</f>
        <v>1</v>
      </c>
      <c r="E212" s="202">
        <f t="shared" ref="E212" si="75">E205+1</f>
        <v>4</v>
      </c>
      <c r="F212" s="202" t="str">
        <f t="shared" si="61"/>
        <v>1월 4주</v>
      </c>
    </row>
    <row r="213" spans="1:6">
      <c r="A213" s="406">
        <f t="shared" si="51"/>
        <v>41659</v>
      </c>
      <c r="B213" s="202" t="str">
        <f t="shared" si="64"/>
        <v>월</v>
      </c>
      <c r="C213" s="202">
        <f t="shared" si="71"/>
        <v>4</v>
      </c>
      <c r="D213" s="202">
        <f t="shared" ref="D213:E213" si="76">D212</f>
        <v>1</v>
      </c>
      <c r="E213" s="202">
        <f t="shared" si="76"/>
        <v>4</v>
      </c>
      <c r="F213" s="202" t="str">
        <f t="shared" si="61"/>
        <v>1월 4주</v>
      </c>
    </row>
    <row r="214" spans="1:6">
      <c r="A214" s="406">
        <f t="shared" si="51"/>
        <v>41660</v>
      </c>
      <c r="B214" s="202" t="str">
        <f t="shared" si="64"/>
        <v>화</v>
      </c>
      <c r="C214" s="202">
        <f t="shared" si="71"/>
        <v>4</v>
      </c>
      <c r="D214" s="202">
        <f t="shared" ref="D214:E214" si="77">D213</f>
        <v>1</v>
      </c>
      <c r="E214" s="202">
        <f t="shared" si="77"/>
        <v>4</v>
      </c>
      <c r="F214" s="202" t="str">
        <f t="shared" si="61"/>
        <v>1월 4주</v>
      </c>
    </row>
    <row r="215" spans="1:6">
      <c r="A215" s="406">
        <f t="shared" si="51"/>
        <v>41661</v>
      </c>
      <c r="B215" s="202" t="str">
        <f t="shared" si="64"/>
        <v>수</v>
      </c>
      <c r="C215" s="202">
        <f t="shared" si="71"/>
        <v>4</v>
      </c>
      <c r="D215" s="202">
        <f t="shared" ref="D215:E215" si="78">D214</f>
        <v>1</v>
      </c>
      <c r="E215" s="202">
        <f t="shared" si="78"/>
        <v>4</v>
      </c>
      <c r="F215" s="202" t="str">
        <f t="shared" si="61"/>
        <v>1월 4주</v>
      </c>
    </row>
    <row r="216" spans="1:6">
      <c r="A216" s="406">
        <f t="shared" si="51"/>
        <v>41662</v>
      </c>
      <c r="B216" s="202" t="str">
        <f t="shared" si="64"/>
        <v>목</v>
      </c>
      <c r="C216" s="202">
        <f t="shared" si="71"/>
        <v>4</v>
      </c>
      <c r="D216" s="202">
        <f t="shared" ref="D216:E216" si="79">D215</f>
        <v>1</v>
      </c>
      <c r="E216" s="202">
        <f t="shared" si="79"/>
        <v>4</v>
      </c>
      <c r="F216" s="202" t="str">
        <f t="shared" si="61"/>
        <v>1월 4주</v>
      </c>
    </row>
    <row r="217" spans="1:6">
      <c r="A217" s="406">
        <f t="shared" si="51"/>
        <v>41663</v>
      </c>
      <c r="B217" s="202" t="str">
        <f t="shared" si="64"/>
        <v>금</v>
      </c>
      <c r="C217" s="202">
        <f t="shared" si="71"/>
        <v>4</v>
      </c>
      <c r="D217" s="202">
        <f t="shared" ref="D217:E217" si="80">D216</f>
        <v>1</v>
      </c>
      <c r="E217" s="202">
        <f t="shared" si="80"/>
        <v>4</v>
      </c>
      <c r="F217" s="202" t="str">
        <f t="shared" si="61"/>
        <v>1월 4주</v>
      </c>
    </row>
    <row r="218" spans="1:6">
      <c r="A218" s="406">
        <f t="shared" si="51"/>
        <v>41664</v>
      </c>
      <c r="B218" s="202" t="str">
        <f t="shared" si="64"/>
        <v>토</v>
      </c>
      <c r="C218" s="202">
        <f t="shared" si="71"/>
        <v>4</v>
      </c>
      <c r="D218" s="202">
        <f t="shared" ref="D218:E218" si="81">D217</f>
        <v>1</v>
      </c>
      <c r="E218" s="202">
        <f t="shared" si="81"/>
        <v>4</v>
      </c>
      <c r="F218" s="202" t="str">
        <f t="shared" si="61"/>
        <v>1월 4주</v>
      </c>
    </row>
    <row r="219" spans="1:6">
      <c r="A219" s="406">
        <f t="shared" si="51"/>
        <v>41665</v>
      </c>
      <c r="B219" s="202" t="str">
        <f t="shared" si="64"/>
        <v>일</v>
      </c>
      <c r="C219" s="202">
        <f t="shared" si="71"/>
        <v>5</v>
      </c>
      <c r="D219" s="202">
        <f t="shared" ref="D219" si="82">D218</f>
        <v>1</v>
      </c>
      <c r="E219" s="202">
        <f t="shared" ref="E219" si="83">E212+1</f>
        <v>5</v>
      </c>
      <c r="F219" s="202" t="str">
        <f t="shared" si="61"/>
        <v>1월 5주</v>
      </c>
    </row>
    <row r="220" spans="1:6">
      <c r="A220" s="406">
        <f t="shared" si="51"/>
        <v>41666</v>
      </c>
      <c r="B220" s="202" t="str">
        <f t="shared" si="64"/>
        <v>월</v>
      </c>
      <c r="C220" s="202">
        <f t="shared" si="71"/>
        <v>5</v>
      </c>
      <c r="D220" s="202">
        <f t="shared" ref="D220:E220" si="84">D219</f>
        <v>1</v>
      </c>
      <c r="E220" s="202">
        <f t="shared" si="84"/>
        <v>5</v>
      </c>
      <c r="F220" s="202" t="str">
        <f t="shared" si="61"/>
        <v>1월 5주</v>
      </c>
    </row>
    <row r="221" spans="1:6">
      <c r="A221" s="406">
        <f t="shared" si="51"/>
        <v>41667</v>
      </c>
      <c r="B221" s="202" t="str">
        <f t="shared" si="64"/>
        <v>화</v>
      </c>
      <c r="C221" s="202">
        <f t="shared" si="71"/>
        <v>5</v>
      </c>
      <c r="D221" s="202">
        <f t="shared" ref="D221:E221" si="85">D220</f>
        <v>1</v>
      </c>
      <c r="E221" s="202">
        <f t="shared" si="85"/>
        <v>5</v>
      </c>
      <c r="F221" s="202" t="str">
        <f t="shared" si="61"/>
        <v>1월 5주</v>
      </c>
    </row>
    <row r="222" spans="1:6">
      <c r="A222" s="406">
        <f t="shared" si="51"/>
        <v>41668</v>
      </c>
      <c r="B222" s="202" t="str">
        <f t="shared" si="64"/>
        <v>수</v>
      </c>
      <c r="C222" s="202">
        <f t="shared" si="71"/>
        <v>5</v>
      </c>
      <c r="D222" s="202">
        <f t="shared" ref="D222:E222" si="86">D221</f>
        <v>1</v>
      </c>
      <c r="E222" s="202">
        <f t="shared" si="86"/>
        <v>5</v>
      </c>
      <c r="F222" s="202" t="str">
        <f t="shared" si="61"/>
        <v>1월 5주</v>
      </c>
    </row>
    <row r="223" spans="1:6">
      <c r="A223" s="406">
        <f t="shared" si="51"/>
        <v>41669</v>
      </c>
      <c r="B223" s="202" t="str">
        <f t="shared" si="64"/>
        <v>목</v>
      </c>
      <c r="C223" s="202">
        <f t="shared" si="71"/>
        <v>5</v>
      </c>
      <c r="D223" s="202">
        <f t="shared" ref="D223:E224" si="87">D222</f>
        <v>1</v>
      </c>
      <c r="E223" s="202">
        <f t="shared" si="87"/>
        <v>5</v>
      </c>
      <c r="F223" s="202" t="str">
        <f t="shared" si="61"/>
        <v>1월 5주</v>
      </c>
    </row>
    <row r="224" spans="1:6">
      <c r="A224" s="406">
        <f t="shared" si="51"/>
        <v>41670</v>
      </c>
      <c r="B224" s="202" t="str">
        <f t="shared" si="64"/>
        <v>금</v>
      </c>
      <c r="C224" s="202">
        <f t="shared" si="71"/>
        <v>5</v>
      </c>
      <c r="D224" s="202">
        <f t="shared" ref="D224" si="88">D223</f>
        <v>1</v>
      </c>
      <c r="E224" s="202">
        <f t="shared" si="87"/>
        <v>5</v>
      </c>
      <c r="F224" s="202" t="str">
        <f t="shared" si="61"/>
        <v>1월 5주</v>
      </c>
    </row>
    <row r="225" spans="1:6">
      <c r="A225" s="406">
        <f t="shared" si="51"/>
        <v>41671</v>
      </c>
      <c r="B225" s="202" t="str">
        <f t="shared" si="64"/>
        <v>토</v>
      </c>
      <c r="C225" s="202">
        <f t="shared" ref="C205:C268" si="89">WEEKNUM(A225)</f>
        <v>5</v>
      </c>
      <c r="D225" s="202">
        <v>2</v>
      </c>
      <c r="E225" s="202">
        <v>1</v>
      </c>
      <c r="F225" s="202" t="str">
        <f t="shared" si="61"/>
        <v>2월 1주</v>
      </c>
    </row>
    <row r="226" spans="1:6">
      <c r="A226" s="406">
        <f t="shared" si="51"/>
        <v>41672</v>
      </c>
      <c r="B226" s="202" t="str">
        <f t="shared" si="64"/>
        <v>일</v>
      </c>
      <c r="C226" s="202">
        <f t="shared" si="89"/>
        <v>6</v>
      </c>
      <c r="D226" s="202">
        <f t="shared" ref="D226" si="90">D225</f>
        <v>2</v>
      </c>
      <c r="E226" s="202">
        <v>1</v>
      </c>
      <c r="F226" s="202" t="str">
        <f t="shared" si="61"/>
        <v>2월 1주</v>
      </c>
    </row>
    <row r="227" spans="1:6">
      <c r="A227" s="406">
        <f t="shared" si="51"/>
        <v>41673</v>
      </c>
      <c r="B227" s="202" t="str">
        <f t="shared" si="64"/>
        <v>월</v>
      </c>
      <c r="C227" s="202">
        <f t="shared" si="89"/>
        <v>6</v>
      </c>
      <c r="D227" s="202">
        <f t="shared" ref="D227:E227" si="91">D226</f>
        <v>2</v>
      </c>
      <c r="E227" s="202">
        <f t="shared" si="91"/>
        <v>1</v>
      </c>
      <c r="F227" s="202" t="str">
        <f t="shared" si="61"/>
        <v>2월 1주</v>
      </c>
    </row>
    <row r="228" spans="1:6">
      <c r="A228" s="406">
        <f t="shared" si="51"/>
        <v>41674</v>
      </c>
      <c r="B228" s="202" t="str">
        <f t="shared" si="64"/>
        <v>화</v>
      </c>
      <c r="C228" s="202">
        <f t="shared" si="89"/>
        <v>6</v>
      </c>
      <c r="D228" s="202">
        <f t="shared" ref="D228:E228" si="92">D227</f>
        <v>2</v>
      </c>
      <c r="E228" s="202">
        <f t="shared" si="92"/>
        <v>1</v>
      </c>
      <c r="F228" s="202" t="str">
        <f t="shared" si="61"/>
        <v>2월 1주</v>
      </c>
    </row>
    <row r="229" spans="1:6">
      <c r="A229" s="406">
        <f t="shared" si="51"/>
        <v>41675</v>
      </c>
      <c r="B229" s="202" t="str">
        <f t="shared" si="64"/>
        <v>수</v>
      </c>
      <c r="C229" s="202">
        <f t="shared" si="89"/>
        <v>6</v>
      </c>
      <c r="D229" s="202">
        <f t="shared" ref="D229:E229" si="93">D228</f>
        <v>2</v>
      </c>
      <c r="E229" s="202">
        <f t="shared" si="93"/>
        <v>1</v>
      </c>
      <c r="F229" s="202" t="str">
        <f t="shared" si="61"/>
        <v>2월 1주</v>
      </c>
    </row>
    <row r="230" spans="1:6">
      <c r="A230" s="406">
        <f t="shared" si="51"/>
        <v>41676</v>
      </c>
      <c r="B230" s="202" t="str">
        <f t="shared" si="64"/>
        <v>목</v>
      </c>
      <c r="C230" s="202">
        <f t="shared" si="89"/>
        <v>6</v>
      </c>
      <c r="D230" s="202">
        <f t="shared" ref="D230:E230" si="94">D229</f>
        <v>2</v>
      </c>
      <c r="E230" s="202">
        <f t="shared" si="94"/>
        <v>1</v>
      </c>
      <c r="F230" s="202" t="str">
        <f t="shared" si="61"/>
        <v>2월 1주</v>
      </c>
    </row>
    <row r="231" spans="1:6">
      <c r="A231" s="406">
        <f t="shared" si="51"/>
        <v>41677</v>
      </c>
      <c r="B231" s="202" t="str">
        <f t="shared" si="64"/>
        <v>금</v>
      </c>
      <c r="C231" s="202">
        <f t="shared" si="89"/>
        <v>6</v>
      </c>
      <c r="D231" s="202">
        <f t="shared" ref="D231:E231" si="95">D230</f>
        <v>2</v>
      </c>
      <c r="E231" s="202">
        <f t="shared" si="95"/>
        <v>1</v>
      </c>
      <c r="F231" s="202" t="str">
        <f t="shared" si="61"/>
        <v>2월 1주</v>
      </c>
    </row>
    <row r="232" spans="1:6">
      <c r="A232" s="406">
        <f t="shared" si="51"/>
        <v>41678</v>
      </c>
      <c r="B232" s="202" t="str">
        <f t="shared" si="64"/>
        <v>토</v>
      </c>
      <c r="C232" s="202">
        <f t="shared" si="89"/>
        <v>6</v>
      </c>
      <c r="D232" s="202">
        <f t="shared" ref="D232:E232" si="96">D231</f>
        <v>2</v>
      </c>
      <c r="E232" s="202">
        <f t="shared" si="96"/>
        <v>1</v>
      </c>
      <c r="F232" s="202" t="str">
        <f t="shared" si="61"/>
        <v>2월 1주</v>
      </c>
    </row>
    <row r="233" spans="1:6">
      <c r="A233" s="406">
        <f t="shared" si="51"/>
        <v>41679</v>
      </c>
      <c r="B233" s="202" t="str">
        <f t="shared" si="64"/>
        <v>일</v>
      </c>
      <c r="C233" s="202">
        <f t="shared" si="89"/>
        <v>7</v>
      </c>
      <c r="D233" s="202">
        <f t="shared" ref="D233" si="97">D232</f>
        <v>2</v>
      </c>
      <c r="E233" s="202">
        <f t="shared" ref="E233" si="98">E226+1</f>
        <v>2</v>
      </c>
      <c r="F233" s="202" t="str">
        <f t="shared" si="61"/>
        <v>2월 2주</v>
      </c>
    </row>
    <row r="234" spans="1:6">
      <c r="A234" s="406">
        <f t="shared" si="51"/>
        <v>41680</v>
      </c>
      <c r="B234" s="202" t="str">
        <f t="shared" si="64"/>
        <v>월</v>
      </c>
      <c r="C234" s="202">
        <f t="shared" si="89"/>
        <v>7</v>
      </c>
      <c r="D234" s="202">
        <f t="shared" ref="D234:E234" si="99">D233</f>
        <v>2</v>
      </c>
      <c r="E234" s="202">
        <f t="shared" si="99"/>
        <v>2</v>
      </c>
      <c r="F234" s="202" t="str">
        <f t="shared" si="61"/>
        <v>2월 2주</v>
      </c>
    </row>
    <row r="235" spans="1:6">
      <c r="A235" s="406">
        <f t="shared" si="51"/>
        <v>41681</v>
      </c>
      <c r="B235" s="202" t="str">
        <f t="shared" si="64"/>
        <v>화</v>
      </c>
      <c r="C235" s="202">
        <f t="shared" si="89"/>
        <v>7</v>
      </c>
      <c r="D235" s="202">
        <f t="shared" ref="D235:E235" si="100">D234</f>
        <v>2</v>
      </c>
      <c r="E235" s="202">
        <f t="shared" si="100"/>
        <v>2</v>
      </c>
      <c r="F235" s="202" t="str">
        <f t="shared" si="61"/>
        <v>2월 2주</v>
      </c>
    </row>
    <row r="236" spans="1:6">
      <c r="A236" s="406">
        <f t="shared" si="51"/>
        <v>41682</v>
      </c>
      <c r="B236" s="202" t="str">
        <f t="shared" si="64"/>
        <v>수</v>
      </c>
      <c r="C236" s="202">
        <f t="shared" si="89"/>
        <v>7</v>
      </c>
      <c r="D236" s="202">
        <f t="shared" ref="D236:E236" si="101">D235</f>
        <v>2</v>
      </c>
      <c r="E236" s="202">
        <f t="shared" si="101"/>
        <v>2</v>
      </c>
      <c r="F236" s="202" t="str">
        <f t="shared" si="61"/>
        <v>2월 2주</v>
      </c>
    </row>
    <row r="237" spans="1:6">
      <c r="A237" s="406">
        <f t="shared" si="51"/>
        <v>41683</v>
      </c>
      <c r="B237" s="202" t="str">
        <f t="shared" si="64"/>
        <v>목</v>
      </c>
      <c r="C237" s="202">
        <f t="shared" si="89"/>
        <v>7</v>
      </c>
      <c r="D237" s="202">
        <f t="shared" ref="D237:E237" si="102">D236</f>
        <v>2</v>
      </c>
      <c r="E237" s="202">
        <f t="shared" si="102"/>
        <v>2</v>
      </c>
      <c r="F237" s="202" t="str">
        <f t="shared" si="61"/>
        <v>2월 2주</v>
      </c>
    </row>
    <row r="238" spans="1:6">
      <c r="A238" s="406">
        <f t="shared" si="51"/>
        <v>41684</v>
      </c>
      <c r="B238" s="202" t="str">
        <f t="shared" si="64"/>
        <v>금</v>
      </c>
      <c r="C238" s="202">
        <f t="shared" si="89"/>
        <v>7</v>
      </c>
      <c r="D238" s="202">
        <f t="shared" ref="D238:E238" si="103">D237</f>
        <v>2</v>
      </c>
      <c r="E238" s="202">
        <f t="shared" si="103"/>
        <v>2</v>
      </c>
      <c r="F238" s="202" t="str">
        <f t="shared" si="61"/>
        <v>2월 2주</v>
      </c>
    </row>
    <row r="239" spans="1:6">
      <c r="A239" s="406">
        <f t="shared" si="51"/>
        <v>41685</v>
      </c>
      <c r="B239" s="202" t="str">
        <f t="shared" si="64"/>
        <v>토</v>
      </c>
      <c r="C239" s="202">
        <f t="shared" si="89"/>
        <v>7</v>
      </c>
      <c r="D239" s="202">
        <f t="shared" ref="D239:E239" si="104">D238</f>
        <v>2</v>
      </c>
      <c r="E239" s="202">
        <f t="shared" si="104"/>
        <v>2</v>
      </c>
      <c r="F239" s="202" t="str">
        <f t="shared" si="61"/>
        <v>2월 2주</v>
      </c>
    </row>
    <row r="240" spans="1:6">
      <c r="A240" s="406">
        <f t="shared" si="51"/>
        <v>41686</v>
      </c>
      <c r="B240" s="202" t="str">
        <f t="shared" si="64"/>
        <v>일</v>
      </c>
      <c r="C240" s="202">
        <f t="shared" si="89"/>
        <v>8</v>
      </c>
      <c r="D240" s="202">
        <f t="shared" ref="D240" si="105">D239</f>
        <v>2</v>
      </c>
      <c r="E240" s="202">
        <f t="shared" ref="E240" si="106">E233+1</f>
        <v>3</v>
      </c>
      <c r="F240" s="202" t="str">
        <f t="shared" si="61"/>
        <v>2월 3주</v>
      </c>
    </row>
    <row r="241" spans="1:6">
      <c r="A241" s="406">
        <f t="shared" si="51"/>
        <v>41687</v>
      </c>
      <c r="B241" s="202" t="str">
        <f t="shared" si="64"/>
        <v>월</v>
      </c>
      <c r="C241" s="202">
        <f t="shared" si="89"/>
        <v>8</v>
      </c>
      <c r="D241" s="202">
        <f t="shared" ref="D241:E241" si="107">D240</f>
        <v>2</v>
      </c>
      <c r="E241" s="202">
        <f t="shared" si="107"/>
        <v>3</v>
      </c>
      <c r="F241" s="202" t="str">
        <f t="shared" si="61"/>
        <v>2월 3주</v>
      </c>
    </row>
    <row r="242" spans="1:6">
      <c r="A242" s="406">
        <f t="shared" si="51"/>
        <v>41688</v>
      </c>
      <c r="B242" s="202" t="str">
        <f t="shared" si="64"/>
        <v>화</v>
      </c>
      <c r="C242" s="202">
        <f t="shared" si="89"/>
        <v>8</v>
      </c>
      <c r="D242" s="202">
        <f t="shared" ref="D242:E242" si="108">D241</f>
        <v>2</v>
      </c>
      <c r="E242" s="202">
        <f t="shared" si="108"/>
        <v>3</v>
      </c>
      <c r="F242" s="202" t="str">
        <f t="shared" si="61"/>
        <v>2월 3주</v>
      </c>
    </row>
    <row r="243" spans="1:6">
      <c r="A243" s="406">
        <f t="shared" si="51"/>
        <v>41689</v>
      </c>
      <c r="B243" s="202" t="str">
        <f t="shared" si="64"/>
        <v>수</v>
      </c>
      <c r="C243" s="202">
        <f t="shared" si="89"/>
        <v>8</v>
      </c>
      <c r="D243" s="202">
        <f t="shared" ref="D243:E243" si="109">D242</f>
        <v>2</v>
      </c>
      <c r="E243" s="202">
        <f t="shared" si="109"/>
        <v>3</v>
      </c>
      <c r="F243" s="202" t="str">
        <f t="shared" si="61"/>
        <v>2월 3주</v>
      </c>
    </row>
    <row r="244" spans="1:6">
      <c r="A244" s="406">
        <f t="shared" si="51"/>
        <v>41690</v>
      </c>
      <c r="B244" s="202" t="str">
        <f t="shared" si="64"/>
        <v>목</v>
      </c>
      <c r="C244" s="202">
        <f t="shared" si="89"/>
        <v>8</v>
      </c>
      <c r="D244" s="202">
        <f t="shared" ref="D244:E244" si="110">D243</f>
        <v>2</v>
      </c>
      <c r="E244" s="202">
        <f t="shared" si="110"/>
        <v>3</v>
      </c>
      <c r="F244" s="202" t="str">
        <f t="shared" si="61"/>
        <v>2월 3주</v>
      </c>
    </row>
    <row r="245" spans="1:6">
      <c r="A245" s="406">
        <f t="shared" si="51"/>
        <v>41691</v>
      </c>
      <c r="B245" s="202" t="str">
        <f t="shared" si="64"/>
        <v>금</v>
      </c>
      <c r="C245" s="202">
        <f t="shared" si="89"/>
        <v>8</v>
      </c>
      <c r="D245" s="202">
        <f t="shared" ref="D245:E245" si="111">D244</f>
        <v>2</v>
      </c>
      <c r="E245" s="202">
        <f t="shared" si="111"/>
        <v>3</v>
      </c>
      <c r="F245" s="202" t="str">
        <f t="shared" si="61"/>
        <v>2월 3주</v>
      </c>
    </row>
    <row r="246" spans="1:6">
      <c r="A246" s="406">
        <f t="shared" si="51"/>
        <v>41692</v>
      </c>
      <c r="B246" s="202" t="str">
        <f t="shared" si="64"/>
        <v>토</v>
      </c>
      <c r="C246" s="202">
        <f t="shared" si="89"/>
        <v>8</v>
      </c>
      <c r="D246" s="202">
        <f t="shared" ref="D246:E246" si="112">D245</f>
        <v>2</v>
      </c>
      <c r="E246" s="202">
        <f t="shared" si="112"/>
        <v>3</v>
      </c>
      <c r="F246" s="202" t="str">
        <f t="shared" si="61"/>
        <v>2월 3주</v>
      </c>
    </row>
    <row r="247" spans="1:6">
      <c r="A247" s="406">
        <f t="shared" si="51"/>
        <v>41693</v>
      </c>
      <c r="B247" s="202" t="str">
        <f t="shared" si="64"/>
        <v>일</v>
      </c>
      <c r="C247" s="202">
        <f t="shared" si="89"/>
        <v>9</v>
      </c>
      <c r="D247" s="202">
        <f t="shared" ref="D247" si="113">D246</f>
        <v>2</v>
      </c>
      <c r="E247" s="202">
        <f t="shared" ref="E247" si="114">E240+1</f>
        <v>4</v>
      </c>
      <c r="F247" s="202" t="str">
        <f t="shared" si="61"/>
        <v>2월 4주</v>
      </c>
    </row>
    <row r="248" spans="1:6">
      <c r="A248" s="406">
        <f t="shared" si="51"/>
        <v>41694</v>
      </c>
      <c r="B248" s="202" t="str">
        <f t="shared" si="64"/>
        <v>월</v>
      </c>
      <c r="C248" s="202">
        <f t="shared" si="89"/>
        <v>9</v>
      </c>
      <c r="D248" s="202">
        <f t="shared" ref="D248:E248" si="115">D247</f>
        <v>2</v>
      </c>
      <c r="E248" s="202">
        <f t="shared" si="115"/>
        <v>4</v>
      </c>
      <c r="F248" s="202" t="str">
        <f t="shared" si="61"/>
        <v>2월 4주</v>
      </c>
    </row>
    <row r="249" spans="1:6">
      <c r="A249" s="406">
        <f t="shared" si="51"/>
        <v>41695</v>
      </c>
      <c r="B249" s="202" t="str">
        <f t="shared" si="64"/>
        <v>화</v>
      </c>
      <c r="C249" s="202">
        <f t="shared" si="89"/>
        <v>9</v>
      </c>
      <c r="D249" s="202">
        <f t="shared" ref="D249:E249" si="116">D248</f>
        <v>2</v>
      </c>
      <c r="E249" s="202">
        <f t="shared" si="116"/>
        <v>4</v>
      </c>
      <c r="F249" s="202" t="str">
        <f t="shared" si="61"/>
        <v>2월 4주</v>
      </c>
    </row>
    <row r="250" spans="1:6">
      <c r="A250" s="406">
        <f t="shared" si="51"/>
        <v>41696</v>
      </c>
      <c r="B250" s="202" t="str">
        <f t="shared" si="64"/>
        <v>수</v>
      </c>
      <c r="C250" s="202">
        <f t="shared" si="89"/>
        <v>9</v>
      </c>
      <c r="D250" s="202">
        <f t="shared" ref="D250:E250" si="117">D249</f>
        <v>2</v>
      </c>
      <c r="E250" s="202">
        <f t="shared" si="117"/>
        <v>4</v>
      </c>
      <c r="F250" s="202" t="str">
        <f t="shared" si="61"/>
        <v>2월 4주</v>
      </c>
    </row>
    <row r="251" spans="1:6">
      <c r="A251" s="406">
        <f t="shared" si="51"/>
        <v>41697</v>
      </c>
      <c r="B251" s="202" t="str">
        <f t="shared" si="64"/>
        <v>목</v>
      </c>
      <c r="C251" s="202">
        <f t="shared" si="89"/>
        <v>9</v>
      </c>
      <c r="D251" s="202">
        <f t="shared" ref="D251:E251" si="118">D250</f>
        <v>2</v>
      </c>
      <c r="E251" s="202">
        <f t="shared" si="118"/>
        <v>4</v>
      </c>
      <c r="F251" s="202" t="str">
        <f t="shared" si="61"/>
        <v>2월 4주</v>
      </c>
    </row>
    <row r="252" spans="1:6">
      <c r="A252" s="406">
        <f t="shared" si="51"/>
        <v>41698</v>
      </c>
      <c r="B252" s="202" t="str">
        <f t="shared" si="64"/>
        <v>금</v>
      </c>
      <c r="C252" s="202">
        <f t="shared" si="89"/>
        <v>9</v>
      </c>
      <c r="D252" s="202">
        <f t="shared" ref="D252:E252" si="119">D251</f>
        <v>2</v>
      </c>
      <c r="E252" s="202">
        <f t="shared" si="119"/>
        <v>4</v>
      </c>
      <c r="F252" s="202" t="str">
        <f t="shared" si="61"/>
        <v>2월 4주</v>
      </c>
    </row>
    <row r="253" spans="1:6">
      <c r="A253" s="406">
        <f t="shared" si="51"/>
        <v>41699</v>
      </c>
      <c r="B253" s="202" t="str">
        <f t="shared" si="64"/>
        <v>토</v>
      </c>
      <c r="C253" s="202">
        <f t="shared" si="89"/>
        <v>9</v>
      </c>
      <c r="D253" s="202">
        <f t="shared" ref="D253:E253" si="120">D252</f>
        <v>2</v>
      </c>
      <c r="E253" s="202">
        <v>1</v>
      </c>
      <c r="F253" s="202" t="str">
        <f t="shared" si="61"/>
        <v>2월 1주</v>
      </c>
    </row>
    <row r="254" spans="1:6">
      <c r="A254" s="406">
        <f t="shared" si="51"/>
        <v>41700</v>
      </c>
      <c r="B254" s="202" t="str">
        <f t="shared" si="64"/>
        <v>일</v>
      </c>
      <c r="C254" s="202">
        <f t="shared" si="89"/>
        <v>10</v>
      </c>
      <c r="D254" s="202">
        <v>3</v>
      </c>
      <c r="E254" s="202">
        <f>E253+1</f>
        <v>2</v>
      </c>
      <c r="F254" s="202" t="str">
        <f t="shared" si="61"/>
        <v>3월 2주</v>
      </c>
    </row>
    <row r="255" spans="1:6">
      <c r="A255" s="406">
        <f t="shared" si="51"/>
        <v>41701</v>
      </c>
      <c r="B255" s="202" t="str">
        <f t="shared" si="64"/>
        <v>월</v>
      </c>
      <c r="C255" s="202">
        <f t="shared" si="89"/>
        <v>10</v>
      </c>
      <c r="D255" s="202">
        <f t="shared" ref="D255:E255" si="121">D254</f>
        <v>3</v>
      </c>
      <c r="E255" s="202">
        <f t="shared" si="121"/>
        <v>2</v>
      </c>
      <c r="F255" s="202" t="str">
        <f t="shared" si="61"/>
        <v>3월 2주</v>
      </c>
    </row>
    <row r="256" spans="1:6">
      <c r="A256" s="406">
        <f t="shared" si="51"/>
        <v>41702</v>
      </c>
      <c r="B256" s="202" t="str">
        <f t="shared" si="64"/>
        <v>화</v>
      </c>
      <c r="C256" s="202">
        <f t="shared" si="89"/>
        <v>10</v>
      </c>
      <c r="D256" s="202">
        <f t="shared" ref="D256:E256" si="122">D255</f>
        <v>3</v>
      </c>
      <c r="E256" s="202">
        <f t="shared" si="122"/>
        <v>2</v>
      </c>
      <c r="F256" s="202" t="str">
        <f t="shared" si="61"/>
        <v>3월 2주</v>
      </c>
    </row>
    <row r="257" spans="1:6">
      <c r="A257" s="406">
        <f t="shared" si="51"/>
        <v>41703</v>
      </c>
      <c r="B257" s="202" t="str">
        <f t="shared" si="64"/>
        <v>수</v>
      </c>
      <c r="C257" s="202">
        <f t="shared" si="89"/>
        <v>10</v>
      </c>
      <c r="D257" s="202">
        <f t="shared" ref="D257:E257" si="123">D256</f>
        <v>3</v>
      </c>
      <c r="E257" s="202">
        <f t="shared" si="123"/>
        <v>2</v>
      </c>
      <c r="F257" s="202" t="str">
        <f t="shared" si="61"/>
        <v>3월 2주</v>
      </c>
    </row>
    <row r="258" spans="1:6">
      <c r="A258" s="406">
        <f t="shared" si="51"/>
        <v>41704</v>
      </c>
      <c r="B258" s="202" t="str">
        <f t="shared" si="64"/>
        <v>목</v>
      </c>
      <c r="C258" s="202">
        <f t="shared" si="89"/>
        <v>10</v>
      </c>
      <c r="D258" s="202">
        <f t="shared" ref="D258:E258" si="124">D257</f>
        <v>3</v>
      </c>
      <c r="E258" s="202">
        <f t="shared" si="124"/>
        <v>2</v>
      </c>
      <c r="F258" s="202" t="str">
        <f t="shared" si="61"/>
        <v>3월 2주</v>
      </c>
    </row>
    <row r="259" spans="1:6">
      <c r="A259" s="406">
        <f t="shared" ref="A259:A322" si="125">A258+1</f>
        <v>41705</v>
      </c>
      <c r="B259" s="202" t="str">
        <f t="shared" si="64"/>
        <v>금</v>
      </c>
      <c r="C259" s="202">
        <f t="shared" si="89"/>
        <v>10</v>
      </c>
      <c r="D259" s="202">
        <f t="shared" ref="D259:E259" si="126">D258</f>
        <v>3</v>
      </c>
      <c r="E259" s="202">
        <f t="shared" si="126"/>
        <v>2</v>
      </c>
      <c r="F259" s="202" t="str">
        <f t="shared" si="61"/>
        <v>3월 2주</v>
      </c>
    </row>
    <row r="260" spans="1:6">
      <c r="A260" s="406">
        <f t="shared" si="125"/>
        <v>41706</v>
      </c>
      <c r="B260" s="202" t="str">
        <f t="shared" si="64"/>
        <v>토</v>
      </c>
      <c r="C260" s="202">
        <f t="shared" si="89"/>
        <v>10</v>
      </c>
      <c r="D260" s="202">
        <f t="shared" ref="D260:E260" si="127">D259</f>
        <v>3</v>
      </c>
      <c r="E260" s="202">
        <f t="shared" si="127"/>
        <v>2</v>
      </c>
      <c r="F260" s="202" t="str">
        <f t="shared" si="61"/>
        <v>3월 2주</v>
      </c>
    </row>
    <row r="261" spans="1:6">
      <c r="A261" s="406">
        <f t="shared" si="125"/>
        <v>41707</v>
      </c>
      <c r="B261" s="202" t="str">
        <f t="shared" si="64"/>
        <v>일</v>
      </c>
      <c r="C261" s="202">
        <f t="shared" si="89"/>
        <v>11</v>
      </c>
      <c r="D261" s="202">
        <f t="shared" ref="D261" si="128">D260</f>
        <v>3</v>
      </c>
      <c r="E261" s="202">
        <f t="shared" ref="E261:E282" si="129">E260+1</f>
        <v>3</v>
      </c>
      <c r="F261" s="202" t="str">
        <f t="shared" si="61"/>
        <v>3월 3주</v>
      </c>
    </row>
    <row r="262" spans="1:6">
      <c r="A262" s="406">
        <f t="shared" si="125"/>
        <v>41708</v>
      </c>
      <c r="B262" s="202" t="str">
        <f t="shared" si="64"/>
        <v>월</v>
      </c>
      <c r="C262" s="202">
        <f t="shared" si="89"/>
        <v>11</v>
      </c>
      <c r="D262" s="202">
        <f t="shared" ref="D262:E262" si="130">D261</f>
        <v>3</v>
      </c>
      <c r="E262" s="202">
        <f t="shared" si="130"/>
        <v>3</v>
      </c>
      <c r="F262" s="202" t="str">
        <f t="shared" si="61"/>
        <v>3월 3주</v>
      </c>
    </row>
    <row r="263" spans="1:6">
      <c r="A263" s="406">
        <f t="shared" si="125"/>
        <v>41709</v>
      </c>
      <c r="B263" s="202" t="str">
        <f t="shared" si="64"/>
        <v>화</v>
      </c>
      <c r="C263" s="202">
        <f t="shared" si="89"/>
        <v>11</v>
      </c>
      <c r="D263" s="202">
        <f t="shared" ref="D263:E263" si="131">D262</f>
        <v>3</v>
      </c>
      <c r="E263" s="202">
        <f t="shared" si="131"/>
        <v>3</v>
      </c>
      <c r="F263" s="202" t="str">
        <f t="shared" si="61"/>
        <v>3월 3주</v>
      </c>
    </row>
    <row r="264" spans="1:6">
      <c r="A264" s="406">
        <f t="shared" si="125"/>
        <v>41710</v>
      </c>
      <c r="B264" s="202" t="str">
        <f t="shared" si="64"/>
        <v>수</v>
      </c>
      <c r="C264" s="202">
        <f t="shared" si="89"/>
        <v>11</v>
      </c>
      <c r="D264" s="202">
        <f t="shared" ref="D264:E264" si="132">D263</f>
        <v>3</v>
      </c>
      <c r="E264" s="202">
        <f t="shared" si="132"/>
        <v>3</v>
      </c>
      <c r="F264" s="202" t="str">
        <f t="shared" si="61"/>
        <v>3월 3주</v>
      </c>
    </row>
    <row r="265" spans="1:6">
      <c r="A265" s="406">
        <f t="shared" si="125"/>
        <v>41711</v>
      </c>
      <c r="B265" s="202" t="str">
        <f t="shared" si="64"/>
        <v>목</v>
      </c>
      <c r="C265" s="202">
        <f t="shared" si="89"/>
        <v>11</v>
      </c>
      <c r="D265" s="202">
        <f t="shared" ref="D265:E265" si="133">D264</f>
        <v>3</v>
      </c>
      <c r="E265" s="202">
        <f t="shared" si="133"/>
        <v>3</v>
      </c>
      <c r="F265" s="202" t="str">
        <f t="shared" si="61"/>
        <v>3월 3주</v>
      </c>
    </row>
    <row r="266" spans="1:6">
      <c r="A266" s="406">
        <f t="shared" si="125"/>
        <v>41712</v>
      </c>
      <c r="B266" s="202" t="str">
        <f t="shared" si="64"/>
        <v>금</v>
      </c>
      <c r="C266" s="202">
        <f t="shared" si="89"/>
        <v>11</v>
      </c>
      <c r="D266" s="202">
        <f t="shared" ref="D266:E266" si="134">D265</f>
        <v>3</v>
      </c>
      <c r="E266" s="202">
        <f t="shared" si="134"/>
        <v>3</v>
      </c>
      <c r="F266" s="202" t="str">
        <f t="shared" ref="F266:F329" si="135">D266&amp;"월 "&amp;E266&amp;"주"</f>
        <v>3월 3주</v>
      </c>
    </row>
    <row r="267" spans="1:6">
      <c r="A267" s="406">
        <f t="shared" si="125"/>
        <v>41713</v>
      </c>
      <c r="B267" s="202" t="str">
        <f t="shared" si="64"/>
        <v>토</v>
      </c>
      <c r="C267" s="202">
        <f t="shared" si="89"/>
        <v>11</v>
      </c>
      <c r="D267" s="202">
        <f t="shared" ref="D267:E267" si="136">D266</f>
        <v>3</v>
      </c>
      <c r="E267" s="202">
        <f t="shared" si="136"/>
        <v>3</v>
      </c>
      <c r="F267" s="202" t="str">
        <f t="shared" si="135"/>
        <v>3월 3주</v>
      </c>
    </row>
    <row r="268" spans="1:6">
      <c r="A268" s="406">
        <f t="shared" si="125"/>
        <v>41714</v>
      </c>
      <c r="B268" s="202" t="str">
        <f t="shared" si="64"/>
        <v>일</v>
      </c>
      <c r="C268" s="202">
        <f t="shared" si="89"/>
        <v>12</v>
      </c>
      <c r="D268" s="202">
        <f t="shared" ref="D268" si="137">D267</f>
        <v>3</v>
      </c>
      <c r="E268" s="202">
        <f t="shared" ref="E268:E282" si="138">E267+1</f>
        <v>4</v>
      </c>
      <c r="F268" s="202" t="str">
        <f t="shared" si="135"/>
        <v>3월 4주</v>
      </c>
    </row>
    <row r="269" spans="1:6">
      <c r="A269" s="406">
        <f t="shared" si="125"/>
        <v>41715</v>
      </c>
      <c r="B269" s="202" t="str">
        <f t="shared" ref="B269:B332" si="139">TEXT(A269,"AAA")</f>
        <v>월</v>
      </c>
      <c r="C269" s="202">
        <f t="shared" ref="C269:C332" si="140">WEEKNUM(A269)</f>
        <v>12</v>
      </c>
      <c r="D269" s="202">
        <f t="shared" ref="D269:E269" si="141">D268</f>
        <v>3</v>
      </c>
      <c r="E269" s="202">
        <f t="shared" si="141"/>
        <v>4</v>
      </c>
      <c r="F269" s="202" t="str">
        <f t="shared" si="135"/>
        <v>3월 4주</v>
      </c>
    </row>
    <row r="270" spans="1:6">
      <c r="A270" s="406">
        <f t="shared" si="125"/>
        <v>41716</v>
      </c>
      <c r="B270" s="202" t="str">
        <f t="shared" si="139"/>
        <v>화</v>
      </c>
      <c r="C270" s="202">
        <f t="shared" si="140"/>
        <v>12</v>
      </c>
      <c r="D270" s="202">
        <f t="shared" ref="D270:E270" si="142">D269</f>
        <v>3</v>
      </c>
      <c r="E270" s="202">
        <f t="shared" si="142"/>
        <v>4</v>
      </c>
      <c r="F270" s="202" t="str">
        <f t="shared" si="135"/>
        <v>3월 4주</v>
      </c>
    </row>
    <row r="271" spans="1:6">
      <c r="A271" s="406">
        <f t="shared" si="125"/>
        <v>41717</v>
      </c>
      <c r="B271" s="202" t="str">
        <f t="shared" si="139"/>
        <v>수</v>
      </c>
      <c r="C271" s="202">
        <f t="shared" si="140"/>
        <v>12</v>
      </c>
      <c r="D271" s="202">
        <f t="shared" ref="D271:E271" si="143">D270</f>
        <v>3</v>
      </c>
      <c r="E271" s="202">
        <f t="shared" si="143"/>
        <v>4</v>
      </c>
      <c r="F271" s="202" t="str">
        <f t="shared" si="135"/>
        <v>3월 4주</v>
      </c>
    </row>
    <row r="272" spans="1:6">
      <c r="A272" s="406">
        <f t="shared" si="125"/>
        <v>41718</v>
      </c>
      <c r="B272" s="202" t="str">
        <f t="shared" si="139"/>
        <v>목</v>
      </c>
      <c r="C272" s="202">
        <f t="shared" si="140"/>
        <v>12</v>
      </c>
      <c r="D272" s="202">
        <f t="shared" ref="D272:E272" si="144">D271</f>
        <v>3</v>
      </c>
      <c r="E272" s="202">
        <f t="shared" si="144"/>
        <v>4</v>
      </c>
      <c r="F272" s="202" t="str">
        <f t="shared" si="135"/>
        <v>3월 4주</v>
      </c>
    </row>
    <row r="273" spans="1:6">
      <c r="A273" s="406">
        <f t="shared" si="125"/>
        <v>41719</v>
      </c>
      <c r="B273" s="202" t="str">
        <f t="shared" si="139"/>
        <v>금</v>
      </c>
      <c r="C273" s="202">
        <f t="shared" si="140"/>
        <v>12</v>
      </c>
      <c r="D273" s="202">
        <f t="shared" ref="D273:E273" si="145">D272</f>
        <v>3</v>
      </c>
      <c r="E273" s="202">
        <f t="shared" si="145"/>
        <v>4</v>
      </c>
      <c r="F273" s="202" t="str">
        <f t="shared" si="135"/>
        <v>3월 4주</v>
      </c>
    </row>
    <row r="274" spans="1:6">
      <c r="A274" s="406">
        <f t="shared" si="125"/>
        <v>41720</v>
      </c>
      <c r="B274" s="202" t="str">
        <f t="shared" si="139"/>
        <v>토</v>
      </c>
      <c r="C274" s="202">
        <f t="shared" si="140"/>
        <v>12</v>
      </c>
      <c r="D274" s="202">
        <f t="shared" ref="D274:E274" si="146">D273</f>
        <v>3</v>
      </c>
      <c r="E274" s="202">
        <f t="shared" si="146"/>
        <v>4</v>
      </c>
      <c r="F274" s="202" t="str">
        <f t="shared" si="135"/>
        <v>3월 4주</v>
      </c>
    </row>
    <row r="275" spans="1:6">
      <c r="A275" s="406">
        <f t="shared" si="125"/>
        <v>41721</v>
      </c>
      <c r="B275" s="202" t="str">
        <f t="shared" si="139"/>
        <v>일</v>
      </c>
      <c r="C275" s="202">
        <f t="shared" si="140"/>
        <v>13</v>
      </c>
      <c r="D275" s="202">
        <f t="shared" ref="D275" si="147">D274</f>
        <v>3</v>
      </c>
      <c r="E275" s="202">
        <f t="shared" ref="E275:E282" si="148">E274+1</f>
        <v>5</v>
      </c>
      <c r="F275" s="202" t="str">
        <f t="shared" si="135"/>
        <v>3월 5주</v>
      </c>
    </row>
    <row r="276" spans="1:6">
      <c r="A276" s="406">
        <f t="shared" si="125"/>
        <v>41722</v>
      </c>
      <c r="B276" s="202" t="str">
        <f t="shared" si="139"/>
        <v>월</v>
      </c>
      <c r="C276" s="202">
        <f t="shared" si="140"/>
        <v>13</v>
      </c>
      <c r="D276" s="202">
        <f t="shared" ref="D276:E276" si="149">D275</f>
        <v>3</v>
      </c>
      <c r="E276" s="202">
        <f t="shared" si="149"/>
        <v>5</v>
      </c>
      <c r="F276" s="202" t="str">
        <f t="shared" si="135"/>
        <v>3월 5주</v>
      </c>
    </row>
    <row r="277" spans="1:6">
      <c r="A277" s="406">
        <f t="shared" si="125"/>
        <v>41723</v>
      </c>
      <c r="B277" s="202" t="str">
        <f t="shared" si="139"/>
        <v>화</v>
      </c>
      <c r="C277" s="202">
        <f t="shared" si="140"/>
        <v>13</v>
      </c>
      <c r="D277" s="202">
        <f t="shared" ref="D277:E277" si="150">D276</f>
        <v>3</v>
      </c>
      <c r="E277" s="202">
        <f t="shared" si="150"/>
        <v>5</v>
      </c>
      <c r="F277" s="202" t="str">
        <f t="shared" si="135"/>
        <v>3월 5주</v>
      </c>
    </row>
    <row r="278" spans="1:6">
      <c r="A278" s="406">
        <f t="shared" si="125"/>
        <v>41724</v>
      </c>
      <c r="B278" s="202" t="str">
        <f t="shared" si="139"/>
        <v>수</v>
      </c>
      <c r="C278" s="202">
        <f t="shared" si="140"/>
        <v>13</v>
      </c>
      <c r="D278" s="202">
        <f t="shared" ref="D278:E278" si="151">D277</f>
        <v>3</v>
      </c>
      <c r="E278" s="202">
        <f t="shared" si="151"/>
        <v>5</v>
      </c>
      <c r="F278" s="202" t="str">
        <f t="shared" si="135"/>
        <v>3월 5주</v>
      </c>
    </row>
    <row r="279" spans="1:6">
      <c r="A279" s="406">
        <f t="shared" si="125"/>
        <v>41725</v>
      </c>
      <c r="B279" s="202" t="str">
        <f t="shared" si="139"/>
        <v>목</v>
      </c>
      <c r="C279" s="202">
        <f t="shared" si="140"/>
        <v>13</v>
      </c>
      <c r="D279" s="202">
        <f t="shared" ref="D279:E279" si="152">D278</f>
        <v>3</v>
      </c>
      <c r="E279" s="202">
        <f t="shared" si="152"/>
        <v>5</v>
      </c>
      <c r="F279" s="202" t="str">
        <f t="shared" si="135"/>
        <v>3월 5주</v>
      </c>
    </row>
    <row r="280" spans="1:6">
      <c r="A280" s="406">
        <f t="shared" si="125"/>
        <v>41726</v>
      </c>
      <c r="B280" s="202" t="str">
        <f t="shared" si="139"/>
        <v>금</v>
      </c>
      <c r="C280" s="202">
        <f t="shared" si="140"/>
        <v>13</v>
      </c>
      <c r="D280" s="202">
        <f t="shared" ref="D280:E280" si="153">D279</f>
        <v>3</v>
      </c>
      <c r="E280" s="202">
        <f t="shared" si="153"/>
        <v>5</v>
      </c>
      <c r="F280" s="202" t="str">
        <f t="shared" si="135"/>
        <v>3월 5주</v>
      </c>
    </row>
    <row r="281" spans="1:6">
      <c r="A281" s="406">
        <f t="shared" si="125"/>
        <v>41727</v>
      </c>
      <c r="B281" s="202" t="str">
        <f t="shared" si="139"/>
        <v>토</v>
      </c>
      <c r="C281" s="202">
        <f t="shared" si="140"/>
        <v>13</v>
      </c>
      <c r="D281" s="202">
        <f t="shared" ref="D281:E281" si="154">D280</f>
        <v>3</v>
      </c>
      <c r="E281" s="202">
        <f t="shared" si="154"/>
        <v>5</v>
      </c>
      <c r="F281" s="202" t="str">
        <f t="shared" si="135"/>
        <v>3월 5주</v>
      </c>
    </row>
    <row r="282" spans="1:6">
      <c r="A282" s="406">
        <f t="shared" si="125"/>
        <v>41728</v>
      </c>
      <c r="B282" s="202" t="str">
        <f t="shared" si="139"/>
        <v>일</v>
      </c>
      <c r="C282" s="202">
        <f t="shared" si="140"/>
        <v>14</v>
      </c>
      <c r="D282" s="202">
        <f t="shared" ref="D282" si="155">D281</f>
        <v>3</v>
      </c>
      <c r="E282" s="202">
        <f t="shared" ref="E282" si="156">E281+1</f>
        <v>6</v>
      </c>
      <c r="F282" s="202" t="str">
        <f t="shared" si="135"/>
        <v>3월 6주</v>
      </c>
    </row>
    <row r="283" spans="1:6">
      <c r="A283" s="406">
        <f t="shared" si="125"/>
        <v>41729</v>
      </c>
      <c r="B283" s="202" t="str">
        <f t="shared" si="139"/>
        <v>월</v>
      </c>
      <c r="C283" s="202">
        <f t="shared" si="140"/>
        <v>14</v>
      </c>
      <c r="D283" s="202">
        <f t="shared" ref="D283:E283" si="157">D282</f>
        <v>3</v>
      </c>
      <c r="E283" s="202">
        <v>6</v>
      </c>
      <c r="F283" s="202" t="str">
        <f t="shared" si="135"/>
        <v>3월 6주</v>
      </c>
    </row>
    <row r="284" spans="1:6">
      <c r="A284" s="406">
        <f t="shared" si="125"/>
        <v>41730</v>
      </c>
      <c r="B284" s="202" t="str">
        <f t="shared" si="139"/>
        <v>화</v>
      </c>
      <c r="C284" s="202">
        <f t="shared" si="140"/>
        <v>14</v>
      </c>
      <c r="D284" s="202">
        <v>4</v>
      </c>
      <c r="E284" s="202">
        <v>1</v>
      </c>
      <c r="F284" s="202" t="str">
        <f t="shared" si="135"/>
        <v>4월 1주</v>
      </c>
    </row>
    <row r="285" spans="1:6">
      <c r="A285" s="406">
        <f t="shared" si="125"/>
        <v>41731</v>
      </c>
      <c r="B285" s="202" t="str">
        <f t="shared" si="139"/>
        <v>수</v>
      </c>
      <c r="C285" s="202">
        <f t="shared" si="140"/>
        <v>14</v>
      </c>
      <c r="D285" s="202">
        <f t="shared" ref="D285:E285" si="158">D284</f>
        <v>4</v>
      </c>
      <c r="E285" s="202">
        <f t="shared" si="158"/>
        <v>1</v>
      </c>
      <c r="F285" s="202" t="str">
        <f t="shared" si="135"/>
        <v>4월 1주</v>
      </c>
    </row>
    <row r="286" spans="1:6">
      <c r="A286" s="406">
        <f t="shared" si="125"/>
        <v>41732</v>
      </c>
      <c r="B286" s="202" t="str">
        <f t="shared" si="139"/>
        <v>목</v>
      </c>
      <c r="C286" s="202">
        <f t="shared" si="140"/>
        <v>14</v>
      </c>
      <c r="D286" s="202">
        <f t="shared" ref="D286:E286" si="159">D285</f>
        <v>4</v>
      </c>
      <c r="E286" s="202">
        <f t="shared" si="159"/>
        <v>1</v>
      </c>
      <c r="F286" s="202" t="str">
        <f t="shared" si="135"/>
        <v>4월 1주</v>
      </c>
    </row>
    <row r="287" spans="1:6">
      <c r="A287" s="406">
        <f t="shared" si="125"/>
        <v>41733</v>
      </c>
      <c r="B287" s="202" t="str">
        <f t="shared" si="139"/>
        <v>금</v>
      </c>
      <c r="C287" s="202">
        <f t="shared" si="140"/>
        <v>14</v>
      </c>
      <c r="D287" s="202">
        <f t="shared" ref="D287:E287" si="160">D286</f>
        <v>4</v>
      </c>
      <c r="E287" s="202">
        <f t="shared" si="160"/>
        <v>1</v>
      </c>
      <c r="F287" s="202" t="str">
        <f t="shared" si="135"/>
        <v>4월 1주</v>
      </c>
    </row>
    <row r="288" spans="1:6">
      <c r="A288" s="406">
        <f t="shared" si="125"/>
        <v>41734</v>
      </c>
      <c r="B288" s="202" t="str">
        <f t="shared" si="139"/>
        <v>토</v>
      </c>
      <c r="C288" s="202">
        <f t="shared" si="140"/>
        <v>14</v>
      </c>
      <c r="D288" s="202">
        <f t="shared" ref="D288:E288" si="161">D287</f>
        <v>4</v>
      </c>
      <c r="E288" s="202">
        <f t="shared" si="161"/>
        <v>1</v>
      </c>
      <c r="F288" s="202" t="str">
        <f t="shared" si="135"/>
        <v>4월 1주</v>
      </c>
    </row>
    <row r="289" spans="1:6">
      <c r="A289" s="406">
        <f t="shared" si="125"/>
        <v>41735</v>
      </c>
      <c r="B289" s="202" t="str">
        <f t="shared" si="139"/>
        <v>일</v>
      </c>
      <c r="C289" s="202">
        <f t="shared" si="140"/>
        <v>15</v>
      </c>
      <c r="D289" s="202">
        <f t="shared" ref="D289" si="162">D288</f>
        <v>4</v>
      </c>
      <c r="E289" s="202">
        <f>E288+1</f>
        <v>2</v>
      </c>
      <c r="F289" s="202" t="str">
        <f t="shared" si="135"/>
        <v>4월 2주</v>
      </c>
    </row>
    <row r="290" spans="1:6">
      <c r="A290" s="406">
        <f t="shared" si="125"/>
        <v>41736</v>
      </c>
      <c r="B290" s="202" t="str">
        <f t="shared" si="139"/>
        <v>월</v>
      </c>
      <c r="C290" s="202">
        <f t="shared" si="140"/>
        <v>15</v>
      </c>
      <c r="D290" s="202">
        <f t="shared" ref="D290" si="163">D289</f>
        <v>4</v>
      </c>
      <c r="E290" s="202">
        <f>E289</f>
        <v>2</v>
      </c>
      <c r="F290" s="202" t="str">
        <f t="shared" si="135"/>
        <v>4월 2주</v>
      </c>
    </row>
    <row r="291" spans="1:6">
      <c r="A291" s="406">
        <f t="shared" si="125"/>
        <v>41737</v>
      </c>
      <c r="B291" s="202" t="str">
        <f t="shared" si="139"/>
        <v>화</v>
      </c>
      <c r="C291" s="202">
        <f t="shared" si="140"/>
        <v>15</v>
      </c>
      <c r="D291" s="202">
        <f t="shared" ref="D291:E291" si="164">D290</f>
        <v>4</v>
      </c>
      <c r="E291" s="202">
        <f t="shared" si="164"/>
        <v>2</v>
      </c>
      <c r="F291" s="202" t="str">
        <f t="shared" si="135"/>
        <v>4월 2주</v>
      </c>
    </row>
    <row r="292" spans="1:6">
      <c r="A292" s="406">
        <f t="shared" si="125"/>
        <v>41738</v>
      </c>
      <c r="B292" s="202" t="str">
        <f t="shared" si="139"/>
        <v>수</v>
      </c>
      <c r="C292" s="202">
        <f t="shared" si="140"/>
        <v>15</v>
      </c>
      <c r="D292" s="202">
        <f t="shared" ref="D292:E292" si="165">D291</f>
        <v>4</v>
      </c>
      <c r="E292" s="202">
        <f t="shared" si="165"/>
        <v>2</v>
      </c>
      <c r="F292" s="202" t="str">
        <f t="shared" si="135"/>
        <v>4월 2주</v>
      </c>
    </row>
    <row r="293" spans="1:6">
      <c r="A293" s="406">
        <f t="shared" si="125"/>
        <v>41739</v>
      </c>
      <c r="B293" s="202" t="str">
        <f t="shared" si="139"/>
        <v>목</v>
      </c>
      <c r="C293" s="202">
        <f t="shared" si="140"/>
        <v>15</v>
      </c>
      <c r="D293" s="202">
        <f t="shared" ref="D293:E293" si="166">D292</f>
        <v>4</v>
      </c>
      <c r="E293" s="202">
        <f t="shared" si="166"/>
        <v>2</v>
      </c>
      <c r="F293" s="202" t="str">
        <f t="shared" si="135"/>
        <v>4월 2주</v>
      </c>
    </row>
    <row r="294" spans="1:6">
      <c r="A294" s="406">
        <f t="shared" si="125"/>
        <v>41740</v>
      </c>
      <c r="B294" s="202" t="str">
        <f t="shared" si="139"/>
        <v>금</v>
      </c>
      <c r="C294" s="202">
        <f t="shared" si="140"/>
        <v>15</v>
      </c>
      <c r="D294" s="202">
        <f t="shared" ref="D294:E294" si="167">D293</f>
        <v>4</v>
      </c>
      <c r="E294" s="202">
        <f t="shared" si="167"/>
        <v>2</v>
      </c>
      <c r="F294" s="202" t="str">
        <f t="shared" si="135"/>
        <v>4월 2주</v>
      </c>
    </row>
    <row r="295" spans="1:6">
      <c r="A295" s="406">
        <f t="shared" si="125"/>
        <v>41741</v>
      </c>
      <c r="B295" s="202" t="str">
        <f t="shared" si="139"/>
        <v>토</v>
      </c>
      <c r="C295" s="202">
        <f t="shared" si="140"/>
        <v>15</v>
      </c>
      <c r="D295" s="202">
        <f t="shared" ref="D295:E297" si="168">D294</f>
        <v>4</v>
      </c>
      <c r="E295" s="202">
        <f t="shared" si="168"/>
        <v>2</v>
      </c>
      <c r="F295" s="202" t="str">
        <f t="shared" si="135"/>
        <v>4월 2주</v>
      </c>
    </row>
    <row r="296" spans="1:6">
      <c r="A296" s="406">
        <f t="shared" si="125"/>
        <v>41742</v>
      </c>
      <c r="B296" s="202" t="str">
        <f t="shared" si="139"/>
        <v>일</v>
      </c>
      <c r="C296" s="202">
        <f t="shared" si="140"/>
        <v>16</v>
      </c>
      <c r="D296" s="202">
        <f t="shared" ref="D296" si="169">D295</f>
        <v>4</v>
      </c>
      <c r="E296" s="202">
        <f>E295+1</f>
        <v>3</v>
      </c>
      <c r="F296" s="202" t="str">
        <f t="shared" si="135"/>
        <v>4월 3주</v>
      </c>
    </row>
    <row r="297" spans="1:6">
      <c r="A297" s="406">
        <f t="shared" si="125"/>
        <v>41743</v>
      </c>
      <c r="B297" s="202" t="str">
        <f t="shared" si="139"/>
        <v>월</v>
      </c>
      <c r="C297" s="202">
        <f t="shared" si="140"/>
        <v>16</v>
      </c>
      <c r="D297" s="202">
        <f t="shared" ref="D297" si="170">D296</f>
        <v>4</v>
      </c>
      <c r="E297" s="202">
        <f t="shared" si="168"/>
        <v>3</v>
      </c>
      <c r="F297" s="202" t="str">
        <f t="shared" si="135"/>
        <v>4월 3주</v>
      </c>
    </row>
    <row r="298" spans="1:6">
      <c r="A298" s="406">
        <f t="shared" si="125"/>
        <v>41744</v>
      </c>
      <c r="B298" s="202" t="str">
        <f t="shared" si="139"/>
        <v>화</v>
      </c>
      <c r="C298" s="202">
        <f t="shared" si="140"/>
        <v>16</v>
      </c>
      <c r="D298" s="202">
        <f t="shared" ref="D298:E298" si="171">D297</f>
        <v>4</v>
      </c>
      <c r="E298" s="202">
        <f t="shared" si="171"/>
        <v>3</v>
      </c>
      <c r="F298" s="202" t="str">
        <f t="shared" si="135"/>
        <v>4월 3주</v>
      </c>
    </row>
    <row r="299" spans="1:6">
      <c r="A299" s="406">
        <f t="shared" si="125"/>
        <v>41745</v>
      </c>
      <c r="B299" s="202" t="str">
        <f t="shared" si="139"/>
        <v>수</v>
      </c>
      <c r="C299" s="202">
        <f t="shared" si="140"/>
        <v>16</v>
      </c>
      <c r="D299" s="202">
        <f t="shared" ref="D299:E299" si="172">D298</f>
        <v>4</v>
      </c>
      <c r="E299" s="202">
        <f t="shared" si="172"/>
        <v>3</v>
      </c>
      <c r="F299" s="202" t="str">
        <f t="shared" si="135"/>
        <v>4월 3주</v>
      </c>
    </row>
    <row r="300" spans="1:6">
      <c r="A300" s="406">
        <f t="shared" si="125"/>
        <v>41746</v>
      </c>
      <c r="B300" s="202" t="str">
        <f t="shared" si="139"/>
        <v>목</v>
      </c>
      <c r="C300" s="202">
        <f t="shared" si="140"/>
        <v>16</v>
      </c>
      <c r="D300" s="202">
        <f t="shared" ref="D300:E300" si="173">D299</f>
        <v>4</v>
      </c>
      <c r="E300" s="202">
        <f t="shared" si="173"/>
        <v>3</v>
      </c>
      <c r="F300" s="202" t="str">
        <f t="shared" si="135"/>
        <v>4월 3주</v>
      </c>
    </row>
    <row r="301" spans="1:6">
      <c r="A301" s="406">
        <f t="shared" si="125"/>
        <v>41747</v>
      </c>
      <c r="B301" s="202" t="str">
        <f t="shared" si="139"/>
        <v>금</v>
      </c>
      <c r="C301" s="202">
        <f t="shared" si="140"/>
        <v>16</v>
      </c>
      <c r="D301" s="202">
        <f t="shared" ref="D301:E301" si="174">D300</f>
        <v>4</v>
      </c>
      <c r="E301" s="202">
        <f t="shared" si="174"/>
        <v>3</v>
      </c>
      <c r="F301" s="202" t="str">
        <f t="shared" si="135"/>
        <v>4월 3주</v>
      </c>
    </row>
    <row r="302" spans="1:6">
      <c r="A302" s="406">
        <f t="shared" si="125"/>
        <v>41748</v>
      </c>
      <c r="B302" s="202" t="str">
        <f t="shared" si="139"/>
        <v>토</v>
      </c>
      <c r="C302" s="202">
        <f t="shared" si="140"/>
        <v>16</v>
      </c>
      <c r="D302" s="202">
        <f t="shared" ref="D302:E302" si="175">D301</f>
        <v>4</v>
      </c>
      <c r="E302" s="202">
        <f t="shared" si="175"/>
        <v>3</v>
      </c>
      <c r="F302" s="202" t="str">
        <f t="shared" si="135"/>
        <v>4월 3주</v>
      </c>
    </row>
    <row r="303" spans="1:6">
      <c r="A303" s="406">
        <f t="shared" si="125"/>
        <v>41749</v>
      </c>
      <c r="B303" s="202" t="str">
        <f t="shared" si="139"/>
        <v>일</v>
      </c>
      <c r="C303" s="202">
        <f t="shared" si="140"/>
        <v>17</v>
      </c>
      <c r="D303" s="202">
        <f t="shared" ref="D303:E303" si="176">D302</f>
        <v>4</v>
      </c>
      <c r="E303" s="202">
        <f>E302+1</f>
        <v>4</v>
      </c>
      <c r="F303" s="202" t="str">
        <f t="shared" si="135"/>
        <v>4월 4주</v>
      </c>
    </row>
    <row r="304" spans="1:6">
      <c r="A304" s="406">
        <f t="shared" si="125"/>
        <v>41750</v>
      </c>
      <c r="B304" s="202" t="str">
        <f t="shared" si="139"/>
        <v>월</v>
      </c>
      <c r="C304" s="202">
        <f t="shared" si="140"/>
        <v>17</v>
      </c>
      <c r="D304" s="202">
        <f t="shared" ref="D304:E304" si="177">D303</f>
        <v>4</v>
      </c>
      <c r="E304" s="202">
        <f t="shared" si="177"/>
        <v>4</v>
      </c>
      <c r="F304" s="202" t="str">
        <f t="shared" si="135"/>
        <v>4월 4주</v>
      </c>
    </row>
    <row r="305" spans="1:6">
      <c r="A305" s="406">
        <f t="shared" si="125"/>
        <v>41751</v>
      </c>
      <c r="B305" s="202" t="str">
        <f t="shared" si="139"/>
        <v>화</v>
      </c>
      <c r="C305" s="202">
        <f t="shared" si="140"/>
        <v>17</v>
      </c>
      <c r="D305" s="202">
        <f t="shared" ref="D305:E305" si="178">D304</f>
        <v>4</v>
      </c>
      <c r="E305" s="202">
        <f t="shared" si="178"/>
        <v>4</v>
      </c>
      <c r="F305" s="202" t="str">
        <f t="shared" si="135"/>
        <v>4월 4주</v>
      </c>
    </row>
    <row r="306" spans="1:6">
      <c r="A306" s="406">
        <f t="shared" si="125"/>
        <v>41752</v>
      </c>
      <c r="B306" s="202" t="str">
        <f t="shared" si="139"/>
        <v>수</v>
      </c>
      <c r="C306" s="202">
        <f t="shared" si="140"/>
        <v>17</v>
      </c>
      <c r="D306" s="202">
        <f t="shared" ref="D306:E306" si="179">D305</f>
        <v>4</v>
      </c>
      <c r="E306" s="202">
        <f t="shared" si="179"/>
        <v>4</v>
      </c>
      <c r="F306" s="202" t="str">
        <f t="shared" si="135"/>
        <v>4월 4주</v>
      </c>
    </row>
    <row r="307" spans="1:6">
      <c r="A307" s="406">
        <f t="shared" si="125"/>
        <v>41753</v>
      </c>
      <c r="B307" s="202" t="str">
        <f t="shared" si="139"/>
        <v>목</v>
      </c>
      <c r="C307" s="202">
        <f t="shared" si="140"/>
        <v>17</v>
      </c>
      <c r="D307" s="202">
        <f t="shared" ref="D307:E307" si="180">D306</f>
        <v>4</v>
      </c>
      <c r="E307" s="202">
        <f t="shared" si="180"/>
        <v>4</v>
      </c>
      <c r="F307" s="202" t="str">
        <f t="shared" si="135"/>
        <v>4월 4주</v>
      </c>
    </row>
    <row r="308" spans="1:6">
      <c r="A308" s="406">
        <f t="shared" si="125"/>
        <v>41754</v>
      </c>
      <c r="B308" s="202" t="str">
        <f t="shared" si="139"/>
        <v>금</v>
      </c>
      <c r="C308" s="202">
        <f t="shared" si="140"/>
        <v>17</v>
      </c>
      <c r="D308" s="202">
        <f t="shared" ref="D308:E308" si="181">D307</f>
        <v>4</v>
      </c>
      <c r="E308" s="202">
        <f t="shared" si="181"/>
        <v>4</v>
      </c>
      <c r="F308" s="202" t="str">
        <f t="shared" si="135"/>
        <v>4월 4주</v>
      </c>
    </row>
    <row r="309" spans="1:6">
      <c r="A309" s="406">
        <f t="shared" si="125"/>
        <v>41755</v>
      </c>
      <c r="B309" s="202" t="str">
        <f t="shared" si="139"/>
        <v>토</v>
      </c>
      <c r="C309" s="202">
        <f t="shared" si="140"/>
        <v>17</v>
      </c>
      <c r="D309" s="202">
        <f t="shared" ref="D309:E309" si="182">D308</f>
        <v>4</v>
      </c>
      <c r="E309" s="202">
        <f t="shared" si="182"/>
        <v>4</v>
      </c>
      <c r="F309" s="202" t="str">
        <f t="shared" si="135"/>
        <v>4월 4주</v>
      </c>
    </row>
    <row r="310" spans="1:6">
      <c r="A310" s="406">
        <f t="shared" si="125"/>
        <v>41756</v>
      </c>
      <c r="B310" s="202" t="str">
        <f t="shared" si="139"/>
        <v>일</v>
      </c>
      <c r="C310" s="202">
        <f t="shared" si="140"/>
        <v>18</v>
      </c>
      <c r="D310" s="202">
        <f t="shared" ref="D310" si="183">D309</f>
        <v>4</v>
      </c>
      <c r="E310" s="202">
        <f>E309+1</f>
        <v>5</v>
      </c>
      <c r="F310" s="202" t="str">
        <f t="shared" si="135"/>
        <v>4월 5주</v>
      </c>
    </row>
    <row r="311" spans="1:6">
      <c r="A311" s="406">
        <f t="shared" si="125"/>
        <v>41757</v>
      </c>
      <c r="B311" s="202" t="str">
        <f t="shared" si="139"/>
        <v>월</v>
      </c>
      <c r="C311" s="202">
        <f t="shared" si="140"/>
        <v>18</v>
      </c>
      <c r="D311" s="202">
        <f t="shared" ref="D311:E311" si="184">D310</f>
        <v>4</v>
      </c>
      <c r="E311" s="202">
        <f t="shared" si="184"/>
        <v>5</v>
      </c>
      <c r="F311" s="202" t="str">
        <f t="shared" si="135"/>
        <v>4월 5주</v>
      </c>
    </row>
    <row r="312" spans="1:6">
      <c r="A312" s="406">
        <f t="shared" si="125"/>
        <v>41758</v>
      </c>
      <c r="B312" s="202" t="str">
        <f t="shared" si="139"/>
        <v>화</v>
      </c>
      <c r="C312" s="202">
        <f t="shared" si="140"/>
        <v>18</v>
      </c>
      <c r="D312" s="202">
        <f t="shared" ref="D312:E312" si="185">D311</f>
        <v>4</v>
      </c>
      <c r="E312" s="202">
        <f t="shared" si="185"/>
        <v>5</v>
      </c>
      <c r="F312" s="202" t="str">
        <f t="shared" si="135"/>
        <v>4월 5주</v>
      </c>
    </row>
    <row r="313" spans="1:6">
      <c r="A313" s="406">
        <f t="shared" si="125"/>
        <v>41759</v>
      </c>
      <c r="B313" s="202" t="str">
        <f t="shared" si="139"/>
        <v>수</v>
      </c>
      <c r="C313" s="202">
        <f t="shared" si="140"/>
        <v>18</v>
      </c>
      <c r="D313" s="202">
        <f t="shared" ref="D313:E313" si="186">D312</f>
        <v>4</v>
      </c>
      <c r="E313" s="202">
        <f t="shared" si="186"/>
        <v>5</v>
      </c>
      <c r="F313" s="202" t="str">
        <f t="shared" si="135"/>
        <v>4월 5주</v>
      </c>
    </row>
    <row r="314" spans="1:6">
      <c r="A314" s="406">
        <f t="shared" si="125"/>
        <v>41760</v>
      </c>
      <c r="B314" s="202" t="str">
        <f t="shared" si="139"/>
        <v>목</v>
      </c>
      <c r="C314" s="202">
        <f t="shared" si="140"/>
        <v>18</v>
      </c>
      <c r="D314" s="202">
        <v>5</v>
      </c>
      <c r="E314" s="202">
        <v>2</v>
      </c>
      <c r="F314" s="202" t="str">
        <f t="shared" si="135"/>
        <v>5월 2주</v>
      </c>
    </row>
    <row r="315" spans="1:6">
      <c r="A315" s="406">
        <f t="shared" si="125"/>
        <v>41761</v>
      </c>
      <c r="B315" s="202" t="str">
        <f t="shared" si="139"/>
        <v>금</v>
      </c>
      <c r="C315" s="202">
        <f t="shared" si="140"/>
        <v>18</v>
      </c>
      <c r="D315" s="202">
        <f t="shared" ref="D315" si="187">D314</f>
        <v>5</v>
      </c>
      <c r="E315" s="202">
        <v>2</v>
      </c>
      <c r="F315" s="202" t="str">
        <f t="shared" si="135"/>
        <v>5월 2주</v>
      </c>
    </row>
    <row r="316" spans="1:6">
      <c r="A316" s="406">
        <f t="shared" si="125"/>
        <v>41762</v>
      </c>
      <c r="B316" s="202" t="str">
        <f t="shared" si="139"/>
        <v>토</v>
      </c>
      <c r="C316" s="202">
        <f t="shared" si="140"/>
        <v>18</v>
      </c>
      <c r="D316" s="202">
        <f t="shared" ref="D316" si="188">D315</f>
        <v>5</v>
      </c>
      <c r="E316" s="202">
        <v>2</v>
      </c>
      <c r="F316" s="202" t="str">
        <f t="shared" si="135"/>
        <v>5월 2주</v>
      </c>
    </row>
    <row r="317" spans="1:6">
      <c r="A317" s="406">
        <f t="shared" si="125"/>
        <v>41763</v>
      </c>
      <c r="B317" s="202" t="str">
        <f t="shared" si="139"/>
        <v>일</v>
      </c>
      <c r="C317" s="202">
        <f t="shared" si="140"/>
        <v>19</v>
      </c>
      <c r="D317" s="202">
        <f t="shared" ref="D317" si="189">D316</f>
        <v>5</v>
      </c>
      <c r="E317" s="202">
        <v>2</v>
      </c>
      <c r="F317" s="202" t="str">
        <f t="shared" si="135"/>
        <v>5월 2주</v>
      </c>
    </row>
    <row r="318" spans="1:6">
      <c r="A318" s="406">
        <f t="shared" si="125"/>
        <v>41764</v>
      </c>
      <c r="B318" s="202" t="str">
        <f t="shared" si="139"/>
        <v>월</v>
      </c>
      <c r="C318" s="202">
        <f t="shared" si="140"/>
        <v>19</v>
      </c>
      <c r="D318" s="202">
        <f t="shared" ref="D318" si="190">D317</f>
        <v>5</v>
      </c>
      <c r="E318" s="202">
        <f>E317+1</f>
        <v>3</v>
      </c>
      <c r="F318" s="202" t="str">
        <f t="shared" si="135"/>
        <v>5월 3주</v>
      </c>
    </row>
    <row r="319" spans="1:6">
      <c r="A319" s="406">
        <f t="shared" si="125"/>
        <v>41765</v>
      </c>
      <c r="B319" s="202" t="str">
        <f t="shared" si="139"/>
        <v>화</v>
      </c>
      <c r="C319" s="202">
        <f t="shared" si="140"/>
        <v>19</v>
      </c>
      <c r="D319" s="202">
        <f t="shared" ref="D319:E319" si="191">D318</f>
        <v>5</v>
      </c>
      <c r="E319" s="202">
        <f t="shared" si="191"/>
        <v>3</v>
      </c>
      <c r="F319" s="202" t="str">
        <f t="shared" si="135"/>
        <v>5월 3주</v>
      </c>
    </row>
    <row r="320" spans="1:6">
      <c r="A320" s="406">
        <f t="shared" si="125"/>
        <v>41766</v>
      </c>
      <c r="B320" s="202" t="str">
        <f t="shared" si="139"/>
        <v>수</v>
      </c>
      <c r="C320" s="202">
        <f t="shared" si="140"/>
        <v>19</v>
      </c>
      <c r="D320" s="202">
        <f t="shared" ref="D320:E320" si="192">D319</f>
        <v>5</v>
      </c>
      <c r="E320" s="202">
        <f t="shared" si="192"/>
        <v>3</v>
      </c>
      <c r="F320" s="202" t="str">
        <f t="shared" si="135"/>
        <v>5월 3주</v>
      </c>
    </row>
    <row r="321" spans="1:6">
      <c r="A321" s="406">
        <f t="shared" si="125"/>
        <v>41767</v>
      </c>
      <c r="B321" s="202" t="str">
        <f t="shared" si="139"/>
        <v>목</v>
      </c>
      <c r="C321" s="202">
        <f t="shared" si="140"/>
        <v>19</v>
      </c>
      <c r="D321" s="202">
        <f t="shared" ref="D321:E321" si="193">D320</f>
        <v>5</v>
      </c>
      <c r="E321" s="202">
        <f t="shared" si="193"/>
        <v>3</v>
      </c>
      <c r="F321" s="202" t="str">
        <f t="shared" si="135"/>
        <v>5월 3주</v>
      </c>
    </row>
    <row r="322" spans="1:6">
      <c r="A322" s="406">
        <f t="shared" si="125"/>
        <v>41768</v>
      </c>
      <c r="B322" s="202" t="str">
        <f t="shared" si="139"/>
        <v>금</v>
      </c>
      <c r="C322" s="202">
        <f t="shared" si="140"/>
        <v>19</v>
      </c>
      <c r="D322" s="202">
        <f t="shared" ref="D322:E322" si="194">D321</f>
        <v>5</v>
      </c>
      <c r="E322" s="202">
        <f t="shared" si="194"/>
        <v>3</v>
      </c>
      <c r="F322" s="202" t="str">
        <f t="shared" si="135"/>
        <v>5월 3주</v>
      </c>
    </row>
    <row r="323" spans="1:6">
      <c r="A323" s="406">
        <f t="shared" ref="A323:A386" si="195">A322+1</f>
        <v>41769</v>
      </c>
      <c r="B323" s="202" t="str">
        <f t="shared" si="139"/>
        <v>토</v>
      </c>
      <c r="C323" s="202">
        <f t="shared" si="140"/>
        <v>19</v>
      </c>
      <c r="D323" s="202">
        <f t="shared" ref="D323:E323" si="196">D322</f>
        <v>5</v>
      </c>
      <c r="E323" s="202">
        <f t="shared" si="196"/>
        <v>3</v>
      </c>
      <c r="F323" s="202" t="str">
        <f t="shared" si="135"/>
        <v>5월 3주</v>
      </c>
    </row>
    <row r="324" spans="1:6">
      <c r="A324" s="406">
        <f t="shared" si="195"/>
        <v>41770</v>
      </c>
      <c r="B324" s="202" t="str">
        <f t="shared" si="139"/>
        <v>일</v>
      </c>
      <c r="C324" s="202">
        <f t="shared" si="140"/>
        <v>20</v>
      </c>
      <c r="D324" s="202">
        <f t="shared" ref="D324:E324" si="197">D323</f>
        <v>5</v>
      </c>
      <c r="E324" s="202">
        <f t="shared" si="197"/>
        <v>3</v>
      </c>
      <c r="F324" s="202" t="str">
        <f t="shared" si="135"/>
        <v>5월 3주</v>
      </c>
    </row>
    <row r="325" spans="1:6">
      <c r="A325" s="406">
        <f t="shared" si="195"/>
        <v>41771</v>
      </c>
      <c r="B325" s="202" t="str">
        <f t="shared" si="139"/>
        <v>월</v>
      </c>
      <c r="C325" s="202">
        <f t="shared" si="140"/>
        <v>20</v>
      </c>
      <c r="D325" s="202">
        <f t="shared" ref="D325" si="198">D324</f>
        <v>5</v>
      </c>
      <c r="E325" s="202">
        <f t="shared" ref="E325:E388" si="199">E324+1</f>
        <v>4</v>
      </c>
      <c r="F325" s="202" t="str">
        <f t="shared" si="135"/>
        <v>5월 4주</v>
      </c>
    </row>
    <row r="326" spans="1:6">
      <c r="A326" s="406">
        <f t="shared" si="195"/>
        <v>41772</v>
      </c>
      <c r="B326" s="202" t="str">
        <f t="shared" si="139"/>
        <v>화</v>
      </c>
      <c r="C326" s="202">
        <f t="shared" si="140"/>
        <v>20</v>
      </c>
      <c r="D326" s="202">
        <f t="shared" ref="D326:E326" si="200">D325</f>
        <v>5</v>
      </c>
      <c r="E326" s="202">
        <f t="shared" si="200"/>
        <v>4</v>
      </c>
      <c r="F326" s="202" t="str">
        <f t="shared" si="135"/>
        <v>5월 4주</v>
      </c>
    </row>
    <row r="327" spans="1:6">
      <c r="A327" s="406">
        <f t="shared" si="195"/>
        <v>41773</v>
      </c>
      <c r="B327" s="202" t="str">
        <f t="shared" si="139"/>
        <v>수</v>
      </c>
      <c r="C327" s="202">
        <f t="shared" si="140"/>
        <v>20</v>
      </c>
      <c r="D327" s="202">
        <f t="shared" ref="D327:E327" si="201">D326</f>
        <v>5</v>
      </c>
      <c r="E327" s="202">
        <f t="shared" si="201"/>
        <v>4</v>
      </c>
      <c r="F327" s="202" t="str">
        <f t="shared" si="135"/>
        <v>5월 4주</v>
      </c>
    </row>
    <row r="328" spans="1:6">
      <c r="A328" s="406">
        <f t="shared" si="195"/>
        <v>41774</v>
      </c>
      <c r="B328" s="202" t="str">
        <f t="shared" si="139"/>
        <v>목</v>
      </c>
      <c r="C328" s="202">
        <f t="shared" si="140"/>
        <v>20</v>
      </c>
      <c r="D328" s="202">
        <f t="shared" ref="D328:E328" si="202">D327</f>
        <v>5</v>
      </c>
      <c r="E328" s="202">
        <f t="shared" si="202"/>
        <v>4</v>
      </c>
      <c r="F328" s="202" t="str">
        <f t="shared" si="135"/>
        <v>5월 4주</v>
      </c>
    </row>
    <row r="329" spans="1:6">
      <c r="A329" s="406">
        <f t="shared" si="195"/>
        <v>41775</v>
      </c>
      <c r="B329" s="202" t="str">
        <f t="shared" si="139"/>
        <v>금</v>
      </c>
      <c r="C329" s="202">
        <f t="shared" si="140"/>
        <v>20</v>
      </c>
      <c r="D329" s="202">
        <f t="shared" ref="D329:E329" si="203">D328</f>
        <v>5</v>
      </c>
      <c r="E329" s="202">
        <f t="shared" si="203"/>
        <v>4</v>
      </c>
      <c r="F329" s="202" t="str">
        <f t="shared" si="135"/>
        <v>5월 4주</v>
      </c>
    </row>
    <row r="330" spans="1:6">
      <c r="A330" s="406">
        <f t="shared" si="195"/>
        <v>41776</v>
      </c>
      <c r="B330" s="202" t="str">
        <f t="shared" si="139"/>
        <v>토</v>
      </c>
      <c r="C330" s="202">
        <f t="shared" si="140"/>
        <v>20</v>
      </c>
      <c r="D330" s="202">
        <f t="shared" ref="D330:E330" si="204">D329</f>
        <v>5</v>
      </c>
      <c r="E330" s="202">
        <f t="shared" si="204"/>
        <v>4</v>
      </c>
      <c r="F330" s="202" t="str">
        <f t="shared" ref="F330:F393" si="205">D330&amp;"월 "&amp;E330&amp;"주"</f>
        <v>5월 4주</v>
      </c>
    </row>
    <row r="331" spans="1:6">
      <c r="A331" s="406">
        <f t="shared" si="195"/>
        <v>41777</v>
      </c>
      <c r="B331" s="202" t="str">
        <f t="shared" si="139"/>
        <v>일</v>
      </c>
      <c r="C331" s="202">
        <f t="shared" si="140"/>
        <v>21</v>
      </c>
      <c r="D331" s="202">
        <f t="shared" ref="D331:E331" si="206">D330</f>
        <v>5</v>
      </c>
      <c r="E331" s="202">
        <f t="shared" si="206"/>
        <v>4</v>
      </c>
      <c r="F331" s="202" t="str">
        <f t="shared" si="205"/>
        <v>5월 4주</v>
      </c>
    </row>
    <row r="332" spans="1:6">
      <c r="A332" s="406">
        <f t="shared" si="195"/>
        <v>41778</v>
      </c>
      <c r="B332" s="202" t="str">
        <f t="shared" si="139"/>
        <v>월</v>
      </c>
      <c r="C332" s="202">
        <f t="shared" si="140"/>
        <v>21</v>
      </c>
      <c r="D332" s="202">
        <f t="shared" ref="D332" si="207">D331</f>
        <v>5</v>
      </c>
      <c r="E332" s="202">
        <f t="shared" ref="E332:E395" si="208">E331+1</f>
        <v>5</v>
      </c>
      <c r="F332" s="202" t="str">
        <f t="shared" si="205"/>
        <v>5월 5주</v>
      </c>
    </row>
    <row r="333" spans="1:6">
      <c r="A333" s="406">
        <f t="shared" si="195"/>
        <v>41779</v>
      </c>
      <c r="B333" s="202" t="str">
        <f t="shared" ref="B333:B396" si="209">TEXT(A333,"AAA")</f>
        <v>화</v>
      </c>
      <c r="C333" s="202">
        <f t="shared" ref="C333:C396" si="210">WEEKNUM(A333)</f>
        <v>21</v>
      </c>
      <c r="D333" s="202">
        <f t="shared" ref="D333:E333" si="211">D332</f>
        <v>5</v>
      </c>
      <c r="E333" s="202">
        <f t="shared" si="211"/>
        <v>5</v>
      </c>
      <c r="F333" s="202" t="str">
        <f t="shared" si="205"/>
        <v>5월 5주</v>
      </c>
    </row>
    <row r="334" spans="1:6">
      <c r="A334" s="406">
        <f t="shared" si="195"/>
        <v>41780</v>
      </c>
      <c r="B334" s="202" t="str">
        <f t="shared" si="209"/>
        <v>수</v>
      </c>
      <c r="C334" s="202">
        <f t="shared" si="210"/>
        <v>21</v>
      </c>
      <c r="D334" s="202">
        <f t="shared" ref="D334:E334" si="212">D333</f>
        <v>5</v>
      </c>
      <c r="E334" s="202">
        <f t="shared" si="212"/>
        <v>5</v>
      </c>
      <c r="F334" s="202" t="str">
        <f t="shared" si="205"/>
        <v>5월 5주</v>
      </c>
    </row>
    <row r="335" spans="1:6">
      <c r="A335" s="406">
        <f t="shared" si="195"/>
        <v>41781</v>
      </c>
      <c r="B335" s="202" t="str">
        <f t="shared" si="209"/>
        <v>목</v>
      </c>
      <c r="C335" s="202">
        <f t="shared" si="210"/>
        <v>21</v>
      </c>
      <c r="D335" s="202">
        <f t="shared" ref="D335:E335" si="213">D334</f>
        <v>5</v>
      </c>
      <c r="E335" s="202">
        <f t="shared" si="213"/>
        <v>5</v>
      </c>
      <c r="F335" s="202" t="str">
        <f t="shared" si="205"/>
        <v>5월 5주</v>
      </c>
    </row>
    <row r="336" spans="1:6">
      <c r="A336" s="406">
        <f t="shared" si="195"/>
        <v>41782</v>
      </c>
      <c r="B336" s="202" t="str">
        <f t="shared" si="209"/>
        <v>금</v>
      </c>
      <c r="C336" s="202">
        <f t="shared" si="210"/>
        <v>21</v>
      </c>
      <c r="D336" s="202">
        <f t="shared" ref="D336:E336" si="214">D335</f>
        <v>5</v>
      </c>
      <c r="E336" s="202">
        <f t="shared" si="214"/>
        <v>5</v>
      </c>
      <c r="F336" s="202" t="str">
        <f t="shared" si="205"/>
        <v>5월 5주</v>
      </c>
    </row>
    <row r="337" spans="1:6">
      <c r="A337" s="406">
        <f t="shared" si="195"/>
        <v>41783</v>
      </c>
      <c r="B337" s="202" t="str">
        <f t="shared" si="209"/>
        <v>토</v>
      </c>
      <c r="C337" s="202">
        <f t="shared" si="210"/>
        <v>21</v>
      </c>
      <c r="D337" s="202">
        <f t="shared" ref="D337:E337" si="215">D336</f>
        <v>5</v>
      </c>
      <c r="E337" s="202">
        <f t="shared" si="215"/>
        <v>5</v>
      </c>
      <c r="F337" s="202" t="str">
        <f t="shared" si="205"/>
        <v>5월 5주</v>
      </c>
    </row>
    <row r="338" spans="1:6">
      <c r="A338" s="406">
        <f t="shared" si="195"/>
        <v>41784</v>
      </c>
      <c r="B338" s="202" t="str">
        <f t="shared" si="209"/>
        <v>일</v>
      </c>
      <c r="C338" s="202">
        <f t="shared" si="210"/>
        <v>22</v>
      </c>
      <c r="D338" s="202">
        <f t="shared" ref="D338:E338" si="216">D337</f>
        <v>5</v>
      </c>
      <c r="E338" s="202">
        <f t="shared" si="216"/>
        <v>5</v>
      </c>
      <c r="F338" s="202" t="str">
        <f t="shared" si="205"/>
        <v>5월 5주</v>
      </c>
    </row>
    <row r="339" spans="1:6">
      <c r="A339" s="406">
        <f t="shared" si="195"/>
        <v>41785</v>
      </c>
      <c r="B339" s="202" t="str">
        <f t="shared" si="209"/>
        <v>월</v>
      </c>
      <c r="C339" s="202">
        <f t="shared" si="210"/>
        <v>22</v>
      </c>
      <c r="D339" s="202">
        <f t="shared" ref="D339" si="217">D338</f>
        <v>5</v>
      </c>
      <c r="E339" s="202">
        <f t="shared" ref="E339:E402" si="218">E338+1</f>
        <v>6</v>
      </c>
      <c r="F339" s="202" t="str">
        <f t="shared" si="205"/>
        <v>5월 6주</v>
      </c>
    </row>
    <row r="340" spans="1:6">
      <c r="A340" s="406">
        <f t="shared" si="195"/>
        <v>41786</v>
      </c>
      <c r="B340" s="202" t="str">
        <f t="shared" si="209"/>
        <v>화</v>
      </c>
      <c r="C340" s="202">
        <f t="shared" si="210"/>
        <v>22</v>
      </c>
      <c r="D340" s="202">
        <f t="shared" ref="D340:E340" si="219">D339</f>
        <v>5</v>
      </c>
      <c r="E340" s="202">
        <f t="shared" si="219"/>
        <v>6</v>
      </c>
      <c r="F340" s="202" t="str">
        <f t="shared" si="205"/>
        <v>5월 6주</v>
      </c>
    </row>
    <row r="341" spans="1:6">
      <c r="A341" s="406">
        <f t="shared" si="195"/>
        <v>41787</v>
      </c>
      <c r="B341" s="202" t="str">
        <f t="shared" si="209"/>
        <v>수</v>
      </c>
      <c r="C341" s="202">
        <f t="shared" si="210"/>
        <v>22</v>
      </c>
      <c r="D341" s="202">
        <f t="shared" ref="D341:E341" si="220">D340</f>
        <v>5</v>
      </c>
      <c r="E341" s="202">
        <f t="shared" si="220"/>
        <v>6</v>
      </c>
      <c r="F341" s="202" t="str">
        <f t="shared" si="205"/>
        <v>5월 6주</v>
      </c>
    </row>
    <row r="342" spans="1:6">
      <c r="A342" s="406">
        <f t="shared" si="195"/>
        <v>41788</v>
      </c>
      <c r="B342" s="202" t="str">
        <f t="shared" si="209"/>
        <v>목</v>
      </c>
      <c r="C342" s="202">
        <f t="shared" si="210"/>
        <v>22</v>
      </c>
      <c r="D342" s="202">
        <f t="shared" ref="D342:E342" si="221">D341</f>
        <v>5</v>
      </c>
      <c r="E342" s="202">
        <f t="shared" si="221"/>
        <v>6</v>
      </c>
      <c r="F342" s="202" t="str">
        <f t="shared" si="205"/>
        <v>5월 6주</v>
      </c>
    </row>
    <row r="343" spans="1:6">
      <c r="A343" s="406">
        <f t="shared" si="195"/>
        <v>41789</v>
      </c>
      <c r="B343" s="202" t="str">
        <f t="shared" si="209"/>
        <v>금</v>
      </c>
      <c r="C343" s="202">
        <f t="shared" si="210"/>
        <v>22</v>
      </c>
      <c r="D343" s="202">
        <f t="shared" ref="D343:E343" si="222">D342</f>
        <v>5</v>
      </c>
      <c r="E343" s="202">
        <f t="shared" si="222"/>
        <v>6</v>
      </c>
      <c r="F343" s="202" t="str">
        <f t="shared" si="205"/>
        <v>5월 6주</v>
      </c>
    </row>
    <row r="344" spans="1:6">
      <c r="A344" s="406">
        <f t="shared" si="195"/>
        <v>41790</v>
      </c>
      <c r="B344" s="202" t="str">
        <f t="shared" si="209"/>
        <v>토</v>
      </c>
      <c r="C344" s="202">
        <f t="shared" si="210"/>
        <v>22</v>
      </c>
      <c r="D344" s="202">
        <f t="shared" ref="D344:E344" si="223">D343</f>
        <v>5</v>
      </c>
      <c r="E344" s="202">
        <f t="shared" si="223"/>
        <v>6</v>
      </c>
      <c r="F344" s="202" t="str">
        <f t="shared" si="205"/>
        <v>5월 6주</v>
      </c>
    </row>
    <row r="345" spans="1:6">
      <c r="A345" s="406">
        <f t="shared" si="195"/>
        <v>41791</v>
      </c>
      <c r="B345" s="202" t="str">
        <f t="shared" si="209"/>
        <v>일</v>
      </c>
      <c r="C345" s="202">
        <f t="shared" si="210"/>
        <v>23</v>
      </c>
      <c r="D345" s="202">
        <v>6</v>
      </c>
      <c r="E345" s="202">
        <v>1</v>
      </c>
      <c r="F345" s="202" t="str">
        <f t="shared" si="205"/>
        <v>6월 1주</v>
      </c>
    </row>
    <row r="346" spans="1:6">
      <c r="A346" s="406">
        <f t="shared" si="195"/>
        <v>41792</v>
      </c>
      <c r="B346" s="202" t="str">
        <f t="shared" si="209"/>
        <v>월</v>
      </c>
      <c r="C346" s="202">
        <f t="shared" si="210"/>
        <v>23</v>
      </c>
      <c r="D346" s="202">
        <f t="shared" ref="D346:E346" si="224">D345</f>
        <v>6</v>
      </c>
      <c r="E346" s="202">
        <f t="shared" si="224"/>
        <v>1</v>
      </c>
      <c r="F346" s="202" t="str">
        <f t="shared" si="205"/>
        <v>6월 1주</v>
      </c>
    </row>
    <row r="347" spans="1:6">
      <c r="A347" s="406">
        <f t="shared" si="195"/>
        <v>41793</v>
      </c>
      <c r="B347" s="202" t="str">
        <f t="shared" si="209"/>
        <v>화</v>
      </c>
      <c r="C347" s="202">
        <f t="shared" si="210"/>
        <v>23</v>
      </c>
      <c r="D347" s="202">
        <f t="shared" ref="D347:E347" si="225">D346</f>
        <v>6</v>
      </c>
      <c r="E347" s="202">
        <f t="shared" si="225"/>
        <v>1</v>
      </c>
      <c r="F347" s="202" t="str">
        <f t="shared" si="205"/>
        <v>6월 1주</v>
      </c>
    </row>
    <row r="348" spans="1:6">
      <c r="A348" s="406">
        <f t="shared" si="195"/>
        <v>41794</v>
      </c>
      <c r="B348" s="202" t="str">
        <f t="shared" si="209"/>
        <v>수</v>
      </c>
      <c r="C348" s="202">
        <f t="shared" si="210"/>
        <v>23</v>
      </c>
      <c r="D348" s="202">
        <f t="shared" ref="D348:E348" si="226">D347</f>
        <v>6</v>
      </c>
      <c r="E348" s="202">
        <f t="shared" si="226"/>
        <v>1</v>
      </c>
      <c r="F348" s="202" t="str">
        <f t="shared" si="205"/>
        <v>6월 1주</v>
      </c>
    </row>
    <row r="349" spans="1:6">
      <c r="A349" s="406">
        <f t="shared" si="195"/>
        <v>41795</v>
      </c>
      <c r="B349" s="202" t="str">
        <f t="shared" si="209"/>
        <v>목</v>
      </c>
      <c r="C349" s="202">
        <f t="shared" si="210"/>
        <v>23</v>
      </c>
      <c r="D349" s="202">
        <f t="shared" ref="D349:E349" si="227">D348</f>
        <v>6</v>
      </c>
      <c r="E349" s="202">
        <f t="shared" si="227"/>
        <v>1</v>
      </c>
      <c r="F349" s="202" t="str">
        <f t="shared" si="205"/>
        <v>6월 1주</v>
      </c>
    </row>
    <row r="350" spans="1:6">
      <c r="A350" s="406">
        <f t="shared" si="195"/>
        <v>41796</v>
      </c>
      <c r="B350" s="202" t="str">
        <f t="shared" si="209"/>
        <v>금</v>
      </c>
      <c r="C350" s="202">
        <f t="shared" si="210"/>
        <v>23</v>
      </c>
      <c r="D350" s="202">
        <f t="shared" ref="D350:E351" si="228">D349</f>
        <v>6</v>
      </c>
      <c r="E350" s="202">
        <f t="shared" si="228"/>
        <v>1</v>
      </c>
      <c r="F350" s="202" t="str">
        <f t="shared" si="205"/>
        <v>6월 1주</v>
      </c>
    </row>
    <row r="351" spans="1:6">
      <c r="A351" s="406">
        <f t="shared" si="195"/>
        <v>41797</v>
      </c>
      <c r="B351" s="202" t="str">
        <f t="shared" si="209"/>
        <v>토</v>
      </c>
      <c r="C351" s="202">
        <f t="shared" si="210"/>
        <v>23</v>
      </c>
      <c r="D351" s="202">
        <f t="shared" ref="D351:E351" si="229">D350</f>
        <v>6</v>
      </c>
      <c r="E351" s="202">
        <f t="shared" si="228"/>
        <v>1</v>
      </c>
      <c r="F351" s="202" t="str">
        <f t="shared" si="205"/>
        <v>6월 1주</v>
      </c>
    </row>
    <row r="352" spans="1:6">
      <c r="A352" s="406">
        <f t="shared" si="195"/>
        <v>41798</v>
      </c>
      <c r="B352" s="202" t="str">
        <f t="shared" si="209"/>
        <v>일</v>
      </c>
      <c r="C352" s="202">
        <f t="shared" si="210"/>
        <v>24</v>
      </c>
      <c r="D352" s="202">
        <f t="shared" ref="D352:E352" si="230">D351</f>
        <v>6</v>
      </c>
      <c r="E352" s="202">
        <f>E351+1</f>
        <v>2</v>
      </c>
      <c r="F352" s="202" t="str">
        <f t="shared" si="205"/>
        <v>6월 2주</v>
      </c>
    </row>
    <row r="353" spans="1:6">
      <c r="A353" s="406">
        <f t="shared" si="195"/>
        <v>41799</v>
      </c>
      <c r="B353" s="202" t="str">
        <f t="shared" si="209"/>
        <v>월</v>
      </c>
      <c r="C353" s="202">
        <f t="shared" si="210"/>
        <v>24</v>
      </c>
      <c r="D353" s="202">
        <f t="shared" ref="D353" si="231">D352</f>
        <v>6</v>
      </c>
      <c r="E353" s="202">
        <f>E352</f>
        <v>2</v>
      </c>
      <c r="F353" s="202" t="str">
        <f t="shared" si="205"/>
        <v>6월 2주</v>
      </c>
    </row>
    <row r="354" spans="1:6">
      <c r="A354" s="406">
        <f t="shared" si="195"/>
        <v>41800</v>
      </c>
      <c r="B354" s="202" t="str">
        <f t="shared" si="209"/>
        <v>화</v>
      </c>
      <c r="C354" s="202">
        <f t="shared" si="210"/>
        <v>24</v>
      </c>
      <c r="D354" s="202">
        <f t="shared" ref="D354:E354" si="232">D353</f>
        <v>6</v>
      </c>
      <c r="E354" s="202">
        <f t="shared" si="232"/>
        <v>2</v>
      </c>
      <c r="F354" s="202" t="str">
        <f t="shared" si="205"/>
        <v>6월 2주</v>
      </c>
    </row>
    <row r="355" spans="1:6">
      <c r="A355" s="406">
        <f t="shared" si="195"/>
        <v>41801</v>
      </c>
      <c r="B355" s="202" t="str">
        <f t="shared" si="209"/>
        <v>수</v>
      </c>
      <c r="C355" s="202">
        <f t="shared" si="210"/>
        <v>24</v>
      </c>
      <c r="D355" s="202">
        <f t="shared" ref="D355:E355" si="233">D354</f>
        <v>6</v>
      </c>
      <c r="E355" s="202">
        <f t="shared" si="233"/>
        <v>2</v>
      </c>
      <c r="F355" s="202" t="str">
        <f t="shared" si="205"/>
        <v>6월 2주</v>
      </c>
    </row>
    <row r="356" spans="1:6">
      <c r="A356" s="406">
        <f t="shared" si="195"/>
        <v>41802</v>
      </c>
      <c r="B356" s="202" t="str">
        <f t="shared" si="209"/>
        <v>목</v>
      </c>
      <c r="C356" s="202">
        <f t="shared" si="210"/>
        <v>24</v>
      </c>
      <c r="D356" s="202">
        <f t="shared" ref="D356:E356" si="234">D355</f>
        <v>6</v>
      </c>
      <c r="E356" s="202">
        <f t="shared" si="234"/>
        <v>2</v>
      </c>
      <c r="F356" s="202" t="str">
        <f t="shared" si="205"/>
        <v>6월 2주</v>
      </c>
    </row>
    <row r="357" spans="1:6">
      <c r="A357" s="406">
        <f t="shared" si="195"/>
        <v>41803</v>
      </c>
      <c r="B357" s="202" t="str">
        <f t="shared" si="209"/>
        <v>금</v>
      </c>
      <c r="C357" s="202">
        <f t="shared" si="210"/>
        <v>24</v>
      </c>
      <c r="D357" s="202">
        <f t="shared" ref="D357:E357" si="235">D356</f>
        <v>6</v>
      </c>
      <c r="E357" s="202">
        <f t="shared" si="235"/>
        <v>2</v>
      </c>
      <c r="F357" s="202" t="str">
        <f t="shared" si="205"/>
        <v>6월 2주</v>
      </c>
    </row>
    <row r="358" spans="1:6">
      <c r="A358" s="406">
        <f t="shared" si="195"/>
        <v>41804</v>
      </c>
      <c r="B358" s="202" t="str">
        <f t="shared" si="209"/>
        <v>토</v>
      </c>
      <c r="C358" s="202">
        <f t="shared" si="210"/>
        <v>24</v>
      </c>
      <c r="D358" s="202">
        <f t="shared" ref="D358:E358" si="236">D357</f>
        <v>6</v>
      </c>
      <c r="E358" s="202">
        <f>E357</f>
        <v>2</v>
      </c>
      <c r="F358" s="202" t="str">
        <f t="shared" si="205"/>
        <v>6월 2주</v>
      </c>
    </row>
    <row r="359" spans="1:6">
      <c r="A359" s="406">
        <f t="shared" si="195"/>
        <v>41805</v>
      </c>
      <c r="B359" s="202" t="str">
        <f t="shared" si="209"/>
        <v>일</v>
      </c>
      <c r="C359" s="202">
        <f t="shared" si="210"/>
        <v>25</v>
      </c>
      <c r="D359" s="202">
        <f t="shared" ref="D359:E359" si="237">D358</f>
        <v>6</v>
      </c>
      <c r="E359" s="202">
        <f>E358+1</f>
        <v>3</v>
      </c>
      <c r="F359" s="202" t="str">
        <f t="shared" si="205"/>
        <v>6월 3주</v>
      </c>
    </row>
    <row r="360" spans="1:6">
      <c r="A360" s="406">
        <f t="shared" si="195"/>
        <v>41806</v>
      </c>
      <c r="B360" s="202" t="str">
        <f t="shared" si="209"/>
        <v>월</v>
      </c>
      <c r="C360" s="202">
        <f t="shared" si="210"/>
        <v>25</v>
      </c>
      <c r="D360" s="202">
        <f t="shared" ref="D360" si="238">D359</f>
        <v>6</v>
      </c>
      <c r="E360" s="202">
        <f>E359</f>
        <v>3</v>
      </c>
      <c r="F360" s="202" t="str">
        <f t="shared" si="205"/>
        <v>6월 3주</v>
      </c>
    </row>
    <row r="361" spans="1:6">
      <c r="A361" s="406">
        <f t="shared" si="195"/>
        <v>41807</v>
      </c>
      <c r="B361" s="202" t="str">
        <f t="shared" si="209"/>
        <v>화</v>
      </c>
      <c r="C361" s="202">
        <f t="shared" si="210"/>
        <v>25</v>
      </c>
      <c r="D361" s="202">
        <f t="shared" ref="D361:E361" si="239">D360</f>
        <v>6</v>
      </c>
      <c r="E361" s="202">
        <f t="shared" si="239"/>
        <v>3</v>
      </c>
      <c r="F361" s="202" t="str">
        <f t="shared" si="205"/>
        <v>6월 3주</v>
      </c>
    </row>
    <row r="362" spans="1:6">
      <c r="A362" s="406">
        <f t="shared" si="195"/>
        <v>41808</v>
      </c>
      <c r="B362" s="202" t="str">
        <f t="shared" si="209"/>
        <v>수</v>
      </c>
      <c r="C362" s="202">
        <f t="shared" si="210"/>
        <v>25</v>
      </c>
      <c r="D362" s="202">
        <f t="shared" ref="D362:E362" si="240">D361</f>
        <v>6</v>
      </c>
      <c r="E362" s="202">
        <f t="shared" si="240"/>
        <v>3</v>
      </c>
      <c r="F362" s="202" t="str">
        <f t="shared" si="205"/>
        <v>6월 3주</v>
      </c>
    </row>
    <row r="363" spans="1:6">
      <c r="A363" s="406">
        <f t="shared" si="195"/>
        <v>41809</v>
      </c>
      <c r="B363" s="202" t="str">
        <f t="shared" si="209"/>
        <v>목</v>
      </c>
      <c r="C363" s="202">
        <f t="shared" si="210"/>
        <v>25</v>
      </c>
      <c r="D363" s="202">
        <f t="shared" ref="D363:E363" si="241">D362</f>
        <v>6</v>
      </c>
      <c r="E363" s="202">
        <f t="shared" si="241"/>
        <v>3</v>
      </c>
      <c r="F363" s="202" t="str">
        <f t="shared" si="205"/>
        <v>6월 3주</v>
      </c>
    </row>
    <row r="364" spans="1:6">
      <c r="A364" s="406">
        <f t="shared" si="195"/>
        <v>41810</v>
      </c>
      <c r="B364" s="202" t="str">
        <f t="shared" si="209"/>
        <v>금</v>
      </c>
      <c r="C364" s="202">
        <f t="shared" si="210"/>
        <v>25</v>
      </c>
      <c r="D364" s="202">
        <f t="shared" ref="D364:E364" si="242">D363</f>
        <v>6</v>
      </c>
      <c r="E364" s="202">
        <f t="shared" si="242"/>
        <v>3</v>
      </c>
      <c r="F364" s="202" t="str">
        <f t="shared" si="205"/>
        <v>6월 3주</v>
      </c>
    </row>
    <row r="365" spans="1:6">
      <c r="A365" s="406">
        <f t="shared" si="195"/>
        <v>41811</v>
      </c>
      <c r="B365" s="202" t="str">
        <f t="shared" si="209"/>
        <v>토</v>
      </c>
      <c r="C365" s="202">
        <f t="shared" si="210"/>
        <v>25</v>
      </c>
      <c r="D365" s="202">
        <f t="shared" ref="D365:E365" si="243">D364</f>
        <v>6</v>
      </c>
      <c r="E365" s="202">
        <f>E364</f>
        <v>3</v>
      </c>
      <c r="F365" s="202" t="str">
        <f t="shared" si="205"/>
        <v>6월 3주</v>
      </c>
    </row>
    <row r="366" spans="1:6">
      <c r="A366" s="406">
        <f t="shared" si="195"/>
        <v>41812</v>
      </c>
      <c r="B366" s="202" t="str">
        <f t="shared" si="209"/>
        <v>일</v>
      </c>
      <c r="C366" s="202">
        <f t="shared" si="210"/>
        <v>26</v>
      </c>
      <c r="D366" s="202">
        <f t="shared" ref="D366:E366" si="244">D365</f>
        <v>6</v>
      </c>
      <c r="E366" s="202">
        <f>E365+1</f>
        <v>4</v>
      </c>
      <c r="F366" s="202" t="str">
        <f t="shared" si="205"/>
        <v>6월 4주</v>
      </c>
    </row>
    <row r="367" spans="1:6">
      <c r="A367" s="406">
        <f t="shared" si="195"/>
        <v>41813</v>
      </c>
      <c r="B367" s="202" t="str">
        <f t="shared" si="209"/>
        <v>월</v>
      </c>
      <c r="C367" s="202">
        <f t="shared" si="210"/>
        <v>26</v>
      </c>
      <c r="D367" s="202">
        <f t="shared" ref="D367" si="245">D366</f>
        <v>6</v>
      </c>
      <c r="E367" s="202">
        <f>E366</f>
        <v>4</v>
      </c>
      <c r="F367" s="202" t="str">
        <f t="shared" si="205"/>
        <v>6월 4주</v>
      </c>
    </row>
    <row r="368" spans="1:6">
      <c r="A368" s="406">
        <f t="shared" si="195"/>
        <v>41814</v>
      </c>
      <c r="B368" s="202" t="str">
        <f t="shared" si="209"/>
        <v>화</v>
      </c>
      <c r="C368" s="202">
        <f t="shared" si="210"/>
        <v>26</v>
      </c>
      <c r="D368" s="202">
        <f t="shared" ref="D368:E368" si="246">D367</f>
        <v>6</v>
      </c>
      <c r="E368" s="202">
        <f t="shared" si="246"/>
        <v>4</v>
      </c>
      <c r="F368" s="202" t="str">
        <f t="shared" si="205"/>
        <v>6월 4주</v>
      </c>
    </row>
    <row r="369" spans="1:6">
      <c r="A369" s="406">
        <f t="shared" si="195"/>
        <v>41815</v>
      </c>
      <c r="B369" s="202" t="str">
        <f t="shared" si="209"/>
        <v>수</v>
      </c>
      <c r="C369" s="202">
        <f t="shared" si="210"/>
        <v>26</v>
      </c>
      <c r="D369" s="202">
        <f t="shared" ref="D369:E369" si="247">D368</f>
        <v>6</v>
      </c>
      <c r="E369" s="202">
        <f t="shared" si="247"/>
        <v>4</v>
      </c>
      <c r="F369" s="202" t="str">
        <f t="shared" si="205"/>
        <v>6월 4주</v>
      </c>
    </row>
    <row r="370" spans="1:6">
      <c r="A370" s="406">
        <f t="shared" si="195"/>
        <v>41816</v>
      </c>
      <c r="B370" s="202" t="str">
        <f t="shared" si="209"/>
        <v>목</v>
      </c>
      <c r="C370" s="202">
        <f t="shared" si="210"/>
        <v>26</v>
      </c>
      <c r="D370" s="202">
        <f t="shared" ref="D370:E370" si="248">D369</f>
        <v>6</v>
      </c>
      <c r="E370" s="202">
        <f t="shared" si="248"/>
        <v>4</v>
      </c>
      <c r="F370" s="202" t="str">
        <f t="shared" si="205"/>
        <v>6월 4주</v>
      </c>
    </row>
    <row r="371" spans="1:6">
      <c r="A371" s="406">
        <f t="shared" si="195"/>
        <v>41817</v>
      </c>
      <c r="B371" s="202" t="str">
        <f t="shared" si="209"/>
        <v>금</v>
      </c>
      <c r="C371" s="202">
        <f t="shared" si="210"/>
        <v>26</v>
      </c>
      <c r="D371" s="202">
        <f t="shared" ref="D371:E371" si="249">D370</f>
        <v>6</v>
      </c>
      <c r="E371" s="202">
        <f t="shared" si="249"/>
        <v>4</v>
      </c>
      <c r="F371" s="202" t="str">
        <f t="shared" si="205"/>
        <v>6월 4주</v>
      </c>
    </row>
    <row r="372" spans="1:6">
      <c r="A372" s="406">
        <f t="shared" si="195"/>
        <v>41818</v>
      </c>
      <c r="B372" s="202" t="str">
        <f t="shared" si="209"/>
        <v>토</v>
      </c>
      <c r="C372" s="202">
        <f t="shared" si="210"/>
        <v>26</v>
      </c>
      <c r="D372" s="202">
        <f t="shared" ref="D372:E372" si="250">D371</f>
        <v>6</v>
      </c>
      <c r="E372" s="202">
        <f>E371</f>
        <v>4</v>
      </c>
      <c r="F372" s="202" t="str">
        <f t="shared" si="205"/>
        <v>6월 4주</v>
      </c>
    </row>
    <row r="373" spans="1:6">
      <c r="A373" s="406">
        <f t="shared" si="195"/>
        <v>41819</v>
      </c>
      <c r="B373" s="202" t="str">
        <f t="shared" si="209"/>
        <v>일</v>
      </c>
      <c r="C373" s="202">
        <f t="shared" si="210"/>
        <v>27</v>
      </c>
      <c r="D373" s="202">
        <f t="shared" ref="D373:E373" si="251">D372</f>
        <v>6</v>
      </c>
      <c r="E373" s="202">
        <f>E372+1</f>
        <v>5</v>
      </c>
      <c r="F373" s="202" t="str">
        <f t="shared" si="205"/>
        <v>6월 5주</v>
      </c>
    </row>
    <row r="374" spans="1:6">
      <c r="A374" s="406">
        <f t="shared" si="195"/>
        <v>41820</v>
      </c>
      <c r="B374" s="202" t="str">
        <f t="shared" si="209"/>
        <v>월</v>
      </c>
      <c r="C374" s="202">
        <f t="shared" si="210"/>
        <v>27</v>
      </c>
      <c r="D374" s="202">
        <f t="shared" ref="D374" si="252">D373</f>
        <v>6</v>
      </c>
      <c r="E374" s="407">
        <v>1</v>
      </c>
      <c r="F374" s="202" t="str">
        <f t="shared" si="205"/>
        <v>6월 1주</v>
      </c>
    </row>
    <row r="375" spans="1:6">
      <c r="A375" s="406">
        <f t="shared" si="195"/>
        <v>41821</v>
      </c>
      <c r="B375" s="202" t="str">
        <f t="shared" si="209"/>
        <v>화</v>
      </c>
      <c r="C375" s="202">
        <f t="shared" si="210"/>
        <v>27</v>
      </c>
      <c r="D375" s="202">
        <v>7</v>
      </c>
      <c r="E375" s="202">
        <f t="shared" ref="D375:E375" si="253">E374</f>
        <v>1</v>
      </c>
      <c r="F375" s="202" t="str">
        <f t="shared" si="205"/>
        <v>7월 1주</v>
      </c>
    </row>
    <row r="376" spans="1:6">
      <c r="A376" s="406">
        <f t="shared" si="195"/>
        <v>41822</v>
      </c>
      <c r="B376" s="202" t="str">
        <f t="shared" si="209"/>
        <v>수</v>
      </c>
      <c r="C376" s="202">
        <f t="shared" si="210"/>
        <v>27</v>
      </c>
      <c r="D376" s="202">
        <f t="shared" ref="D376:E376" si="254">D375</f>
        <v>7</v>
      </c>
      <c r="E376" s="202">
        <f t="shared" si="254"/>
        <v>1</v>
      </c>
      <c r="F376" s="202" t="str">
        <f t="shared" si="205"/>
        <v>7월 1주</v>
      </c>
    </row>
    <row r="377" spans="1:6">
      <c r="A377" s="406">
        <f t="shared" si="195"/>
        <v>41823</v>
      </c>
      <c r="B377" s="202" t="str">
        <f t="shared" si="209"/>
        <v>목</v>
      </c>
      <c r="C377" s="202">
        <f t="shared" si="210"/>
        <v>27</v>
      </c>
      <c r="D377" s="202">
        <f t="shared" ref="D377:E377" si="255">D376</f>
        <v>7</v>
      </c>
      <c r="E377" s="202">
        <f t="shared" si="255"/>
        <v>1</v>
      </c>
      <c r="F377" s="202" t="str">
        <f t="shared" si="205"/>
        <v>7월 1주</v>
      </c>
    </row>
    <row r="378" spans="1:6">
      <c r="A378" s="406">
        <f t="shared" si="195"/>
        <v>41824</v>
      </c>
      <c r="B378" s="202" t="str">
        <f t="shared" si="209"/>
        <v>금</v>
      </c>
      <c r="C378" s="202">
        <f t="shared" si="210"/>
        <v>27</v>
      </c>
      <c r="D378" s="202">
        <f t="shared" ref="D378:E378" si="256">D377</f>
        <v>7</v>
      </c>
      <c r="E378" s="202">
        <f t="shared" si="256"/>
        <v>1</v>
      </c>
      <c r="F378" s="202" t="str">
        <f t="shared" si="205"/>
        <v>7월 1주</v>
      </c>
    </row>
    <row r="379" spans="1:6">
      <c r="A379" s="406">
        <f t="shared" si="195"/>
        <v>41825</v>
      </c>
      <c r="B379" s="202" t="str">
        <f t="shared" si="209"/>
        <v>토</v>
      </c>
      <c r="C379" s="202">
        <f t="shared" si="210"/>
        <v>27</v>
      </c>
      <c r="D379" s="202">
        <f t="shared" ref="D379:E379" si="257">D378</f>
        <v>7</v>
      </c>
      <c r="E379" s="202">
        <f>E378</f>
        <v>1</v>
      </c>
      <c r="F379" s="202" t="str">
        <f t="shared" si="205"/>
        <v>7월 1주</v>
      </c>
    </row>
    <row r="380" spans="1:6">
      <c r="A380" s="406">
        <f t="shared" si="195"/>
        <v>41826</v>
      </c>
      <c r="B380" s="202" t="str">
        <f t="shared" si="209"/>
        <v>일</v>
      </c>
      <c r="C380" s="202">
        <f t="shared" si="210"/>
        <v>28</v>
      </c>
      <c r="D380" s="202">
        <f t="shared" ref="D380:E380" si="258">D379</f>
        <v>7</v>
      </c>
      <c r="E380" s="202">
        <f>E379+1</f>
        <v>2</v>
      </c>
      <c r="F380" s="202" t="str">
        <f t="shared" si="205"/>
        <v>7월 2주</v>
      </c>
    </row>
    <row r="381" spans="1:6">
      <c r="A381" s="406">
        <f t="shared" si="195"/>
        <v>41827</v>
      </c>
      <c r="B381" s="202" t="str">
        <f t="shared" si="209"/>
        <v>월</v>
      </c>
      <c r="C381" s="202">
        <f t="shared" si="210"/>
        <v>28</v>
      </c>
      <c r="D381" s="202">
        <f t="shared" ref="D381" si="259">D380</f>
        <v>7</v>
      </c>
      <c r="E381" s="202">
        <f>E380</f>
        <v>2</v>
      </c>
      <c r="F381" s="202" t="str">
        <f t="shared" si="205"/>
        <v>7월 2주</v>
      </c>
    </row>
    <row r="382" spans="1:6">
      <c r="A382" s="406">
        <f t="shared" si="195"/>
        <v>41828</v>
      </c>
      <c r="B382" s="202" t="str">
        <f t="shared" si="209"/>
        <v>화</v>
      </c>
      <c r="C382" s="202">
        <f t="shared" si="210"/>
        <v>28</v>
      </c>
      <c r="D382" s="202">
        <f t="shared" ref="D382:E382" si="260">D381</f>
        <v>7</v>
      </c>
      <c r="E382" s="202">
        <f t="shared" si="260"/>
        <v>2</v>
      </c>
      <c r="F382" s="202" t="str">
        <f t="shared" si="205"/>
        <v>7월 2주</v>
      </c>
    </row>
    <row r="383" spans="1:6">
      <c r="A383" s="406">
        <f t="shared" si="195"/>
        <v>41829</v>
      </c>
      <c r="B383" s="202" t="str">
        <f t="shared" si="209"/>
        <v>수</v>
      </c>
      <c r="C383" s="202">
        <f t="shared" si="210"/>
        <v>28</v>
      </c>
      <c r="D383" s="202">
        <f t="shared" ref="D383:E383" si="261">D382</f>
        <v>7</v>
      </c>
      <c r="E383" s="202">
        <f t="shared" si="261"/>
        <v>2</v>
      </c>
      <c r="F383" s="202" t="str">
        <f t="shared" si="205"/>
        <v>7월 2주</v>
      </c>
    </row>
    <row r="384" spans="1:6">
      <c r="A384" s="406">
        <f t="shared" si="195"/>
        <v>41830</v>
      </c>
      <c r="B384" s="202" t="str">
        <f t="shared" si="209"/>
        <v>목</v>
      </c>
      <c r="C384" s="202">
        <f t="shared" si="210"/>
        <v>28</v>
      </c>
      <c r="D384" s="202">
        <f t="shared" ref="D384:E384" si="262">D383</f>
        <v>7</v>
      </c>
      <c r="E384" s="202">
        <f t="shared" si="262"/>
        <v>2</v>
      </c>
      <c r="F384" s="202" t="str">
        <f t="shared" si="205"/>
        <v>7월 2주</v>
      </c>
    </row>
    <row r="385" spans="1:6">
      <c r="A385" s="406">
        <f t="shared" si="195"/>
        <v>41831</v>
      </c>
      <c r="B385" s="202" t="str">
        <f t="shared" si="209"/>
        <v>금</v>
      </c>
      <c r="C385" s="202">
        <f t="shared" si="210"/>
        <v>28</v>
      </c>
      <c r="D385" s="202">
        <f t="shared" ref="D385:E385" si="263">D384</f>
        <v>7</v>
      </c>
      <c r="E385" s="202">
        <f t="shared" si="263"/>
        <v>2</v>
      </c>
      <c r="F385" s="202" t="str">
        <f t="shared" si="205"/>
        <v>7월 2주</v>
      </c>
    </row>
    <row r="386" spans="1:6">
      <c r="A386" s="406">
        <f t="shared" si="195"/>
        <v>41832</v>
      </c>
      <c r="B386" s="202" t="str">
        <f t="shared" si="209"/>
        <v>토</v>
      </c>
      <c r="C386" s="202">
        <f t="shared" si="210"/>
        <v>28</v>
      </c>
      <c r="D386" s="202">
        <f t="shared" ref="D386:E386" si="264">D385</f>
        <v>7</v>
      </c>
      <c r="E386" s="202">
        <f>E385</f>
        <v>2</v>
      </c>
      <c r="F386" s="202" t="str">
        <f t="shared" si="205"/>
        <v>7월 2주</v>
      </c>
    </row>
    <row r="387" spans="1:6">
      <c r="A387" s="406">
        <f t="shared" ref="A387:A450" si="265">A386+1</f>
        <v>41833</v>
      </c>
      <c r="B387" s="202" t="str">
        <f t="shared" si="209"/>
        <v>일</v>
      </c>
      <c r="C387" s="202">
        <f t="shared" si="210"/>
        <v>29</v>
      </c>
      <c r="D387" s="202">
        <f t="shared" ref="D387:E387" si="266">D386</f>
        <v>7</v>
      </c>
      <c r="E387" s="202">
        <f>E386+1</f>
        <v>3</v>
      </c>
      <c r="F387" s="202" t="str">
        <f t="shared" si="205"/>
        <v>7월 3주</v>
      </c>
    </row>
    <row r="388" spans="1:6">
      <c r="A388" s="406">
        <f t="shared" si="265"/>
        <v>41834</v>
      </c>
      <c r="B388" s="202" t="str">
        <f t="shared" si="209"/>
        <v>월</v>
      </c>
      <c r="C388" s="202">
        <f t="shared" si="210"/>
        <v>29</v>
      </c>
      <c r="D388" s="202">
        <f t="shared" ref="D388" si="267">D387</f>
        <v>7</v>
      </c>
      <c r="E388" s="202">
        <f>E387</f>
        <v>3</v>
      </c>
      <c r="F388" s="202" t="str">
        <f t="shared" si="205"/>
        <v>7월 3주</v>
      </c>
    </row>
    <row r="389" spans="1:6">
      <c r="A389" s="406">
        <f t="shared" si="265"/>
        <v>41835</v>
      </c>
      <c r="B389" s="202" t="str">
        <f t="shared" si="209"/>
        <v>화</v>
      </c>
      <c r="C389" s="202">
        <f t="shared" si="210"/>
        <v>29</v>
      </c>
      <c r="D389" s="202">
        <f t="shared" ref="D389:E389" si="268">D388</f>
        <v>7</v>
      </c>
      <c r="E389" s="202">
        <f t="shared" si="268"/>
        <v>3</v>
      </c>
      <c r="F389" s="202" t="str">
        <f t="shared" si="205"/>
        <v>7월 3주</v>
      </c>
    </row>
    <row r="390" spans="1:6">
      <c r="A390" s="406">
        <f t="shared" si="265"/>
        <v>41836</v>
      </c>
      <c r="B390" s="202" t="str">
        <f t="shared" si="209"/>
        <v>수</v>
      </c>
      <c r="C390" s="202">
        <f t="shared" si="210"/>
        <v>29</v>
      </c>
      <c r="D390" s="202">
        <f t="shared" ref="D390:E390" si="269">D389</f>
        <v>7</v>
      </c>
      <c r="E390" s="202">
        <f t="shared" si="269"/>
        <v>3</v>
      </c>
      <c r="F390" s="202" t="str">
        <f t="shared" si="205"/>
        <v>7월 3주</v>
      </c>
    </row>
    <row r="391" spans="1:6">
      <c r="A391" s="406">
        <f t="shared" si="265"/>
        <v>41837</v>
      </c>
      <c r="B391" s="202" t="str">
        <f t="shared" si="209"/>
        <v>목</v>
      </c>
      <c r="C391" s="202">
        <f t="shared" si="210"/>
        <v>29</v>
      </c>
      <c r="D391" s="202">
        <f t="shared" ref="D391:E391" si="270">D390</f>
        <v>7</v>
      </c>
      <c r="E391" s="202">
        <f t="shared" si="270"/>
        <v>3</v>
      </c>
      <c r="F391" s="202" t="str">
        <f t="shared" si="205"/>
        <v>7월 3주</v>
      </c>
    </row>
    <row r="392" spans="1:6">
      <c r="A392" s="406">
        <f t="shared" si="265"/>
        <v>41838</v>
      </c>
      <c r="B392" s="202" t="str">
        <f t="shared" si="209"/>
        <v>금</v>
      </c>
      <c r="C392" s="202">
        <f t="shared" si="210"/>
        <v>29</v>
      </c>
      <c r="D392" s="202">
        <f t="shared" ref="D392:E392" si="271">D391</f>
        <v>7</v>
      </c>
      <c r="E392" s="202">
        <f t="shared" si="271"/>
        <v>3</v>
      </c>
      <c r="F392" s="202" t="str">
        <f t="shared" si="205"/>
        <v>7월 3주</v>
      </c>
    </row>
    <row r="393" spans="1:6">
      <c r="A393" s="406">
        <f t="shared" si="265"/>
        <v>41839</v>
      </c>
      <c r="B393" s="202" t="str">
        <f t="shared" si="209"/>
        <v>토</v>
      </c>
      <c r="C393" s="202">
        <f t="shared" si="210"/>
        <v>29</v>
      </c>
      <c r="D393" s="202">
        <f t="shared" ref="D393:E393" si="272">D392</f>
        <v>7</v>
      </c>
      <c r="E393" s="202">
        <f>E392</f>
        <v>3</v>
      </c>
      <c r="F393" s="202" t="str">
        <f t="shared" si="205"/>
        <v>7월 3주</v>
      </c>
    </row>
    <row r="394" spans="1:6">
      <c r="A394" s="406">
        <f t="shared" si="265"/>
        <v>41840</v>
      </c>
      <c r="B394" s="202" t="str">
        <f t="shared" si="209"/>
        <v>일</v>
      </c>
      <c r="C394" s="202">
        <f t="shared" si="210"/>
        <v>30</v>
      </c>
      <c r="D394" s="202">
        <f t="shared" ref="D394:E394" si="273">D393</f>
        <v>7</v>
      </c>
      <c r="E394" s="202">
        <f t="shared" ref="E394:E457" si="274">E393+1</f>
        <v>4</v>
      </c>
      <c r="F394" s="202" t="str">
        <f t="shared" ref="F394:F457" si="275">D394&amp;"월 "&amp;E394&amp;"주"</f>
        <v>7월 4주</v>
      </c>
    </row>
    <row r="395" spans="1:6">
      <c r="A395" s="406">
        <f t="shared" si="265"/>
        <v>41841</v>
      </c>
      <c r="B395" s="202" t="str">
        <f t="shared" si="209"/>
        <v>월</v>
      </c>
      <c r="C395" s="202">
        <f t="shared" si="210"/>
        <v>30</v>
      </c>
      <c r="D395" s="202">
        <f t="shared" ref="D395:E395" si="276">D394</f>
        <v>7</v>
      </c>
      <c r="E395" s="202">
        <f t="shared" si="276"/>
        <v>4</v>
      </c>
      <c r="F395" s="202" t="str">
        <f t="shared" si="275"/>
        <v>7월 4주</v>
      </c>
    </row>
    <row r="396" spans="1:6">
      <c r="A396" s="406">
        <f t="shared" si="265"/>
        <v>41842</v>
      </c>
      <c r="B396" s="202" t="str">
        <f t="shared" si="209"/>
        <v>화</v>
      </c>
      <c r="C396" s="202">
        <f t="shared" si="210"/>
        <v>30</v>
      </c>
      <c r="D396" s="202">
        <f t="shared" ref="D396:E396" si="277">D395</f>
        <v>7</v>
      </c>
      <c r="E396" s="202">
        <f t="shared" si="277"/>
        <v>4</v>
      </c>
      <c r="F396" s="202" t="str">
        <f t="shared" si="275"/>
        <v>7월 4주</v>
      </c>
    </row>
    <row r="397" spans="1:6">
      <c r="A397" s="406">
        <f t="shared" si="265"/>
        <v>41843</v>
      </c>
      <c r="B397" s="202" t="str">
        <f t="shared" ref="B397:B460" si="278">TEXT(A397,"AAA")</f>
        <v>수</v>
      </c>
      <c r="C397" s="202">
        <f t="shared" ref="C397:C460" si="279">WEEKNUM(A397)</f>
        <v>30</v>
      </c>
      <c r="D397" s="202">
        <f t="shared" ref="D397:E397" si="280">D396</f>
        <v>7</v>
      </c>
      <c r="E397" s="202">
        <f t="shared" si="280"/>
        <v>4</v>
      </c>
      <c r="F397" s="202" t="str">
        <f t="shared" si="275"/>
        <v>7월 4주</v>
      </c>
    </row>
    <row r="398" spans="1:6">
      <c r="A398" s="406">
        <f t="shared" si="265"/>
        <v>41844</v>
      </c>
      <c r="B398" s="202" t="str">
        <f t="shared" si="278"/>
        <v>목</v>
      </c>
      <c r="C398" s="202">
        <f t="shared" si="279"/>
        <v>30</v>
      </c>
      <c r="D398" s="202">
        <f t="shared" ref="D398:E398" si="281">D397</f>
        <v>7</v>
      </c>
      <c r="E398" s="202">
        <f t="shared" si="281"/>
        <v>4</v>
      </c>
      <c r="F398" s="202" t="str">
        <f t="shared" si="275"/>
        <v>7월 4주</v>
      </c>
    </row>
    <row r="399" spans="1:6">
      <c r="A399" s="406">
        <f t="shared" si="265"/>
        <v>41845</v>
      </c>
      <c r="B399" s="202" t="str">
        <f t="shared" si="278"/>
        <v>금</v>
      </c>
      <c r="C399" s="202">
        <f t="shared" si="279"/>
        <v>30</v>
      </c>
      <c r="D399" s="202">
        <f t="shared" ref="D399:E399" si="282">D398</f>
        <v>7</v>
      </c>
      <c r="E399" s="202">
        <f t="shared" si="282"/>
        <v>4</v>
      </c>
      <c r="F399" s="202" t="str">
        <f t="shared" si="275"/>
        <v>7월 4주</v>
      </c>
    </row>
    <row r="400" spans="1:6">
      <c r="A400" s="406">
        <f t="shared" si="265"/>
        <v>41846</v>
      </c>
      <c r="B400" s="202" t="str">
        <f t="shared" si="278"/>
        <v>토</v>
      </c>
      <c r="C400" s="202">
        <f t="shared" si="279"/>
        <v>30</v>
      </c>
      <c r="D400" s="202">
        <f t="shared" ref="D400:E400" si="283">D399</f>
        <v>7</v>
      </c>
      <c r="E400" s="202">
        <f t="shared" si="283"/>
        <v>4</v>
      </c>
      <c r="F400" s="202" t="str">
        <f t="shared" si="275"/>
        <v>7월 4주</v>
      </c>
    </row>
    <row r="401" spans="1:6">
      <c r="A401" s="406">
        <f t="shared" si="265"/>
        <v>41847</v>
      </c>
      <c r="B401" s="202" t="str">
        <f t="shared" si="278"/>
        <v>일</v>
      </c>
      <c r="C401" s="202">
        <f t="shared" si="279"/>
        <v>31</v>
      </c>
      <c r="D401" s="202">
        <f t="shared" ref="D401:E401" si="284">D400</f>
        <v>7</v>
      </c>
      <c r="E401" s="202">
        <f t="shared" ref="E401:E464" si="285">E400+1</f>
        <v>5</v>
      </c>
      <c r="F401" s="202" t="str">
        <f t="shared" si="275"/>
        <v>7월 5주</v>
      </c>
    </row>
    <row r="402" spans="1:6">
      <c r="A402" s="406">
        <f t="shared" si="265"/>
        <v>41848</v>
      </c>
      <c r="B402" s="202" t="str">
        <f t="shared" si="278"/>
        <v>월</v>
      </c>
      <c r="C402" s="202">
        <f t="shared" si="279"/>
        <v>31</v>
      </c>
      <c r="D402" s="202">
        <f t="shared" ref="D402:E402" si="286">D401</f>
        <v>7</v>
      </c>
      <c r="E402" s="202">
        <f t="shared" si="286"/>
        <v>5</v>
      </c>
      <c r="F402" s="202" t="str">
        <f t="shared" si="275"/>
        <v>7월 5주</v>
      </c>
    </row>
    <row r="403" spans="1:6">
      <c r="A403" s="406">
        <f t="shared" si="265"/>
        <v>41849</v>
      </c>
      <c r="B403" s="202" t="str">
        <f t="shared" si="278"/>
        <v>화</v>
      </c>
      <c r="C403" s="202">
        <f t="shared" si="279"/>
        <v>31</v>
      </c>
      <c r="D403" s="202">
        <f t="shared" ref="D403:E403" si="287">D402</f>
        <v>7</v>
      </c>
      <c r="E403" s="202">
        <f t="shared" si="287"/>
        <v>5</v>
      </c>
      <c r="F403" s="202" t="str">
        <f t="shared" si="275"/>
        <v>7월 5주</v>
      </c>
    </row>
    <row r="404" spans="1:6">
      <c r="A404" s="406">
        <f t="shared" si="265"/>
        <v>41850</v>
      </c>
      <c r="B404" s="202" t="str">
        <f t="shared" si="278"/>
        <v>수</v>
      </c>
      <c r="C404" s="202">
        <f t="shared" si="279"/>
        <v>31</v>
      </c>
      <c r="D404" s="202">
        <f t="shared" ref="D404:E404" si="288">D403</f>
        <v>7</v>
      </c>
      <c r="E404" s="202">
        <f t="shared" si="288"/>
        <v>5</v>
      </c>
      <c r="F404" s="202" t="str">
        <f t="shared" si="275"/>
        <v>7월 5주</v>
      </c>
    </row>
    <row r="405" spans="1:6">
      <c r="A405" s="406">
        <f t="shared" si="265"/>
        <v>41851</v>
      </c>
      <c r="B405" s="202" t="str">
        <f t="shared" si="278"/>
        <v>목</v>
      </c>
      <c r="C405" s="202">
        <f t="shared" si="279"/>
        <v>31</v>
      </c>
      <c r="D405" s="202">
        <f t="shared" ref="D405:E405" si="289">D404</f>
        <v>7</v>
      </c>
      <c r="E405" s="202">
        <f t="shared" si="289"/>
        <v>5</v>
      </c>
      <c r="F405" s="202" t="str">
        <f t="shared" si="275"/>
        <v>7월 5주</v>
      </c>
    </row>
    <row r="406" spans="1:6">
      <c r="A406" s="406">
        <f t="shared" si="265"/>
        <v>41852</v>
      </c>
      <c r="B406" s="202" t="str">
        <f t="shared" si="278"/>
        <v>금</v>
      </c>
      <c r="C406" s="202">
        <f t="shared" si="279"/>
        <v>31</v>
      </c>
      <c r="D406" s="202">
        <v>8</v>
      </c>
      <c r="E406" s="407">
        <v>1</v>
      </c>
      <c r="F406" s="202" t="str">
        <f t="shared" si="275"/>
        <v>8월 1주</v>
      </c>
    </row>
    <row r="407" spans="1:6">
      <c r="A407" s="406">
        <f t="shared" si="265"/>
        <v>41853</v>
      </c>
      <c r="B407" s="202" t="str">
        <f t="shared" si="278"/>
        <v>토</v>
      </c>
      <c r="C407" s="202">
        <f t="shared" si="279"/>
        <v>31</v>
      </c>
      <c r="D407" s="202">
        <f t="shared" ref="D407:E407" si="290">D406</f>
        <v>8</v>
      </c>
      <c r="E407" s="202">
        <f t="shared" si="290"/>
        <v>1</v>
      </c>
      <c r="F407" s="202" t="str">
        <f t="shared" si="275"/>
        <v>8월 1주</v>
      </c>
    </row>
    <row r="408" spans="1:6">
      <c r="A408" s="406">
        <f t="shared" si="265"/>
        <v>41854</v>
      </c>
      <c r="B408" s="202" t="str">
        <f t="shared" si="278"/>
        <v>일</v>
      </c>
      <c r="C408" s="202">
        <f t="shared" si="279"/>
        <v>32</v>
      </c>
      <c r="D408" s="202">
        <f t="shared" ref="D408:E408" si="291">D407</f>
        <v>8</v>
      </c>
      <c r="E408" s="202">
        <f t="shared" ref="E408:E471" si="292">E407+1</f>
        <v>2</v>
      </c>
      <c r="F408" s="202" t="str">
        <f t="shared" si="275"/>
        <v>8월 2주</v>
      </c>
    </row>
    <row r="409" spans="1:6">
      <c r="A409" s="406">
        <f t="shared" si="265"/>
        <v>41855</v>
      </c>
      <c r="B409" s="202" t="str">
        <f t="shared" si="278"/>
        <v>월</v>
      </c>
      <c r="C409" s="202">
        <f t="shared" si="279"/>
        <v>32</v>
      </c>
      <c r="D409" s="202">
        <f t="shared" ref="D409:E409" si="293">D408</f>
        <v>8</v>
      </c>
      <c r="E409" s="202">
        <f t="shared" si="293"/>
        <v>2</v>
      </c>
      <c r="F409" s="202" t="str">
        <f t="shared" si="275"/>
        <v>8월 2주</v>
      </c>
    </row>
    <row r="410" spans="1:6">
      <c r="A410" s="406">
        <f t="shared" si="265"/>
        <v>41856</v>
      </c>
      <c r="B410" s="202" t="str">
        <f t="shared" si="278"/>
        <v>화</v>
      </c>
      <c r="C410" s="202">
        <f t="shared" si="279"/>
        <v>32</v>
      </c>
      <c r="D410" s="202">
        <f t="shared" ref="D410:E410" si="294">D409</f>
        <v>8</v>
      </c>
      <c r="E410" s="202">
        <f t="shared" si="294"/>
        <v>2</v>
      </c>
      <c r="F410" s="202" t="str">
        <f t="shared" si="275"/>
        <v>8월 2주</v>
      </c>
    </row>
    <row r="411" spans="1:6">
      <c r="A411" s="406">
        <f t="shared" si="265"/>
        <v>41857</v>
      </c>
      <c r="B411" s="202" t="str">
        <f t="shared" si="278"/>
        <v>수</v>
      </c>
      <c r="C411" s="202">
        <f t="shared" si="279"/>
        <v>32</v>
      </c>
      <c r="D411" s="202">
        <f t="shared" ref="D411:E411" si="295">D410</f>
        <v>8</v>
      </c>
      <c r="E411" s="202">
        <f t="shared" si="295"/>
        <v>2</v>
      </c>
      <c r="F411" s="202" t="str">
        <f t="shared" si="275"/>
        <v>8월 2주</v>
      </c>
    </row>
    <row r="412" spans="1:6">
      <c r="A412" s="406">
        <f t="shared" si="265"/>
        <v>41858</v>
      </c>
      <c r="B412" s="202" t="str">
        <f t="shared" si="278"/>
        <v>목</v>
      </c>
      <c r="C412" s="202">
        <f t="shared" si="279"/>
        <v>32</v>
      </c>
      <c r="D412" s="202">
        <f t="shared" ref="D412:E412" si="296">D411</f>
        <v>8</v>
      </c>
      <c r="E412" s="202">
        <f t="shared" si="296"/>
        <v>2</v>
      </c>
      <c r="F412" s="202" t="str">
        <f t="shared" si="275"/>
        <v>8월 2주</v>
      </c>
    </row>
    <row r="413" spans="1:6">
      <c r="A413" s="406">
        <f t="shared" si="265"/>
        <v>41859</v>
      </c>
      <c r="B413" s="202" t="str">
        <f t="shared" si="278"/>
        <v>금</v>
      </c>
      <c r="C413" s="202">
        <f t="shared" si="279"/>
        <v>32</v>
      </c>
      <c r="D413" s="202">
        <f t="shared" ref="D413:E413" si="297">D412</f>
        <v>8</v>
      </c>
      <c r="E413" s="202">
        <f t="shared" si="297"/>
        <v>2</v>
      </c>
      <c r="F413" s="202" t="str">
        <f t="shared" si="275"/>
        <v>8월 2주</v>
      </c>
    </row>
    <row r="414" spans="1:6">
      <c r="A414" s="406">
        <f t="shared" si="265"/>
        <v>41860</v>
      </c>
      <c r="B414" s="202" t="str">
        <f t="shared" si="278"/>
        <v>토</v>
      </c>
      <c r="C414" s="202">
        <f t="shared" si="279"/>
        <v>32</v>
      </c>
      <c r="D414" s="202">
        <f t="shared" ref="D414:E414" si="298">D413</f>
        <v>8</v>
      </c>
      <c r="E414" s="202">
        <f t="shared" si="298"/>
        <v>2</v>
      </c>
      <c r="F414" s="202" t="str">
        <f t="shared" si="275"/>
        <v>8월 2주</v>
      </c>
    </row>
    <row r="415" spans="1:6">
      <c r="A415" s="406">
        <f t="shared" si="265"/>
        <v>41861</v>
      </c>
      <c r="B415" s="202" t="str">
        <f t="shared" si="278"/>
        <v>일</v>
      </c>
      <c r="C415" s="202">
        <f t="shared" si="279"/>
        <v>33</v>
      </c>
      <c r="D415" s="202">
        <f t="shared" ref="D415:E415" si="299">D414</f>
        <v>8</v>
      </c>
      <c r="E415" s="202">
        <f t="shared" ref="E415:E478" si="300">E414+1</f>
        <v>3</v>
      </c>
      <c r="F415" s="202" t="str">
        <f t="shared" si="275"/>
        <v>8월 3주</v>
      </c>
    </row>
    <row r="416" spans="1:6">
      <c r="A416" s="406">
        <f t="shared" si="265"/>
        <v>41862</v>
      </c>
      <c r="B416" s="202" t="str">
        <f t="shared" si="278"/>
        <v>월</v>
      </c>
      <c r="C416" s="202">
        <f t="shared" si="279"/>
        <v>33</v>
      </c>
      <c r="D416" s="202">
        <f t="shared" ref="D416:E416" si="301">D415</f>
        <v>8</v>
      </c>
      <c r="E416" s="202">
        <f t="shared" si="301"/>
        <v>3</v>
      </c>
      <c r="F416" s="202" t="str">
        <f t="shared" si="275"/>
        <v>8월 3주</v>
      </c>
    </row>
    <row r="417" spans="1:6">
      <c r="A417" s="406">
        <f t="shared" si="265"/>
        <v>41863</v>
      </c>
      <c r="B417" s="202" t="str">
        <f t="shared" si="278"/>
        <v>화</v>
      </c>
      <c r="C417" s="202">
        <f t="shared" si="279"/>
        <v>33</v>
      </c>
      <c r="D417" s="202">
        <f t="shared" ref="D417:E417" si="302">D416</f>
        <v>8</v>
      </c>
      <c r="E417" s="202">
        <f t="shared" si="302"/>
        <v>3</v>
      </c>
      <c r="F417" s="202" t="str">
        <f t="shared" si="275"/>
        <v>8월 3주</v>
      </c>
    </row>
    <row r="418" spans="1:6">
      <c r="A418" s="406">
        <f t="shared" si="265"/>
        <v>41864</v>
      </c>
      <c r="B418" s="202" t="str">
        <f t="shared" si="278"/>
        <v>수</v>
      </c>
      <c r="C418" s="202">
        <f t="shared" si="279"/>
        <v>33</v>
      </c>
      <c r="D418" s="202">
        <f t="shared" ref="D418:E418" si="303">D417</f>
        <v>8</v>
      </c>
      <c r="E418" s="202">
        <f t="shared" si="303"/>
        <v>3</v>
      </c>
      <c r="F418" s="202" t="str">
        <f t="shared" si="275"/>
        <v>8월 3주</v>
      </c>
    </row>
    <row r="419" spans="1:6">
      <c r="A419" s="406">
        <f t="shared" si="265"/>
        <v>41865</v>
      </c>
      <c r="B419" s="202" t="str">
        <f t="shared" si="278"/>
        <v>목</v>
      </c>
      <c r="C419" s="202">
        <f t="shared" si="279"/>
        <v>33</v>
      </c>
      <c r="D419" s="202">
        <f t="shared" ref="D419:E419" si="304">D418</f>
        <v>8</v>
      </c>
      <c r="E419" s="202">
        <f t="shared" si="304"/>
        <v>3</v>
      </c>
      <c r="F419" s="202" t="str">
        <f t="shared" si="275"/>
        <v>8월 3주</v>
      </c>
    </row>
    <row r="420" spans="1:6">
      <c r="A420" s="406">
        <f t="shared" si="265"/>
        <v>41866</v>
      </c>
      <c r="B420" s="202" t="str">
        <f t="shared" si="278"/>
        <v>금</v>
      </c>
      <c r="C420" s="202">
        <f t="shared" si="279"/>
        <v>33</v>
      </c>
      <c r="D420" s="202">
        <f t="shared" ref="D420:E420" si="305">D419</f>
        <v>8</v>
      </c>
      <c r="E420" s="202">
        <f t="shared" si="305"/>
        <v>3</v>
      </c>
      <c r="F420" s="202" t="str">
        <f t="shared" si="275"/>
        <v>8월 3주</v>
      </c>
    </row>
    <row r="421" spans="1:6">
      <c r="A421" s="406">
        <f t="shared" si="265"/>
        <v>41867</v>
      </c>
      <c r="B421" s="202" t="str">
        <f t="shared" si="278"/>
        <v>토</v>
      </c>
      <c r="C421" s="202">
        <f t="shared" si="279"/>
        <v>33</v>
      </c>
      <c r="D421" s="202">
        <f t="shared" ref="D421:E421" si="306">D420</f>
        <v>8</v>
      </c>
      <c r="E421" s="202">
        <f t="shared" si="306"/>
        <v>3</v>
      </c>
      <c r="F421" s="202" t="str">
        <f t="shared" si="275"/>
        <v>8월 3주</v>
      </c>
    </row>
    <row r="422" spans="1:6">
      <c r="A422" s="406">
        <f t="shared" si="265"/>
        <v>41868</v>
      </c>
      <c r="B422" s="202" t="str">
        <f t="shared" si="278"/>
        <v>일</v>
      </c>
      <c r="C422" s="202">
        <f t="shared" si="279"/>
        <v>34</v>
      </c>
      <c r="D422" s="202">
        <f t="shared" ref="D422:E422" si="307">D421</f>
        <v>8</v>
      </c>
      <c r="E422" s="202">
        <f t="shared" ref="E422:E485" si="308">E421+1</f>
        <v>4</v>
      </c>
      <c r="F422" s="202" t="str">
        <f t="shared" si="275"/>
        <v>8월 4주</v>
      </c>
    </row>
    <row r="423" spans="1:6">
      <c r="A423" s="406">
        <f t="shared" si="265"/>
        <v>41869</v>
      </c>
      <c r="B423" s="202" t="str">
        <f t="shared" si="278"/>
        <v>월</v>
      </c>
      <c r="C423" s="202">
        <f t="shared" si="279"/>
        <v>34</v>
      </c>
      <c r="D423" s="202">
        <f t="shared" ref="D423:E423" si="309">D422</f>
        <v>8</v>
      </c>
      <c r="E423" s="202">
        <f t="shared" si="309"/>
        <v>4</v>
      </c>
      <c r="F423" s="202" t="str">
        <f t="shared" si="275"/>
        <v>8월 4주</v>
      </c>
    </row>
    <row r="424" spans="1:6">
      <c r="A424" s="406">
        <f t="shared" si="265"/>
        <v>41870</v>
      </c>
      <c r="B424" s="202" t="str">
        <f t="shared" si="278"/>
        <v>화</v>
      </c>
      <c r="C424" s="202">
        <f t="shared" si="279"/>
        <v>34</v>
      </c>
      <c r="D424" s="202">
        <f t="shared" ref="D424:E424" si="310">D423</f>
        <v>8</v>
      </c>
      <c r="E424" s="202">
        <f t="shared" si="310"/>
        <v>4</v>
      </c>
      <c r="F424" s="202" t="str">
        <f t="shared" si="275"/>
        <v>8월 4주</v>
      </c>
    </row>
    <row r="425" spans="1:6">
      <c r="A425" s="406">
        <f t="shared" si="265"/>
        <v>41871</v>
      </c>
      <c r="B425" s="202" t="str">
        <f t="shared" si="278"/>
        <v>수</v>
      </c>
      <c r="C425" s="202">
        <f t="shared" si="279"/>
        <v>34</v>
      </c>
      <c r="D425" s="202">
        <f t="shared" ref="D425:E425" si="311">D424</f>
        <v>8</v>
      </c>
      <c r="E425" s="202">
        <f t="shared" si="311"/>
        <v>4</v>
      </c>
      <c r="F425" s="202" t="str">
        <f t="shared" si="275"/>
        <v>8월 4주</v>
      </c>
    </row>
    <row r="426" spans="1:6">
      <c r="A426" s="406">
        <f t="shared" si="265"/>
        <v>41872</v>
      </c>
      <c r="B426" s="202" t="str">
        <f t="shared" si="278"/>
        <v>목</v>
      </c>
      <c r="C426" s="202">
        <f t="shared" si="279"/>
        <v>34</v>
      </c>
      <c r="D426" s="202">
        <f t="shared" ref="D426:E426" si="312">D425</f>
        <v>8</v>
      </c>
      <c r="E426" s="202">
        <f t="shared" si="312"/>
        <v>4</v>
      </c>
      <c r="F426" s="202" t="str">
        <f t="shared" si="275"/>
        <v>8월 4주</v>
      </c>
    </row>
    <row r="427" spans="1:6">
      <c r="A427" s="406">
        <f t="shared" si="265"/>
        <v>41873</v>
      </c>
      <c r="B427" s="202" t="str">
        <f t="shared" si="278"/>
        <v>금</v>
      </c>
      <c r="C427" s="202">
        <f t="shared" si="279"/>
        <v>34</v>
      </c>
      <c r="D427" s="202">
        <f t="shared" ref="D427:E427" si="313">D426</f>
        <v>8</v>
      </c>
      <c r="E427" s="202">
        <f t="shared" si="313"/>
        <v>4</v>
      </c>
      <c r="F427" s="202" t="str">
        <f t="shared" si="275"/>
        <v>8월 4주</v>
      </c>
    </row>
    <row r="428" spans="1:6">
      <c r="A428" s="406">
        <f t="shared" si="265"/>
        <v>41874</v>
      </c>
      <c r="B428" s="202" t="str">
        <f t="shared" si="278"/>
        <v>토</v>
      </c>
      <c r="C428" s="202">
        <f t="shared" si="279"/>
        <v>34</v>
      </c>
      <c r="D428" s="202">
        <f t="shared" ref="D428:E428" si="314">D427</f>
        <v>8</v>
      </c>
      <c r="E428" s="202">
        <f t="shared" si="314"/>
        <v>4</v>
      </c>
      <c r="F428" s="202" t="str">
        <f t="shared" si="275"/>
        <v>8월 4주</v>
      </c>
    </row>
    <row r="429" spans="1:6">
      <c r="A429" s="406">
        <f t="shared" si="265"/>
        <v>41875</v>
      </c>
      <c r="B429" s="202" t="str">
        <f t="shared" si="278"/>
        <v>일</v>
      </c>
      <c r="C429" s="202">
        <f t="shared" si="279"/>
        <v>35</v>
      </c>
      <c r="D429" s="202">
        <f t="shared" ref="D429:E429" si="315">D428</f>
        <v>8</v>
      </c>
      <c r="E429" s="202">
        <f t="shared" ref="E429:E492" si="316">E428+1</f>
        <v>5</v>
      </c>
      <c r="F429" s="202" t="str">
        <f t="shared" si="275"/>
        <v>8월 5주</v>
      </c>
    </row>
    <row r="430" spans="1:6">
      <c r="A430" s="406">
        <f t="shared" si="265"/>
        <v>41876</v>
      </c>
      <c r="B430" s="202" t="str">
        <f t="shared" si="278"/>
        <v>월</v>
      </c>
      <c r="C430" s="202">
        <f t="shared" si="279"/>
        <v>35</v>
      </c>
      <c r="D430" s="202">
        <f t="shared" ref="D430:E430" si="317">D429</f>
        <v>8</v>
      </c>
      <c r="E430" s="202">
        <f t="shared" si="317"/>
        <v>5</v>
      </c>
      <c r="F430" s="202" t="str">
        <f t="shared" si="275"/>
        <v>8월 5주</v>
      </c>
    </row>
    <row r="431" spans="1:6">
      <c r="A431" s="406">
        <f t="shared" si="265"/>
        <v>41877</v>
      </c>
      <c r="B431" s="202" t="str">
        <f t="shared" si="278"/>
        <v>화</v>
      </c>
      <c r="C431" s="202">
        <f t="shared" si="279"/>
        <v>35</v>
      </c>
      <c r="D431" s="202">
        <f t="shared" ref="D431:E431" si="318">D430</f>
        <v>8</v>
      </c>
      <c r="E431" s="202">
        <f t="shared" si="318"/>
        <v>5</v>
      </c>
      <c r="F431" s="202" t="str">
        <f t="shared" si="275"/>
        <v>8월 5주</v>
      </c>
    </row>
    <row r="432" spans="1:6">
      <c r="A432" s="406">
        <f t="shared" si="265"/>
        <v>41878</v>
      </c>
      <c r="B432" s="202" t="str">
        <f t="shared" si="278"/>
        <v>수</v>
      </c>
      <c r="C432" s="202">
        <f t="shared" si="279"/>
        <v>35</v>
      </c>
      <c r="D432" s="202">
        <f t="shared" ref="D432:E432" si="319">D431</f>
        <v>8</v>
      </c>
      <c r="E432" s="202">
        <f t="shared" si="319"/>
        <v>5</v>
      </c>
      <c r="F432" s="202" t="str">
        <f t="shared" si="275"/>
        <v>8월 5주</v>
      </c>
    </row>
    <row r="433" spans="1:6">
      <c r="A433" s="406">
        <f t="shared" si="265"/>
        <v>41879</v>
      </c>
      <c r="B433" s="202" t="str">
        <f t="shared" si="278"/>
        <v>목</v>
      </c>
      <c r="C433" s="202">
        <f t="shared" si="279"/>
        <v>35</v>
      </c>
      <c r="D433" s="202">
        <f t="shared" ref="D433:E433" si="320">D432</f>
        <v>8</v>
      </c>
      <c r="E433" s="202">
        <f t="shared" si="320"/>
        <v>5</v>
      </c>
      <c r="F433" s="202" t="str">
        <f t="shared" si="275"/>
        <v>8월 5주</v>
      </c>
    </row>
    <row r="434" spans="1:6">
      <c r="A434" s="406">
        <f t="shared" si="265"/>
        <v>41880</v>
      </c>
      <c r="B434" s="202" t="str">
        <f t="shared" si="278"/>
        <v>금</v>
      </c>
      <c r="C434" s="202">
        <f t="shared" si="279"/>
        <v>35</v>
      </c>
      <c r="D434" s="202">
        <f t="shared" ref="D434:E434" si="321">D433</f>
        <v>8</v>
      </c>
      <c r="E434" s="202">
        <f t="shared" si="321"/>
        <v>5</v>
      </c>
      <c r="F434" s="202" t="str">
        <f t="shared" si="275"/>
        <v>8월 5주</v>
      </c>
    </row>
    <row r="435" spans="1:6">
      <c r="A435" s="406">
        <f t="shared" si="265"/>
        <v>41881</v>
      </c>
      <c r="B435" s="202" t="str">
        <f t="shared" si="278"/>
        <v>토</v>
      </c>
      <c r="C435" s="202">
        <f t="shared" si="279"/>
        <v>35</v>
      </c>
      <c r="D435" s="202">
        <f t="shared" ref="D435:E435" si="322">D434</f>
        <v>8</v>
      </c>
      <c r="E435" s="202">
        <f t="shared" si="322"/>
        <v>5</v>
      </c>
      <c r="F435" s="202" t="str">
        <f t="shared" si="275"/>
        <v>8월 5주</v>
      </c>
    </row>
    <row r="436" spans="1:6">
      <c r="A436" s="406">
        <f t="shared" si="265"/>
        <v>41882</v>
      </c>
      <c r="B436" s="202" t="str">
        <f t="shared" si="278"/>
        <v>일</v>
      </c>
      <c r="C436" s="202">
        <f t="shared" si="279"/>
        <v>36</v>
      </c>
      <c r="D436" s="202">
        <f t="shared" ref="D436:E436" si="323">D435</f>
        <v>8</v>
      </c>
      <c r="E436" s="202">
        <f t="shared" ref="E436:E499" si="324">E435+1</f>
        <v>6</v>
      </c>
      <c r="F436" s="202" t="str">
        <f t="shared" si="275"/>
        <v>8월 6주</v>
      </c>
    </row>
    <row r="437" spans="1:6">
      <c r="A437" s="406">
        <f t="shared" si="265"/>
        <v>41883</v>
      </c>
      <c r="B437" s="202" t="str">
        <f t="shared" si="278"/>
        <v>월</v>
      </c>
      <c r="C437" s="202">
        <f t="shared" si="279"/>
        <v>36</v>
      </c>
      <c r="D437" s="202">
        <v>9</v>
      </c>
      <c r="E437" s="407">
        <v>1</v>
      </c>
      <c r="F437" s="202" t="str">
        <f t="shared" si="275"/>
        <v>9월 1주</v>
      </c>
    </row>
    <row r="438" spans="1:6">
      <c r="A438" s="406">
        <f t="shared" si="265"/>
        <v>41884</v>
      </c>
      <c r="B438" s="202" t="str">
        <f t="shared" si="278"/>
        <v>화</v>
      </c>
      <c r="C438" s="202">
        <f t="shared" si="279"/>
        <v>36</v>
      </c>
      <c r="D438" s="202">
        <f t="shared" ref="D438:E438" si="325">D437</f>
        <v>9</v>
      </c>
      <c r="E438" s="202">
        <f t="shared" si="325"/>
        <v>1</v>
      </c>
      <c r="F438" s="202" t="str">
        <f t="shared" si="275"/>
        <v>9월 1주</v>
      </c>
    </row>
    <row r="439" spans="1:6">
      <c r="A439" s="406">
        <f t="shared" si="265"/>
        <v>41885</v>
      </c>
      <c r="B439" s="202" t="str">
        <f t="shared" si="278"/>
        <v>수</v>
      </c>
      <c r="C439" s="202">
        <f t="shared" si="279"/>
        <v>36</v>
      </c>
      <c r="D439" s="202">
        <f t="shared" ref="D439:E439" si="326">D438</f>
        <v>9</v>
      </c>
      <c r="E439" s="202">
        <f t="shared" si="326"/>
        <v>1</v>
      </c>
      <c r="F439" s="202" t="str">
        <f t="shared" si="275"/>
        <v>9월 1주</v>
      </c>
    </row>
    <row r="440" spans="1:6">
      <c r="A440" s="406">
        <f t="shared" si="265"/>
        <v>41886</v>
      </c>
      <c r="B440" s="202" t="str">
        <f t="shared" si="278"/>
        <v>목</v>
      </c>
      <c r="C440" s="202">
        <f t="shared" si="279"/>
        <v>36</v>
      </c>
      <c r="D440" s="202">
        <f t="shared" ref="D440:E440" si="327">D439</f>
        <v>9</v>
      </c>
      <c r="E440" s="202">
        <f t="shared" si="327"/>
        <v>1</v>
      </c>
      <c r="F440" s="202" t="str">
        <f t="shared" si="275"/>
        <v>9월 1주</v>
      </c>
    </row>
    <row r="441" spans="1:6">
      <c r="A441" s="406">
        <f t="shared" si="265"/>
        <v>41887</v>
      </c>
      <c r="B441" s="202" t="str">
        <f t="shared" si="278"/>
        <v>금</v>
      </c>
      <c r="C441" s="202">
        <f t="shared" si="279"/>
        <v>36</v>
      </c>
      <c r="D441" s="202">
        <f t="shared" ref="D441:E441" si="328">D440</f>
        <v>9</v>
      </c>
      <c r="E441" s="202">
        <f t="shared" si="328"/>
        <v>1</v>
      </c>
      <c r="F441" s="202" t="str">
        <f t="shared" si="275"/>
        <v>9월 1주</v>
      </c>
    </row>
    <row r="442" spans="1:6">
      <c r="A442" s="406">
        <f t="shared" si="265"/>
        <v>41888</v>
      </c>
      <c r="B442" s="202" t="str">
        <f t="shared" si="278"/>
        <v>토</v>
      </c>
      <c r="C442" s="202">
        <f t="shared" si="279"/>
        <v>36</v>
      </c>
      <c r="D442" s="202">
        <f t="shared" ref="D442:E442" si="329">D441</f>
        <v>9</v>
      </c>
      <c r="E442" s="202">
        <f t="shared" si="329"/>
        <v>1</v>
      </c>
      <c r="F442" s="202" t="str">
        <f t="shared" si="275"/>
        <v>9월 1주</v>
      </c>
    </row>
    <row r="443" spans="1:6">
      <c r="A443" s="406">
        <f t="shared" si="265"/>
        <v>41889</v>
      </c>
      <c r="B443" s="202" t="str">
        <f t="shared" si="278"/>
        <v>일</v>
      </c>
      <c r="C443" s="202">
        <f t="shared" si="279"/>
        <v>37</v>
      </c>
      <c r="D443" s="202">
        <f t="shared" ref="D443:E443" si="330">D442</f>
        <v>9</v>
      </c>
      <c r="E443" s="202">
        <f t="shared" ref="E443:E506" si="331">E442+1</f>
        <v>2</v>
      </c>
      <c r="F443" s="202" t="str">
        <f t="shared" si="275"/>
        <v>9월 2주</v>
      </c>
    </row>
    <row r="444" spans="1:6">
      <c r="A444" s="406">
        <f t="shared" si="265"/>
        <v>41890</v>
      </c>
      <c r="B444" s="202" t="str">
        <f t="shared" si="278"/>
        <v>월</v>
      </c>
      <c r="C444" s="202">
        <f t="shared" si="279"/>
        <v>37</v>
      </c>
      <c r="D444" s="202">
        <f t="shared" ref="D444:E444" si="332">D443</f>
        <v>9</v>
      </c>
      <c r="E444" s="202">
        <f t="shared" si="332"/>
        <v>2</v>
      </c>
      <c r="F444" s="202" t="str">
        <f t="shared" si="275"/>
        <v>9월 2주</v>
      </c>
    </row>
    <row r="445" spans="1:6">
      <c r="A445" s="406">
        <f t="shared" si="265"/>
        <v>41891</v>
      </c>
      <c r="B445" s="202" t="str">
        <f t="shared" si="278"/>
        <v>화</v>
      </c>
      <c r="C445" s="202">
        <f t="shared" si="279"/>
        <v>37</v>
      </c>
      <c r="D445" s="202">
        <f t="shared" ref="D445:E445" si="333">D444</f>
        <v>9</v>
      </c>
      <c r="E445" s="202">
        <f t="shared" si="333"/>
        <v>2</v>
      </c>
      <c r="F445" s="202" t="str">
        <f t="shared" si="275"/>
        <v>9월 2주</v>
      </c>
    </row>
    <row r="446" spans="1:6">
      <c r="A446" s="406">
        <f t="shared" si="265"/>
        <v>41892</v>
      </c>
      <c r="B446" s="202" t="str">
        <f t="shared" si="278"/>
        <v>수</v>
      </c>
      <c r="C446" s="202">
        <f t="shared" si="279"/>
        <v>37</v>
      </c>
      <c r="D446" s="202">
        <f t="shared" ref="D446:E446" si="334">D445</f>
        <v>9</v>
      </c>
      <c r="E446" s="202">
        <f t="shared" si="334"/>
        <v>2</v>
      </c>
      <c r="F446" s="202" t="str">
        <f t="shared" si="275"/>
        <v>9월 2주</v>
      </c>
    </row>
    <row r="447" spans="1:6">
      <c r="A447" s="406">
        <f t="shared" si="265"/>
        <v>41893</v>
      </c>
      <c r="B447" s="202" t="str">
        <f t="shared" si="278"/>
        <v>목</v>
      </c>
      <c r="C447" s="202">
        <f t="shared" si="279"/>
        <v>37</v>
      </c>
      <c r="D447" s="202">
        <f t="shared" ref="D447:E447" si="335">D446</f>
        <v>9</v>
      </c>
      <c r="E447" s="202">
        <f t="shared" si="335"/>
        <v>2</v>
      </c>
      <c r="F447" s="202" t="str">
        <f t="shared" si="275"/>
        <v>9월 2주</v>
      </c>
    </row>
    <row r="448" spans="1:6">
      <c r="A448" s="406">
        <f t="shared" si="265"/>
        <v>41894</v>
      </c>
      <c r="B448" s="202" t="str">
        <f t="shared" si="278"/>
        <v>금</v>
      </c>
      <c r="C448" s="202">
        <f t="shared" si="279"/>
        <v>37</v>
      </c>
      <c r="D448" s="202">
        <f t="shared" ref="D448:E448" si="336">D447</f>
        <v>9</v>
      </c>
      <c r="E448" s="202">
        <f t="shared" si="336"/>
        <v>2</v>
      </c>
      <c r="F448" s="202" t="str">
        <f t="shared" si="275"/>
        <v>9월 2주</v>
      </c>
    </row>
    <row r="449" spans="1:6">
      <c r="A449" s="406">
        <f t="shared" si="265"/>
        <v>41895</v>
      </c>
      <c r="B449" s="202" t="str">
        <f t="shared" si="278"/>
        <v>토</v>
      </c>
      <c r="C449" s="202">
        <f t="shared" si="279"/>
        <v>37</v>
      </c>
      <c r="D449" s="202">
        <f t="shared" ref="D449:E449" si="337">D448</f>
        <v>9</v>
      </c>
      <c r="E449" s="202">
        <f t="shared" si="337"/>
        <v>2</v>
      </c>
      <c r="F449" s="202" t="str">
        <f t="shared" si="275"/>
        <v>9월 2주</v>
      </c>
    </row>
    <row r="450" spans="1:6">
      <c r="A450" s="406">
        <f t="shared" si="265"/>
        <v>41896</v>
      </c>
      <c r="B450" s="202" t="str">
        <f t="shared" si="278"/>
        <v>일</v>
      </c>
      <c r="C450" s="202">
        <f t="shared" si="279"/>
        <v>38</v>
      </c>
      <c r="D450" s="202">
        <f t="shared" ref="D450:E450" si="338">D449</f>
        <v>9</v>
      </c>
      <c r="E450" s="202">
        <f t="shared" ref="E450:E513" si="339">E449+1</f>
        <v>3</v>
      </c>
      <c r="F450" s="202" t="str">
        <f t="shared" si="275"/>
        <v>9월 3주</v>
      </c>
    </row>
    <row r="451" spans="1:6">
      <c r="A451" s="406">
        <f t="shared" ref="A451:A514" si="340">A450+1</f>
        <v>41897</v>
      </c>
      <c r="B451" s="202" t="str">
        <f t="shared" si="278"/>
        <v>월</v>
      </c>
      <c r="C451" s="202">
        <f t="shared" si="279"/>
        <v>38</v>
      </c>
      <c r="D451" s="202">
        <f t="shared" ref="D451:E451" si="341">D450</f>
        <v>9</v>
      </c>
      <c r="E451" s="202">
        <f t="shared" si="341"/>
        <v>3</v>
      </c>
      <c r="F451" s="202" t="str">
        <f t="shared" si="275"/>
        <v>9월 3주</v>
      </c>
    </row>
    <row r="452" spans="1:6">
      <c r="A452" s="406">
        <f t="shared" si="340"/>
        <v>41898</v>
      </c>
      <c r="B452" s="202" t="str">
        <f t="shared" si="278"/>
        <v>화</v>
      </c>
      <c r="C452" s="202">
        <f t="shared" si="279"/>
        <v>38</v>
      </c>
      <c r="D452" s="202">
        <f t="shared" ref="D452:E452" si="342">D451</f>
        <v>9</v>
      </c>
      <c r="E452" s="202">
        <f t="shared" si="342"/>
        <v>3</v>
      </c>
      <c r="F452" s="202" t="str">
        <f t="shared" si="275"/>
        <v>9월 3주</v>
      </c>
    </row>
    <row r="453" spans="1:6">
      <c r="A453" s="406">
        <f t="shared" si="340"/>
        <v>41899</v>
      </c>
      <c r="B453" s="202" t="str">
        <f t="shared" si="278"/>
        <v>수</v>
      </c>
      <c r="C453" s="202">
        <f t="shared" si="279"/>
        <v>38</v>
      </c>
      <c r="D453" s="202">
        <f t="shared" ref="D453:E453" si="343">D452</f>
        <v>9</v>
      </c>
      <c r="E453" s="202">
        <f t="shared" si="343"/>
        <v>3</v>
      </c>
      <c r="F453" s="202" t="str">
        <f t="shared" si="275"/>
        <v>9월 3주</v>
      </c>
    </row>
    <row r="454" spans="1:6">
      <c r="A454" s="406">
        <f t="shared" si="340"/>
        <v>41900</v>
      </c>
      <c r="B454" s="202" t="str">
        <f t="shared" si="278"/>
        <v>목</v>
      </c>
      <c r="C454" s="202">
        <f t="shared" si="279"/>
        <v>38</v>
      </c>
      <c r="D454" s="202">
        <f t="shared" ref="D454:E454" si="344">D453</f>
        <v>9</v>
      </c>
      <c r="E454" s="202">
        <f t="shared" si="344"/>
        <v>3</v>
      </c>
      <c r="F454" s="202" t="str">
        <f t="shared" si="275"/>
        <v>9월 3주</v>
      </c>
    </row>
    <row r="455" spans="1:6">
      <c r="A455" s="406">
        <f t="shared" si="340"/>
        <v>41901</v>
      </c>
      <c r="B455" s="202" t="str">
        <f t="shared" si="278"/>
        <v>금</v>
      </c>
      <c r="C455" s="202">
        <f t="shared" si="279"/>
        <v>38</v>
      </c>
      <c r="D455" s="202">
        <f t="shared" ref="D455:E455" si="345">D454</f>
        <v>9</v>
      </c>
      <c r="E455" s="202">
        <f t="shared" si="345"/>
        <v>3</v>
      </c>
      <c r="F455" s="202" t="str">
        <f t="shared" si="275"/>
        <v>9월 3주</v>
      </c>
    </row>
    <row r="456" spans="1:6">
      <c r="A456" s="406">
        <f t="shared" si="340"/>
        <v>41902</v>
      </c>
      <c r="B456" s="202" t="str">
        <f t="shared" si="278"/>
        <v>토</v>
      </c>
      <c r="C456" s="202">
        <f t="shared" si="279"/>
        <v>38</v>
      </c>
      <c r="D456" s="202">
        <f t="shared" ref="D456:E456" si="346">D455</f>
        <v>9</v>
      </c>
      <c r="E456" s="202">
        <f t="shared" si="346"/>
        <v>3</v>
      </c>
      <c r="F456" s="202" t="str">
        <f t="shared" si="275"/>
        <v>9월 3주</v>
      </c>
    </row>
    <row r="457" spans="1:6">
      <c r="A457" s="406">
        <f t="shared" si="340"/>
        <v>41903</v>
      </c>
      <c r="B457" s="202" t="str">
        <f t="shared" si="278"/>
        <v>일</v>
      </c>
      <c r="C457" s="202">
        <f t="shared" si="279"/>
        <v>39</v>
      </c>
      <c r="D457" s="202">
        <f t="shared" ref="D457:E457" si="347">D456</f>
        <v>9</v>
      </c>
      <c r="E457" s="202">
        <f t="shared" ref="E457:E520" si="348">E456+1</f>
        <v>4</v>
      </c>
      <c r="F457" s="202" t="str">
        <f t="shared" si="275"/>
        <v>9월 4주</v>
      </c>
    </row>
    <row r="458" spans="1:6">
      <c r="A458" s="406">
        <f t="shared" si="340"/>
        <v>41904</v>
      </c>
      <c r="B458" s="202" t="str">
        <f t="shared" si="278"/>
        <v>월</v>
      </c>
      <c r="C458" s="202">
        <f t="shared" si="279"/>
        <v>39</v>
      </c>
      <c r="D458" s="202">
        <f t="shared" ref="D458:E458" si="349">D457</f>
        <v>9</v>
      </c>
      <c r="E458" s="202">
        <f t="shared" si="349"/>
        <v>4</v>
      </c>
      <c r="F458" s="202" t="str">
        <f t="shared" ref="F458:F521" si="350">D458&amp;"월 "&amp;E458&amp;"주"</f>
        <v>9월 4주</v>
      </c>
    </row>
    <row r="459" spans="1:6">
      <c r="A459" s="406">
        <f t="shared" si="340"/>
        <v>41905</v>
      </c>
      <c r="B459" s="202" t="str">
        <f t="shared" si="278"/>
        <v>화</v>
      </c>
      <c r="C459" s="202">
        <f t="shared" si="279"/>
        <v>39</v>
      </c>
      <c r="D459" s="202">
        <f t="shared" ref="D459:E459" si="351">D458</f>
        <v>9</v>
      </c>
      <c r="E459" s="202">
        <f t="shared" si="351"/>
        <v>4</v>
      </c>
      <c r="F459" s="202" t="str">
        <f t="shared" si="350"/>
        <v>9월 4주</v>
      </c>
    </row>
    <row r="460" spans="1:6">
      <c r="A460" s="406">
        <f t="shared" si="340"/>
        <v>41906</v>
      </c>
      <c r="B460" s="202" t="str">
        <f t="shared" si="278"/>
        <v>수</v>
      </c>
      <c r="C460" s="202">
        <f t="shared" si="279"/>
        <v>39</v>
      </c>
      <c r="D460" s="202">
        <f t="shared" ref="D460:E460" si="352">D459</f>
        <v>9</v>
      </c>
      <c r="E460" s="202">
        <f t="shared" si="352"/>
        <v>4</v>
      </c>
      <c r="F460" s="202" t="str">
        <f t="shared" si="350"/>
        <v>9월 4주</v>
      </c>
    </row>
    <row r="461" spans="1:6">
      <c r="A461" s="406">
        <f t="shared" si="340"/>
        <v>41907</v>
      </c>
      <c r="B461" s="202" t="str">
        <f t="shared" ref="B461:B524" si="353">TEXT(A461,"AAA")</f>
        <v>목</v>
      </c>
      <c r="C461" s="202">
        <f t="shared" ref="C461:C524" si="354">WEEKNUM(A461)</f>
        <v>39</v>
      </c>
      <c r="D461" s="202">
        <f t="shared" ref="D461:E461" si="355">D460</f>
        <v>9</v>
      </c>
      <c r="E461" s="202">
        <f t="shared" si="355"/>
        <v>4</v>
      </c>
      <c r="F461" s="202" t="str">
        <f t="shared" si="350"/>
        <v>9월 4주</v>
      </c>
    </row>
    <row r="462" spans="1:6">
      <c r="A462" s="406">
        <f t="shared" si="340"/>
        <v>41908</v>
      </c>
      <c r="B462" s="202" t="str">
        <f t="shared" si="353"/>
        <v>금</v>
      </c>
      <c r="C462" s="202">
        <f t="shared" si="354"/>
        <v>39</v>
      </c>
      <c r="D462" s="202">
        <f t="shared" ref="D462:E462" si="356">D461</f>
        <v>9</v>
      </c>
      <c r="E462" s="202">
        <f t="shared" si="356"/>
        <v>4</v>
      </c>
      <c r="F462" s="202" t="str">
        <f t="shared" si="350"/>
        <v>9월 4주</v>
      </c>
    </row>
    <row r="463" spans="1:6">
      <c r="A463" s="406">
        <f t="shared" si="340"/>
        <v>41909</v>
      </c>
      <c r="B463" s="202" t="str">
        <f t="shared" si="353"/>
        <v>토</v>
      </c>
      <c r="C463" s="202">
        <f t="shared" si="354"/>
        <v>39</v>
      </c>
      <c r="D463" s="202">
        <f t="shared" ref="D463:E463" si="357">D462</f>
        <v>9</v>
      </c>
      <c r="E463" s="202">
        <f t="shared" si="357"/>
        <v>4</v>
      </c>
      <c r="F463" s="202" t="str">
        <f t="shared" si="350"/>
        <v>9월 4주</v>
      </c>
    </row>
    <row r="464" spans="1:6">
      <c r="A464" s="406">
        <f t="shared" si="340"/>
        <v>41910</v>
      </c>
      <c r="B464" s="202" t="str">
        <f t="shared" si="353"/>
        <v>일</v>
      </c>
      <c r="C464" s="202">
        <f t="shared" si="354"/>
        <v>40</v>
      </c>
      <c r="D464" s="202">
        <f t="shared" ref="D464:E464" si="358">D463</f>
        <v>9</v>
      </c>
      <c r="E464" s="202">
        <f t="shared" ref="E464:E527" si="359">E463+1</f>
        <v>5</v>
      </c>
      <c r="F464" s="202" t="str">
        <f t="shared" si="350"/>
        <v>9월 5주</v>
      </c>
    </row>
    <row r="465" spans="1:6">
      <c r="A465" s="406">
        <f t="shared" si="340"/>
        <v>41911</v>
      </c>
      <c r="B465" s="202" t="str">
        <f t="shared" si="353"/>
        <v>월</v>
      </c>
      <c r="C465" s="202">
        <f t="shared" si="354"/>
        <v>40</v>
      </c>
      <c r="D465" s="202">
        <f t="shared" ref="D465:E465" si="360">D464</f>
        <v>9</v>
      </c>
      <c r="E465" s="202">
        <f t="shared" si="360"/>
        <v>5</v>
      </c>
      <c r="F465" s="202" t="str">
        <f t="shared" si="350"/>
        <v>9월 5주</v>
      </c>
    </row>
    <row r="466" spans="1:6">
      <c r="A466" s="406">
        <f t="shared" si="340"/>
        <v>41912</v>
      </c>
      <c r="B466" s="202" t="str">
        <f t="shared" si="353"/>
        <v>화</v>
      </c>
      <c r="C466" s="202">
        <f t="shared" si="354"/>
        <v>40</v>
      </c>
      <c r="D466" s="202">
        <f t="shared" ref="D466:E466" si="361">D465</f>
        <v>9</v>
      </c>
      <c r="E466" s="202">
        <f t="shared" si="361"/>
        <v>5</v>
      </c>
      <c r="F466" s="202" t="str">
        <f t="shared" si="350"/>
        <v>9월 5주</v>
      </c>
    </row>
    <row r="467" spans="1:6">
      <c r="A467" s="406">
        <f t="shared" si="340"/>
        <v>41913</v>
      </c>
      <c r="B467" s="202" t="str">
        <f t="shared" si="353"/>
        <v>수</v>
      </c>
      <c r="C467" s="202">
        <f t="shared" si="354"/>
        <v>40</v>
      </c>
      <c r="D467" s="202">
        <v>10</v>
      </c>
      <c r="E467" s="407">
        <v>1</v>
      </c>
      <c r="F467" s="202" t="str">
        <f t="shared" si="350"/>
        <v>10월 1주</v>
      </c>
    </row>
    <row r="468" spans="1:6">
      <c r="A468" s="406">
        <f t="shared" si="340"/>
        <v>41914</v>
      </c>
      <c r="B468" s="202" t="str">
        <f t="shared" si="353"/>
        <v>목</v>
      </c>
      <c r="C468" s="202">
        <f t="shared" si="354"/>
        <v>40</v>
      </c>
      <c r="D468" s="202">
        <f t="shared" ref="D468:E468" si="362">D467</f>
        <v>10</v>
      </c>
      <c r="E468" s="202">
        <f t="shared" si="362"/>
        <v>1</v>
      </c>
      <c r="F468" s="202" t="str">
        <f t="shared" si="350"/>
        <v>10월 1주</v>
      </c>
    </row>
    <row r="469" spans="1:6">
      <c r="A469" s="406">
        <f t="shared" si="340"/>
        <v>41915</v>
      </c>
      <c r="B469" s="202" t="str">
        <f t="shared" si="353"/>
        <v>금</v>
      </c>
      <c r="C469" s="202">
        <f t="shared" si="354"/>
        <v>40</v>
      </c>
      <c r="D469" s="202">
        <f t="shared" ref="D469:E469" si="363">D468</f>
        <v>10</v>
      </c>
      <c r="E469" s="202">
        <f t="shared" si="363"/>
        <v>1</v>
      </c>
      <c r="F469" s="202" t="str">
        <f t="shared" si="350"/>
        <v>10월 1주</v>
      </c>
    </row>
    <row r="470" spans="1:6">
      <c r="A470" s="406">
        <f t="shared" si="340"/>
        <v>41916</v>
      </c>
      <c r="B470" s="202" t="str">
        <f t="shared" si="353"/>
        <v>토</v>
      </c>
      <c r="C470" s="202">
        <f t="shared" si="354"/>
        <v>40</v>
      </c>
      <c r="D470" s="202">
        <f t="shared" ref="D470:E470" si="364">D469</f>
        <v>10</v>
      </c>
      <c r="E470" s="202">
        <f t="shared" si="364"/>
        <v>1</v>
      </c>
      <c r="F470" s="202" t="str">
        <f t="shared" si="350"/>
        <v>10월 1주</v>
      </c>
    </row>
    <row r="471" spans="1:6">
      <c r="A471" s="406">
        <f t="shared" si="340"/>
        <v>41917</v>
      </c>
      <c r="B471" s="202" t="str">
        <f t="shared" si="353"/>
        <v>일</v>
      </c>
      <c r="C471" s="202">
        <f t="shared" si="354"/>
        <v>41</v>
      </c>
      <c r="D471" s="202">
        <f t="shared" ref="D471:E471" si="365">D470</f>
        <v>10</v>
      </c>
      <c r="E471" s="202">
        <f t="shared" ref="E471:E534" si="366">E470+1</f>
        <v>2</v>
      </c>
      <c r="F471" s="202" t="str">
        <f t="shared" si="350"/>
        <v>10월 2주</v>
      </c>
    </row>
    <row r="472" spans="1:6">
      <c r="A472" s="406">
        <f t="shared" si="340"/>
        <v>41918</v>
      </c>
      <c r="B472" s="202" t="str">
        <f t="shared" si="353"/>
        <v>월</v>
      </c>
      <c r="C472" s="202">
        <f t="shared" si="354"/>
        <v>41</v>
      </c>
      <c r="D472" s="202">
        <f t="shared" ref="D472:E472" si="367">D471</f>
        <v>10</v>
      </c>
      <c r="E472" s="202">
        <f t="shared" si="367"/>
        <v>2</v>
      </c>
      <c r="F472" s="202" t="str">
        <f t="shared" si="350"/>
        <v>10월 2주</v>
      </c>
    </row>
    <row r="473" spans="1:6">
      <c r="A473" s="406">
        <f t="shared" si="340"/>
        <v>41919</v>
      </c>
      <c r="B473" s="202" t="str">
        <f t="shared" si="353"/>
        <v>화</v>
      </c>
      <c r="C473" s="202">
        <f t="shared" si="354"/>
        <v>41</v>
      </c>
      <c r="D473" s="202">
        <f t="shared" ref="D473:E473" si="368">D472</f>
        <v>10</v>
      </c>
      <c r="E473" s="202">
        <f t="shared" si="368"/>
        <v>2</v>
      </c>
      <c r="F473" s="202" t="str">
        <f t="shared" si="350"/>
        <v>10월 2주</v>
      </c>
    </row>
    <row r="474" spans="1:6">
      <c r="A474" s="406">
        <f t="shared" si="340"/>
        <v>41920</v>
      </c>
      <c r="B474" s="202" t="str">
        <f t="shared" si="353"/>
        <v>수</v>
      </c>
      <c r="C474" s="202">
        <f t="shared" si="354"/>
        <v>41</v>
      </c>
      <c r="D474" s="202">
        <f t="shared" ref="D474:E474" si="369">D473</f>
        <v>10</v>
      </c>
      <c r="E474" s="202">
        <f t="shared" si="369"/>
        <v>2</v>
      </c>
      <c r="F474" s="202" t="str">
        <f t="shared" si="350"/>
        <v>10월 2주</v>
      </c>
    </row>
    <row r="475" spans="1:6">
      <c r="A475" s="406">
        <f t="shared" si="340"/>
        <v>41921</v>
      </c>
      <c r="B475" s="202" t="str">
        <f t="shared" si="353"/>
        <v>목</v>
      </c>
      <c r="C475" s="202">
        <f t="shared" si="354"/>
        <v>41</v>
      </c>
      <c r="D475" s="202">
        <f t="shared" ref="D475:E475" si="370">D474</f>
        <v>10</v>
      </c>
      <c r="E475" s="202">
        <f t="shared" si="370"/>
        <v>2</v>
      </c>
      <c r="F475" s="202" t="str">
        <f t="shared" si="350"/>
        <v>10월 2주</v>
      </c>
    </row>
    <row r="476" spans="1:6">
      <c r="A476" s="406">
        <f t="shared" si="340"/>
        <v>41922</v>
      </c>
      <c r="B476" s="202" t="str">
        <f t="shared" si="353"/>
        <v>금</v>
      </c>
      <c r="C476" s="202">
        <f t="shared" si="354"/>
        <v>41</v>
      </c>
      <c r="D476" s="202">
        <f t="shared" ref="D476:E476" si="371">D475</f>
        <v>10</v>
      </c>
      <c r="E476" s="202">
        <f t="shared" si="371"/>
        <v>2</v>
      </c>
      <c r="F476" s="202" t="str">
        <f t="shared" si="350"/>
        <v>10월 2주</v>
      </c>
    </row>
    <row r="477" spans="1:6">
      <c r="A477" s="406">
        <f t="shared" si="340"/>
        <v>41923</v>
      </c>
      <c r="B477" s="202" t="str">
        <f t="shared" si="353"/>
        <v>토</v>
      </c>
      <c r="C477" s="202">
        <f t="shared" si="354"/>
        <v>41</v>
      </c>
      <c r="D477" s="202">
        <f t="shared" ref="D477:E477" si="372">D476</f>
        <v>10</v>
      </c>
      <c r="E477" s="202">
        <f t="shared" si="372"/>
        <v>2</v>
      </c>
      <c r="F477" s="202" t="str">
        <f t="shared" si="350"/>
        <v>10월 2주</v>
      </c>
    </row>
    <row r="478" spans="1:6">
      <c r="A478" s="406">
        <f t="shared" si="340"/>
        <v>41924</v>
      </c>
      <c r="B478" s="202" t="str">
        <f t="shared" si="353"/>
        <v>일</v>
      </c>
      <c r="C478" s="202">
        <f t="shared" si="354"/>
        <v>42</v>
      </c>
      <c r="D478" s="202">
        <f t="shared" ref="D478:E478" si="373">D477</f>
        <v>10</v>
      </c>
      <c r="E478" s="202">
        <f t="shared" ref="E478:E541" si="374">E477+1</f>
        <v>3</v>
      </c>
      <c r="F478" s="202" t="str">
        <f t="shared" si="350"/>
        <v>10월 3주</v>
      </c>
    </row>
    <row r="479" spans="1:6">
      <c r="A479" s="406">
        <f t="shared" si="340"/>
        <v>41925</v>
      </c>
      <c r="B479" s="202" t="str">
        <f t="shared" si="353"/>
        <v>월</v>
      </c>
      <c r="C479" s="202">
        <f t="shared" si="354"/>
        <v>42</v>
      </c>
      <c r="D479" s="202">
        <f t="shared" ref="D479:E479" si="375">D478</f>
        <v>10</v>
      </c>
      <c r="E479" s="202">
        <f t="shared" si="375"/>
        <v>3</v>
      </c>
      <c r="F479" s="202" t="str">
        <f t="shared" si="350"/>
        <v>10월 3주</v>
      </c>
    </row>
    <row r="480" spans="1:6">
      <c r="A480" s="406">
        <f t="shared" si="340"/>
        <v>41926</v>
      </c>
      <c r="B480" s="202" t="str">
        <f t="shared" si="353"/>
        <v>화</v>
      </c>
      <c r="C480" s="202">
        <f t="shared" si="354"/>
        <v>42</v>
      </c>
      <c r="D480" s="202">
        <f t="shared" ref="D480:E480" si="376">D479</f>
        <v>10</v>
      </c>
      <c r="E480" s="202">
        <f t="shared" si="376"/>
        <v>3</v>
      </c>
      <c r="F480" s="202" t="str">
        <f t="shared" si="350"/>
        <v>10월 3주</v>
      </c>
    </row>
    <row r="481" spans="1:6">
      <c r="A481" s="406">
        <f t="shared" si="340"/>
        <v>41927</v>
      </c>
      <c r="B481" s="202" t="str">
        <f t="shared" si="353"/>
        <v>수</v>
      </c>
      <c r="C481" s="202">
        <f t="shared" si="354"/>
        <v>42</v>
      </c>
      <c r="D481" s="202">
        <f t="shared" ref="D481:E481" si="377">D480</f>
        <v>10</v>
      </c>
      <c r="E481" s="202">
        <f t="shared" si="377"/>
        <v>3</v>
      </c>
      <c r="F481" s="202" t="str">
        <f t="shared" si="350"/>
        <v>10월 3주</v>
      </c>
    </row>
    <row r="482" spans="1:6">
      <c r="A482" s="406">
        <f t="shared" si="340"/>
        <v>41928</v>
      </c>
      <c r="B482" s="202" t="str">
        <f t="shared" si="353"/>
        <v>목</v>
      </c>
      <c r="C482" s="202">
        <f t="shared" si="354"/>
        <v>42</v>
      </c>
      <c r="D482" s="202">
        <f t="shared" ref="D482:E482" si="378">D481</f>
        <v>10</v>
      </c>
      <c r="E482" s="202">
        <f t="shared" si="378"/>
        <v>3</v>
      </c>
      <c r="F482" s="202" t="str">
        <f t="shared" si="350"/>
        <v>10월 3주</v>
      </c>
    </row>
    <row r="483" spans="1:6">
      <c r="A483" s="406">
        <f t="shared" si="340"/>
        <v>41929</v>
      </c>
      <c r="B483" s="202" t="str">
        <f t="shared" si="353"/>
        <v>금</v>
      </c>
      <c r="C483" s="202">
        <f t="shared" si="354"/>
        <v>42</v>
      </c>
      <c r="D483" s="202">
        <f t="shared" ref="D483:E483" si="379">D482</f>
        <v>10</v>
      </c>
      <c r="E483" s="202">
        <f t="shared" si="379"/>
        <v>3</v>
      </c>
      <c r="F483" s="202" t="str">
        <f t="shared" si="350"/>
        <v>10월 3주</v>
      </c>
    </row>
    <row r="484" spans="1:6">
      <c r="A484" s="406">
        <f t="shared" si="340"/>
        <v>41930</v>
      </c>
      <c r="B484" s="202" t="str">
        <f t="shared" si="353"/>
        <v>토</v>
      </c>
      <c r="C484" s="202">
        <f t="shared" si="354"/>
        <v>42</v>
      </c>
      <c r="D484" s="202">
        <f t="shared" ref="D484:E484" si="380">D483</f>
        <v>10</v>
      </c>
      <c r="E484" s="202">
        <f t="shared" si="380"/>
        <v>3</v>
      </c>
      <c r="F484" s="202" t="str">
        <f t="shared" si="350"/>
        <v>10월 3주</v>
      </c>
    </row>
    <row r="485" spans="1:6">
      <c r="A485" s="406">
        <f t="shared" si="340"/>
        <v>41931</v>
      </c>
      <c r="B485" s="202" t="str">
        <f t="shared" si="353"/>
        <v>일</v>
      </c>
      <c r="C485" s="202">
        <f t="shared" si="354"/>
        <v>43</v>
      </c>
      <c r="D485" s="202">
        <f t="shared" ref="D485:E485" si="381">D484</f>
        <v>10</v>
      </c>
      <c r="E485" s="202">
        <f t="shared" ref="E485:E548" si="382">E484+1</f>
        <v>4</v>
      </c>
      <c r="F485" s="202" t="str">
        <f t="shared" si="350"/>
        <v>10월 4주</v>
      </c>
    </row>
    <row r="486" spans="1:6">
      <c r="A486" s="406">
        <f t="shared" si="340"/>
        <v>41932</v>
      </c>
      <c r="B486" s="202" t="str">
        <f t="shared" si="353"/>
        <v>월</v>
      </c>
      <c r="C486" s="202">
        <f t="shared" si="354"/>
        <v>43</v>
      </c>
      <c r="D486" s="202">
        <f t="shared" ref="D486:E486" si="383">D485</f>
        <v>10</v>
      </c>
      <c r="E486" s="202">
        <f t="shared" si="383"/>
        <v>4</v>
      </c>
      <c r="F486" s="202" t="str">
        <f t="shared" si="350"/>
        <v>10월 4주</v>
      </c>
    </row>
    <row r="487" spans="1:6">
      <c r="A487" s="406">
        <f t="shared" si="340"/>
        <v>41933</v>
      </c>
      <c r="B487" s="202" t="str">
        <f t="shared" si="353"/>
        <v>화</v>
      </c>
      <c r="C487" s="202">
        <f t="shared" si="354"/>
        <v>43</v>
      </c>
      <c r="D487" s="202">
        <f t="shared" ref="D487:E487" si="384">D486</f>
        <v>10</v>
      </c>
      <c r="E487" s="202">
        <f t="shared" si="384"/>
        <v>4</v>
      </c>
      <c r="F487" s="202" t="str">
        <f t="shared" si="350"/>
        <v>10월 4주</v>
      </c>
    </row>
    <row r="488" spans="1:6">
      <c r="A488" s="406">
        <f t="shared" si="340"/>
        <v>41934</v>
      </c>
      <c r="B488" s="202" t="str">
        <f t="shared" si="353"/>
        <v>수</v>
      </c>
      <c r="C488" s="202">
        <f t="shared" si="354"/>
        <v>43</v>
      </c>
      <c r="D488" s="202">
        <f t="shared" ref="D488:E488" si="385">D487</f>
        <v>10</v>
      </c>
      <c r="E488" s="202">
        <f t="shared" si="385"/>
        <v>4</v>
      </c>
      <c r="F488" s="202" t="str">
        <f t="shared" si="350"/>
        <v>10월 4주</v>
      </c>
    </row>
    <row r="489" spans="1:6">
      <c r="A489" s="406">
        <f t="shared" si="340"/>
        <v>41935</v>
      </c>
      <c r="B489" s="202" t="str">
        <f t="shared" si="353"/>
        <v>목</v>
      </c>
      <c r="C489" s="202">
        <f t="shared" si="354"/>
        <v>43</v>
      </c>
      <c r="D489" s="202">
        <f t="shared" ref="D489:E489" si="386">D488</f>
        <v>10</v>
      </c>
      <c r="E489" s="202">
        <f t="shared" si="386"/>
        <v>4</v>
      </c>
      <c r="F489" s="202" t="str">
        <f t="shared" si="350"/>
        <v>10월 4주</v>
      </c>
    </row>
    <row r="490" spans="1:6">
      <c r="A490" s="406">
        <f t="shared" si="340"/>
        <v>41936</v>
      </c>
      <c r="B490" s="202" t="str">
        <f t="shared" si="353"/>
        <v>금</v>
      </c>
      <c r="C490" s="202">
        <f t="shared" si="354"/>
        <v>43</v>
      </c>
      <c r="D490" s="202">
        <f t="shared" ref="D490:E490" si="387">D489</f>
        <v>10</v>
      </c>
      <c r="E490" s="202">
        <f t="shared" si="387"/>
        <v>4</v>
      </c>
      <c r="F490" s="202" t="str">
        <f t="shared" si="350"/>
        <v>10월 4주</v>
      </c>
    </row>
    <row r="491" spans="1:6">
      <c r="A491" s="406">
        <f t="shared" si="340"/>
        <v>41937</v>
      </c>
      <c r="B491" s="202" t="str">
        <f t="shared" si="353"/>
        <v>토</v>
      </c>
      <c r="C491" s="202">
        <f t="shared" si="354"/>
        <v>43</v>
      </c>
      <c r="D491" s="202">
        <f t="shared" ref="D491:E491" si="388">D490</f>
        <v>10</v>
      </c>
      <c r="E491" s="202">
        <f t="shared" si="388"/>
        <v>4</v>
      </c>
      <c r="F491" s="202" t="str">
        <f t="shared" si="350"/>
        <v>10월 4주</v>
      </c>
    </row>
    <row r="492" spans="1:6">
      <c r="A492" s="406">
        <f t="shared" si="340"/>
        <v>41938</v>
      </c>
      <c r="B492" s="202" t="str">
        <f t="shared" si="353"/>
        <v>일</v>
      </c>
      <c r="C492" s="202">
        <f t="shared" si="354"/>
        <v>44</v>
      </c>
      <c r="D492" s="202">
        <f t="shared" ref="D492:E492" si="389">D491</f>
        <v>10</v>
      </c>
      <c r="E492" s="202">
        <f t="shared" ref="E492:E555" si="390">E491+1</f>
        <v>5</v>
      </c>
      <c r="F492" s="202" t="str">
        <f t="shared" si="350"/>
        <v>10월 5주</v>
      </c>
    </row>
    <row r="493" spans="1:6">
      <c r="A493" s="406">
        <f t="shared" si="340"/>
        <v>41939</v>
      </c>
      <c r="B493" s="202" t="str">
        <f t="shared" si="353"/>
        <v>월</v>
      </c>
      <c r="C493" s="202">
        <f t="shared" si="354"/>
        <v>44</v>
      </c>
      <c r="D493" s="202">
        <f t="shared" ref="D493:E493" si="391">D492</f>
        <v>10</v>
      </c>
      <c r="E493" s="202">
        <f t="shared" si="391"/>
        <v>5</v>
      </c>
      <c r="F493" s="202" t="str">
        <f t="shared" si="350"/>
        <v>10월 5주</v>
      </c>
    </row>
    <row r="494" spans="1:6">
      <c r="A494" s="406">
        <f t="shared" si="340"/>
        <v>41940</v>
      </c>
      <c r="B494" s="202" t="str">
        <f t="shared" si="353"/>
        <v>화</v>
      </c>
      <c r="C494" s="202">
        <f t="shared" si="354"/>
        <v>44</v>
      </c>
      <c r="D494" s="202">
        <f t="shared" ref="D494:E494" si="392">D493</f>
        <v>10</v>
      </c>
      <c r="E494" s="202">
        <f t="shared" si="392"/>
        <v>5</v>
      </c>
      <c r="F494" s="202" t="str">
        <f t="shared" si="350"/>
        <v>10월 5주</v>
      </c>
    </row>
    <row r="495" spans="1:6">
      <c r="A495" s="406">
        <f t="shared" si="340"/>
        <v>41941</v>
      </c>
      <c r="B495" s="202" t="str">
        <f t="shared" si="353"/>
        <v>수</v>
      </c>
      <c r="C495" s="202">
        <f t="shared" si="354"/>
        <v>44</v>
      </c>
      <c r="D495" s="202">
        <f t="shared" ref="D495:E495" si="393">D494</f>
        <v>10</v>
      </c>
      <c r="E495" s="202">
        <f t="shared" si="393"/>
        <v>5</v>
      </c>
      <c r="F495" s="202" t="str">
        <f t="shared" si="350"/>
        <v>10월 5주</v>
      </c>
    </row>
    <row r="496" spans="1:6">
      <c r="A496" s="406">
        <f t="shared" si="340"/>
        <v>41942</v>
      </c>
      <c r="B496" s="202" t="str">
        <f t="shared" si="353"/>
        <v>목</v>
      </c>
      <c r="C496" s="202">
        <f t="shared" si="354"/>
        <v>44</v>
      </c>
      <c r="D496" s="202">
        <f t="shared" ref="D496:E496" si="394">D495</f>
        <v>10</v>
      </c>
      <c r="E496" s="202">
        <f t="shared" si="394"/>
        <v>5</v>
      </c>
      <c r="F496" s="202" t="str">
        <f t="shared" si="350"/>
        <v>10월 5주</v>
      </c>
    </row>
    <row r="497" spans="1:6">
      <c r="A497" s="406">
        <f t="shared" si="340"/>
        <v>41943</v>
      </c>
      <c r="B497" s="202" t="str">
        <f t="shared" si="353"/>
        <v>금</v>
      </c>
      <c r="C497" s="202">
        <f t="shared" si="354"/>
        <v>44</v>
      </c>
      <c r="D497" s="202">
        <f t="shared" ref="D497:E497" si="395">D496</f>
        <v>10</v>
      </c>
      <c r="E497" s="202">
        <f t="shared" si="395"/>
        <v>5</v>
      </c>
      <c r="F497" s="202" t="str">
        <f t="shared" si="350"/>
        <v>10월 5주</v>
      </c>
    </row>
    <row r="498" spans="1:6">
      <c r="A498" s="406">
        <f t="shared" si="340"/>
        <v>41944</v>
      </c>
      <c r="B498" s="202" t="str">
        <f t="shared" si="353"/>
        <v>토</v>
      </c>
      <c r="C498" s="202">
        <f t="shared" si="354"/>
        <v>44</v>
      </c>
      <c r="D498" s="202">
        <v>11</v>
      </c>
      <c r="E498" s="407">
        <v>1</v>
      </c>
      <c r="F498" s="202" t="str">
        <f t="shared" si="350"/>
        <v>11월 1주</v>
      </c>
    </row>
    <row r="499" spans="1:6">
      <c r="A499" s="406">
        <f t="shared" si="340"/>
        <v>41945</v>
      </c>
      <c r="B499" s="202" t="str">
        <f t="shared" si="353"/>
        <v>일</v>
      </c>
      <c r="C499" s="202">
        <f t="shared" si="354"/>
        <v>45</v>
      </c>
      <c r="D499" s="202">
        <f t="shared" ref="D499:E499" si="396">D498</f>
        <v>11</v>
      </c>
      <c r="E499" s="202">
        <f t="shared" ref="E499:E562" si="397">E498+1</f>
        <v>2</v>
      </c>
      <c r="F499" s="202" t="str">
        <f t="shared" si="350"/>
        <v>11월 2주</v>
      </c>
    </row>
    <row r="500" spans="1:6">
      <c r="A500" s="406">
        <f t="shared" si="340"/>
        <v>41946</v>
      </c>
      <c r="B500" s="202" t="str">
        <f t="shared" si="353"/>
        <v>월</v>
      </c>
      <c r="C500" s="202">
        <f t="shared" si="354"/>
        <v>45</v>
      </c>
      <c r="D500" s="202">
        <f t="shared" ref="D500:E500" si="398">D499</f>
        <v>11</v>
      </c>
      <c r="E500" s="202">
        <f t="shared" si="398"/>
        <v>2</v>
      </c>
      <c r="F500" s="202" t="str">
        <f t="shared" si="350"/>
        <v>11월 2주</v>
      </c>
    </row>
    <row r="501" spans="1:6">
      <c r="A501" s="406">
        <f t="shared" si="340"/>
        <v>41947</v>
      </c>
      <c r="B501" s="202" t="str">
        <f t="shared" si="353"/>
        <v>화</v>
      </c>
      <c r="C501" s="202">
        <f t="shared" si="354"/>
        <v>45</v>
      </c>
      <c r="D501" s="202">
        <f t="shared" ref="D501:E501" si="399">D500</f>
        <v>11</v>
      </c>
      <c r="E501" s="202">
        <f t="shared" si="399"/>
        <v>2</v>
      </c>
      <c r="F501" s="202" t="str">
        <f t="shared" si="350"/>
        <v>11월 2주</v>
      </c>
    </row>
    <row r="502" spans="1:6">
      <c r="A502" s="406">
        <f t="shared" si="340"/>
        <v>41948</v>
      </c>
      <c r="B502" s="202" t="str">
        <f t="shared" si="353"/>
        <v>수</v>
      </c>
      <c r="C502" s="202">
        <f t="shared" si="354"/>
        <v>45</v>
      </c>
      <c r="D502" s="202">
        <f t="shared" ref="D502:E502" si="400">D501</f>
        <v>11</v>
      </c>
      <c r="E502" s="202">
        <f t="shared" si="400"/>
        <v>2</v>
      </c>
      <c r="F502" s="202" t="str">
        <f t="shared" si="350"/>
        <v>11월 2주</v>
      </c>
    </row>
    <row r="503" spans="1:6">
      <c r="A503" s="406">
        <f t="shared" si="340"/>
        <v>41949</v>
      </c>
      <c r="B503" s="202" t="str">
        <f t="shared" si="353"/>
        <v>목</v>
      </c>
      <c r="C503" s="202">
        <f t="shared" si="354"/>
        <v>45</v>
      </c>
      <c r="D503" s="202">
        <f t="shared" ref="D503:E503" si="401">D502</f>
        <v>11</v>
      </c>
      <c r="E503" s="202">
        <f t="shared" si="401"/>
        <v>2</v>
      </c>
      <c r="F503" s="202" t="str">
        <f t="shared" si="350"/>
        <v>11월 2주</v>
      </c>
    </row>
    <row r="504" spans="1:6">
      <c r="A504" s="406">
        <f t="shared" si="340"/>
        <v>41950</v>
      </c>
      <c r="B504" s="202" t="str">
        <f t="shared" si="353"/>
        <v>금</v>
      </c>
      <c r="C504" s="202">
        <f t="shared" si="354"/>
        <v>45</v>
      </c>
      <c r="D504" s="202">
        <f t="shared" ref="D504:E504" si="402">D503</f>
        <v>11</v>
      </c>
      <c r="E504" s="202">
        <f t="shared" si="402"/>
        <v>2</v>
      </c>
      <c r="F504" s="202" t="str">
        <f t="shared" si="350"/>
        <v>11월 2주</v>
      </c>
    </row>
    <row r="505" spans="1:6">
      <c r="A505" s="406">
        <f t="shared" si="340"/>
        <v>41951</v>
      </c>
      <c r="B505" s="202" t="str">
        <f t="shared" si="353"/>
        <v>토</v>
      </c>
      <c r="C505" s="202">
        <f t="shared" si="354"/>
        <v>45</v>
      </c>
      <c r="D505" s="202">
        <f t="shared" ref="D505:E505" si="403">D504</f>
        <v>11</v>
      </c>
      <c r="E505" s="202">
        <f t="shared" si="403"/>
        <v>2</v>
      </c>
      <c r="F505" s="202" t="str">
        <f t="shared" si="350"/>
        <v>11월 2주</v>
      </c>
    </row>
    <row r="506" spans="1:6">
      <c r="A506" s="406">
        <f t="shared" si="340"/>
        <v>41952</v>
      </c>
      <c r="B506" s="202" t="str">
        <f t="shared" si="353"/>
        <v>일</v>
      </c>
      <c r="C506" s="202">
        <f t="shared" si="354"/>
        <v>46</v>
      </c>
      <c r="D506" s="202">
        <f t="shared" ref="D506:E506" si="404">D505</f>
        <v>11</v>
      </c>
      <c r="E506" s="202">
        <f t="shared" ref="E506:E569" si="405">E505+1</f>
        <v>3</v>
      </c>
      <c r="F506" s="202" t="str">
        <f t="shared" si="350"/>
        <v>11월 3주</v>
      </c>
    </row>
    <row r="507" spans="1:6">
      <c r="A507" s="406">
        <f t="shared" si="340"/>
        <v>41953</v>
      </c>
      <c r="B507" s="202" t="str">
        <f t="shared" si="353"/>
        <v>월</v>
      </c>
      <c r="C507" s="202">
        <f t="shared" si="354"/>
        <v>46</v>
      </c>
      <c r="D507" s="202">
        <f t="shared" ref="D507:E507" si="406">D506</f>
        <v>11</v>
      </c>
      <c r="E507" s="202">
        <f t="shared" si="406"/>
        <v>3</v>
      </c>
      <c r="F507" s="202" t="str">
        <f t="shared" si="350"/>
        <v>11월 3주</v>
      </c>
    </row>
    <row r="508" spans="1:6">
      <c r="A508" s="406">
        <f t="shared" si="340"/>
        <v>41954</v>
      </c>
      <c r="B508" s="202" t="str">
        <f t="shared" si="353"/>
        <v>화</v>
      </c>
      <c r="C508" s="202">
        <f t="shared" si="354"/>
        <v>46</v>
      </c>
      <c r="D508" s="202">
        <f t="shared" ref="D508:E508" si="407">D507</f>
        <v>11</v>
      </c>
      <c r="E508" s="202">
        <f t="shared" si="407"/>
        <v>3</v>
      </c>
      <c r="F508" s="202" t="str">
        <f t="shared" si="350"/>
        <v>11월 3주</v>
      </c>
    </row>
    <row r="509" spans="1:6">
      <c r="A509" s="406">
        <f t="shared" si="340"/>
        <v>41955</v>
      </c>
      <c r="B509" s="202" t="str">
        <f t="shared" si="353"/>
        <v>수</v>
      </c>
      <c r="C509" s="202">
        <f t="shared" si="354"/>
        <v>46</v>
      </c>
      <c r="D509" s="202">
        <f t="shared" ref="D509:E509" si="408">D508</f>
        <v>11</v>
      </c>
      <c r="E509" s="202">
        <f t="shared" si="408"/>
        <v>3</v>
      </c>
      <c r="F509" s="202" t="str">
        <f t="shared" si="350"/>
        <v>11월 3주</v>
      </c>
    </row>
    <row r="510" spans="1:6">
      <c r="A510" s="406">
        <f t="shared" si="340"/>
        <v>41956</v>
      </c>
      <c r="B510" s="202" t="str">
        <f t="shared" si="353"/>
        <v>목</v>
      </c>
      <c r="C510" s="202">
        <f t="shared" si="354"/>
        <v>46</v>
      </c>
      <c r="D510" s="202">
        <f t="shared" ref="D510:E510" si="409">D509</f>
        <v>11</v>
      </c>
      <c r="E510" s="202">
        <f t="shared" si="409"/>
        <v>3</v>
      </c>
      <c r="F510" s="202" t="str">
        <f t="shared" si="350"/>
        <v>11월 3주</v>
      </c>
    </row>
    <row r="511" spans="1:6">
      <c r="A511" s="406">
        <f t="shared" si="340"/>
        <v>41957</v>
      </c>
      <c r="B511" s="202" t="str">
        <f t="shared" si="353"/>
        <v>금</v>
      </c>
      <c r="C511" s="202">
        <f t="shared" si="354"/>
        <v>46</v>
      </c>
      <c r="D511" s="202">
        <f t="shared" ref="D511:E511" si="410">D510</f>
        <v>11</v>
      </c>
      <c r="E511" s="202">
        <f t="shared" si="410"/>
        <v>3</v>
      </c>
      <c r="F511" s="202" t="str">
        <f t="shared" si="350"/>
        <v>11월 3주</v>
      </c>
    </row>
    <row r="512" spans="1:6">
      <c r="A512" s="406">
        <f t="shared" si="340"/>
        <v>41958</v>
      </c>
      <c r="B512" s="202" t="str">
        <f t="shared" si="353"/>
        <v>토</v>
      </c>
      <c r="C512" s="202">
        <f t="shared" si="354"/>
        <v>46</v>
      </c>
      <c r="D512" s="202">
        <f t="shared" ref="D512:E512" si="411">D511</f>
        <v>11</v>
      </c>
      <c r="E512" s="202">
        <f t="shared" si="411"/>
        <v>3</v>
      </c>
      <c r="F512" s="202" t="str">
        <f t="shared" si="350"/>
        <v>11월 3주</v>
      </c>
    </row>
    <row r="513" spans="1:6">
      <c r="A513" s="406">
        <f t="shared" si="340"/>
        <v>41959</v>
      </c>
      <c r="B513" s="202" t="str">
        <f t="shared" si="353"/>
        <v>일</v>
      </c>
      <c r="C513" s="202">
        <f t="shared" si="354"/>
        <v>47</v>
      </c>
      <c r="D513" s="202">
        <f t="shared" ref="D513:E513" si="412">D512</f>
        <v>11</v>
      </c>
      <c r="E513" s="202">
        <f t="shared" ref="E513:E576" si="413">E512+1</f>
        <v>4</v>
      </c>
      <c r="F513" s="202" t="str">
        <f t="shared" si="350"/>
        <v>11월 4주</v>
      </c>
    </row>
    <row r="514" spans="1:6">
      <c r="A514" s="406">
        <f t="shared" si="340"/>
        <v>41960</v>
      </c>
      <c r="B514" s="202" t="str">
        <f t="shared" si="353"/>
        <v>월</v>
      </c>
      <c r="C514" s="202">
        <f t="shared" si="354"/>
        <v>47</v>
      </c>
      <c r="D514" s="202">
        <f t="shared" ref="D514:E514" si="414">D513</f>
        <v>11</v>
      </c>
      <c r="E514" s="202">
        <f t="shared" si="414"/>
        <v>4</v>
      </c>
      <c r="F514" s="202" t="str">
        <f t="shared" si="350"/>
        <v>11월 4주</v>
      </c>
    </row>
    <row r="515" spans="1:6">
      <c r="A515" s="406">
        <f t="shared" ref="A515:A578" si="415">A514+1</f>
        <v>41961</v>
      </c>
      <c r="B515" s="202" t="str">
        <f t="shared" si="353"/>
        <v>화</v>
      </c>
      <c r="C515" s="202">
        <f t="shared" si="354"/>
        <v>47</v>
      </c>
      <c r="D515" s="202">
        <f t="shared" ref="D515:E515" si="416">D514</f>
        <v>11</v>
      </c>
      <c r="E515" s="202">
        <f t="shared" si="416"/>
        <v>4</v>
      </c>
      <c r="F515" s="202" t="str">
        <f t="shared" si="350"/>
        <v>11월 4주</v>
      </c>
    </row>
    <row r="516" spans="1:6">
      <c r="A516" s="406">
        <f t="shared" si="415"/>
        <v>41962</v>
      </c>
      <c r="B516" s="202" t="str">
        <f t="shared" si="353"/>
        <v>수</v>
      </c>
      <c r="C516" s="202">
        <f t="shared" si="354"/>
        <v>47</v>
      </c>
      <c r="D516" s="202">
        <f t="shared" ref="D516:E516" si="417">D515</f>
        <v>11</v>
      </c>
      <c r="E516" s="202">
        <f t="shared" si="417"/>
        <v>4</v>
      </c>
      <c r="F516" s="202" t="str">
        <f t="shared" si="350"/>
        <v>11월 4주</v>
      </c>
    </row>
    <row r="517" spans="1:6">
      <c r="A517" s="406">
        <f t="shared" si="415"/>
        <v>41963</v>
      </c>
      <c r="B517" s="202" t="str">
        <f t="shared" si="353"/>
        <v>목</v>
      </c>
      <c r="C517" s="202">
        <f t="shared" si="354"/>
        <v>47</v>
      </c>
      <c r="D517" s="202">
        <f t="shared" ref="D517:E517" si="418">D516</f>
        <v>11</v>
      </c>
      <c r="E517" s="202">
        <f t="shared" si="418"/>
        <v>4</v>
      </c>
      <c r="F517" s="202" t="str">
        <f t="shared" si="350"/>
        <v>11월 4주</v>
      </c>
    </row>
    <row r="518" spans="1:6">
      <c r="A518" s="406">
        <f t="shared" si="415"/>
        <v>41964</v>
      </c>
      <c r="B518" s="202" t="str">
        <f t="shared" si="353"/>
        <v>금</v>
      </c>
      <c r="C518" s="202">
        <f t="shared" si="354"/>
        <v>47</v>
      </c>
      <c r="D518" s="202">
        <f t="shared" ref="D518:E518" si="419">D517</f>
        <v>11</v>
      </c>
      <c r="E518" s="202">
        <f t="shared" si="419"/>
        <v>4</v>
      </c>
      <c r="F518" s="202" t="str">
        <f t="shared" si="350"/>
        <v>11월 4주</v>
      </c>
    </row>
    <row r="519" spans="1:6">
      <c r="A519" s="406">
        <f t="shared" si="415"/>
        <v>41965</v>
      </c>
      <c r="B519" s="202" t="str">
        <f t="shared" si="353"/>
        <v>토</v>
      </c>
      <c r="C519" s="202">
        <f t="shared" si="354"/>
        <v>47</v>
      </c>
      <c r="D519" s="202">
        <f t="shared" ref="D519:E519" si="420">D518</f>
        <v>11</v>
      </c>
      <c r="E519" s="202">
        <f t="shared" si="420"/>
        <v>4</v>
      </c>
      <c r="F519" s="202" t="str">
        <f t="shared" si="350"/>
        <v>11월 4주</v>
      </c>
    </row>
    <row r="520" spans="1:6">
      <c r="A520" s="406">
        <f t="shared" si="415"/>
        <v>41966</v>
      </c>
      <c r="B520" s="202" t="str">
        <f t="shared" si="353"/>
        <v>일</v>
      </c>
      <c r="C520" s="202">
        <f t="shared" si="354"/>
        <v>48</v>
      </c>
      <c r="D520" s="202">
        <f t="shared" ref="D520:E520" si="421">D519</f>
        <v>11</v>
      </c>
      <c r="E520" s="202">
        <f t="shared" ref="E520:E583" si="422">E519+1</f>
        <v>5</v>
      </c>
      <c r="F520" s="202" t="str">
        <f t="shared" si="350"/>
        <v>11월 5주</v>
      </c>
    </row>
    <row r="521" spans="1:6">
      <c r="A521" s="406">
        <f t="shared" si="415"/>
        <v>41967</v>
      </c>
      <c r="B521" s="202" t="str">
        <f t="shared" si="353"/>
        <v>월</v>
      </c>
      <c r="C521" s="202">
        <f t="shared" si="354"/>
        <v>48</v>
      </c>
      <c r="D521" s="202">
        <f t="shared" ref="D521:E521" si="423">D520</f>
        <v>11</v>
      </c>
      <c r="E521" s="202">
        <f t="shared" si="423"/>
        <v>5</v>
      </c>
      <c r="F521" s="202" t="str">
        <f t="shared" si="350"/>
        <v>11월 5주</v>
      </c>
    </row>
    <row r="522" spans="1:6">
      <c r="A522" s="406">
        <f t="shared" si="415"/>
        <v>41968</v>
      </c>
      <c r="B522" s="202" t="str">
        <f t="shared" si="353"/>
        <v>화</v>
      </c>
      <c r="C522" s="202">
        <f t="shared" si="354"/>
        <v>48</v>
      </c>
      <c r="D522" s="202">
        <f t="shared" ref="D522:E522" si="424">D521</f>
        <v>11</v>
      </c>
      <c r="E522" s="202">
        <f t="shared" si="424"/>
        <v>5</v>
      </c>
      <c r="F522" s="202" t="str">
        <f t="shared" ref="F522:F585" si="425">D522&amp;"월 "&amp;E522&amp;"주"</f>
        <v>11월 5주</v>
      </c>
    </row>
    <row r="523" spans="1:6">
      <c r="A523" s="406">
        <f t="shared" si="415"/>
        <v>41969</v>
      </c>
      <c r="B523" s="202" t="str">
        <f t="shared" si="353"/>
        <v>수</v>
      </c>
      <c r="C523" s="202">
        <f t="shared" si="354"/>
        <v>48</v>
      </c>
      <c r="D523" s="202">
        <f t="shared" ref="D523:E523" si="426">D522</f>
        <v>11</v>
      </c>
      <c r="E523" s="202">
        <f t="shared" si="426"/>
        <v>5</v>
      </c>
      <c r="F523" s="202" t="str">
        <f t="shared" si="425"/>
        <v>11월 5주</v>
      </c>
    </row>
    <row r="524" spans="1:6">
      <c r="A524" s="406">
        <f t="shared" si="415"/>
        <v>41970</v>
      </c>
      <c r="B524" s="202" t="str">
        <f t="shared" si="353"/>
        <v>목</v>
      </c>
      <c r="C524" s="202">
        <f t="shared" si="354"/>
        <v>48</v>
      </c>
      <c r="D524" s="202">
        <f t="shared" ref="D524:E524" si="427">D523</f>
        <v>11</v>
      </c>
      <c r="E524" s="202">
        <f t="shared" si="427"/>
        <v>5</v>
      </c>
      <c r="F524" s="202" t="str">
        <f t="shared" si="425"/>
        <v>11월 5주</v>
      </c>
    </row>
    <row r="525" spans="1:6">
      <c r="A525" s="406">
        <f t="shared" si="415"/>
        <v>41971</v>
      </c>
      <c r="B525" s="202" t="str">
        <f t="shared" ref="B525:B554" si="428">TEXT(A525,"AAA")</f>
        <v>금</v>
      </c>
      <c r="C525" s="202">
        <f t="shared" ref="C525:C554" si="429">WEEKNUM(A525)</f>
        <v>48</v>
      </c>
      <c r="D525" s="202">
        <f t="shared" ref="D525:E525" si="430">D524</f>
        <v>11</v>
      </c>
      <c r="E525" s="202">
        <f t="shared" si="430"/>
        <v>5</v>
      </c>
      <c r="F525" s="202" t="str">
        <f t="shared" si="425"/>
        <v>11월 5주</v>
      </c>
    </row>
    <row r="526" spans="1:6">
      <c r="A526" s="406">
        <f t="shared" si="415"/>
        <v>41972</v>
      </c>
      <c r="B526" s="202" t="str">
        <f t="shared" si="428"/>
        <v>토</v>
      </c>
      <c r="C526" s="202">
        <f t="shared" si="429"/>
        <v>48</v>
      </c>
      <c r="D526" s="202">
        <f t="shared" ref="D526:E526" si="431">D525</f>
        <v>11</v>
      </c>
      <c r="E526" s="202">
        <f t="shared" si="431"/>
        <v>5</v>
      </c>
      <c r="F526" s="202" t="str">
        <f t="shared" si="425"/>
        <v>11월 5주</v>
      </c>
    </row>
    <row r="527" spans="1:6">
      <c r="A527" s="406">
        <f t="shared" si="415"/>
        <v>41973</v>
      </c>
      <c r="B527" s="202" t="str">
        <f t="shared" si="428"/>
        <v>일</v>
      </c>
      <c r="C527" s="202">
        <f t="shared" si="429"/>
        <v>49</v>
      </c>
      <c r="D527" s="202">
        <f t="shared" ref="D527:E527" si="432">D526</f>
        <v>11</v>
      </c>
      <c r="E527" s="202">
        <f t="shared" ref="E527:E590" si="433">E526+1</f>
        <v>6</v>
      </c>
      <c r="F527" s="202" t="str">
        <f t="shared" si="425"/>
        <v>11월 6주</v>
      </c>
    </row>
    <row r="528" spans="1:6">
      <c r="A528" s="406">
        <f t="shared" si="415"/>
        <v>41974</v>
      </c>
      <c r="B528" s="202" t="str">
        <f t="shared" si="428"/>
        <v>월</v>
      </c>
      <c r="C528" s="202">
        <f t="shared" si="429"/>
        <v>49</v>
      </c>
      <c r="D528" s="202">
        <v>12</v>
      </c>
      <c r="E528" s="407">
        <v>1</v>
      </c>
      <c r="F528" s="202" t="str">
        <f t="shared" si="425"/>
        <v>12월 1주</v>
      </c>
    </row>
    <row r="529" spans="1:6">
      <c r="A529" s="406">
        <f t="shared" si="415"/>
        <v>41975</v>
      </c>
      <c r="B529" s="202" t="str">
        <f t="shared" si="428"/>
        <v>화</v>
      </c>
      <c r="C529" s="202">
        <f t="shared" si="429"/>
        <v>49</v>
      </c>
      <c r="D529" s="202">
        <f t="shared" ref="D529:E529" si="434">D528</f>
        <v>12</v>
      </c>
      <c r="E529" s="202">
        <f t="shared" si="434"/>
        <v>1</v>
      </c>
      <c r="F529" s="202" t="str">
        <f t="shared" si="425"/>
        <v>12월 1주</v>
      </c>
    </row>
    <row r="530" spans="1:6">
      <c r="A530" s="406">
        <f t="shared" si="415"/>
        <v>41976</v>
      </c>
      <c r="B530" s="202" t="str">
        <f t="shared" si="428"/>
        <v>수</v>
      </c>
      <c r="C530" s="202">
        <f t="shared" si="429"/>
        <v>49</v>
      </c>
      <c r="D530" s="202">
        <f t="shared" ref="D530:E530" si="435">D529</f>
        <v>12</v>
      </c>
      <c r="E530" s="202">
        <f t="shared" si="435"/>
        <v>1</v>
      </c>
      <c r="F530" s="202" t="str">
        <f t="shared" si="425"/>
        <v>12월 1주</v>
      </c>
    </row>
    <row r="531" spans="1:6">
      <c r="A531" s="406">
        <f t="shared" si="415"/>
        <v>41977</v>
      </c>
      <c r="B531" s="202" t="str">
        <f t="shared" si="428"/>
        <v>목</v>
      </c>
      <c r="C531" s="202">
        <f t="shared" si="429"/>
        <v>49</v>
      </c>
      <c r="D531" s="202">
        <f t="shared" ref="D531:E531" si="436">D530</f>
        <v>12</v>
      </c>
      <c r="E531" s="202">
        <f t="shared" si="436"/>
        <v>1</v>
      </c>
      <c r="F531" s="202" t="str">
        <f t="shared" si="425"/>
        <v>12월 1주</v>
      </c>
    </row>
    <row r="532" spans="1:6">
      <c r="A532" s="406">
        <f t="shared" si="415"/>
        <v>41978</v>
      </c>
      <c r="B532" s="202" t="str">
        <f t="shared" si="428"/>
        <v>금</v>
      </c>
      <c r="C532" s="202">
        <f t="shared" si="429"/>
        <v>49</v>
      </c>
      <c r="D532" s="202">
        <f t="shared" ref="D532:E532" si="437">D531</f>
        <v>12</v>
      </c>
      <c r="E532" s="202">
        <f t="shared" si="437"/>
        <v>1</v>
      </c>
      <c r="F532" s="202" t="str">
        <f t="shared" si="425"/>
        <v>12월 1주</v>
      </c>
    </row>
    <row r="533" spans="1:6">
      <c r="A533" s="406">
        <f t="shared" si="415"/>
        <v>41979</v>
      </c>
      <c r="B533" s="202" t="str">
        <f t="shared" si="428"/>
        <v>토</v>
      </c>
      <c r="C533" s="202">
        <f t="shared" si="429"/>
        <v>49</v>
      </c>
      <c r="D533" s="202">
        <f t="shared" ref="D533:E533" si="438">D532</f>
        <v>12</v>
      </c>
      <c r="E533" s="202">
        <f t="shared" si="438"/>
        <v>1</v>
      </c>
      <c r="F533" s="202" t="str">
        <f t="shared" si="425"/>
        <v>12월 1주</v>
      </c>
    </row>
    <row r="534" spans="1:6">
      <c r="A534" s="406">
        <f t="shared" si="415"/>
        <v>41980</v>
      </c>
      <c r="B534" s="202" t="str">
        <f t="shared" si="428"/>
        <v>일</v>
      </c>
      <c r="C534" s="202">
        <f t="shared" si="429"/>
        <v>50</v>
      </c>
      <c r="D534" s="202">
        <f t="shared" ref="D534:E534" si="439">D533</f>
        <v>12</v>
      </c>
      <c r="E534" s="202">
        <f t="shared" ref="E534:E597" si="440">E533+1</f>
        <v>2</v>
      </c>
      <c r="F534" s="202" t="str">
        <f t="shared" si="425"/>
        <v>12월 2주</v>
      </c>
    </row>
    <row r="535" spans="1:6">
      <c r="A535" s="406">
        <f t="shared" si="415"/>
        <v>41981</v>
      </c>
      <c r="B535" s="202" t="str">
        <f t="shared" si="428"/>
        <v>월</v>
      </c>
      <c r="C535" s="202">
        <f t="shared" si="429"/>
        <v>50</v>
      </c>
      <c r="D535" s="202">
        <f t="shared" ref="D535:E535" si="441">D534</f>
        <v>12</v>
      </c>
      <c r="E535" s="202">
        <f t="shared" si="441"/>
        <v>2</v>
      </c>
      <c r="F535" s="202" t="str">
        <f t="shared" si="425"/>
        <v>12월 2주</v>
      </c>
    </row>
    <row r="536" spans="1:6">
      <c r="A536" s="406">
        <f t="shared" si="415"/>
        <v>41982</v>
      </c>
      <c r="B536" s="202" t="str">
        <f t="shared" si="428"/>
        <v>화</v>
      </c>
      <c r="C536" s="202">
        <f t="shared" si="429"/>
        <v>50</v>
      </c>
      <c r="D536" s="202">
        <f t="shared" ref="D536:E536" si="442">D535</f>
        <v>12</v>
      </c>
      <c r="E536" s="202">
        <f t="shared" si="442"/>
        <v>2</v>
      </c>
      <c r="F536" s="202" t="str">
        <f t="shared" si="425"/>
        <v>12월 2주</v>
      </c>
    </row>
    <row r="537" spans="1:6">
      <c r="A537" s="406">
        <f t="shared" si="415"/>
        <v>41983</v>
      </c>
      <c r="B537" s="202" t="str">
        <f t="shared" si="428"/>
        <v>수</v>
      </c>
      <c r="C537" s="202">
        <f t="shared" si="429"/>
        <v>50</v>
      </c>
      <c r="D537" s="202">
        <f t="shared" ref="D537:E537" si="443">D536</f>
        <v>12</v>
      </c>
      <c r="E537" s="202">
        <f t="shared" si="443"/>
        <v>2</v>
      </c>
      <c r="F537" s="202" t="str">
        <f t="shared" si="425"/>
        <v>12월 2주</v>
      </c>
    </row>
    <row r="538" spans="1:6">
      <c r="A538" s="406">
        <f t="shared" si="415"/>
        <v>41984</v>
      </c>
      <c r="B538" s="202" t="str">
        <f t="shared" si="428"/>
        <v>목</v>
      </c>
      <c r="C538" s="202">
        <f t="shared" si="429"/>
        <v>50</v>
      </c>
      <c r="D538" s="202">
        <f t="shared" ref="D538:E538" si="444">D537</f>
        <v>12</v>
      </c>
      <c r="E538" s="202">
        <f t="shared" si="444"/>
        <v>2</v>
      </c>
      <c r="F538" s="202" t="str">
        <f t="shared" si="425"/>
        <v>12월 2주</v>
      </c>
    </row>
    <row r="539" spans="1:6">
      <c r="A539" s="406">
        <f t="shared" si="415"/>
        <v>41985</v>
      </c>
      <c r="B539" s="202" t="str">
        <f t="shared" si="428"/>
        <v>금</v>
      </c>
      <c r="C539" s="202">
        <f t="shared" si="429"/>
        <v>50</v>
      </c>
      <c r="D539" s="202">
        <f t="shared" ref="D539:E539" si="445">D538</f>
        <v>12</v>
      </c>
      <c r="E539" s="202">
        <f t="shared" si="445"/>
        <v>2</v>
      </c>
      <c r="F539" s="202" t="str">
        <f t="shared" si="425"/>
        <v>12월 2주</v>
      </c>
    </row>
    <row r="540" spans="1:6">
      <c r="A540" s="406">
        <f t="shared" si="415"/>
        <v>41986</v>
      </c>
      <c r="B540" s="202" t="str">
        <f t="shared" si="428"/>
        <v>토</v>
      </c>
      <c r="C540" s="202">
        <f t="shared" si="429"/>
        <v>50</v>
      </c>
      <c r="D540" s="202">
        <f t="shared" ref="D540:E540" si="446">D539</f>
        <v>12</v>
      </c>
      <c r="E540" s="202">
        <f t="shared" si="446"/>
        <v>2</v>
      </c>
      <c r="F540" s="202" t="str">
        <f t="shared" si="425"/>
        <v>12월 2주</v>
      </c>
    </row>
    <row r="541" spans="1:6">
      <c r="A541" s="406">
        <f t="shared" si="415"/>
        <v>41987</v>
      </c>
      <c r="B541" s="202" t="str">
        <f t="shared" si="428"/>
        <v>일</v>
      </c>
      <c r="C541" s="202">
        <f t="shared" si="429"/>
        <v>51</v>
      </c>
      <c r="D541" s="202">
        <f t="shared" ref="D541:E541" si="447">D540</f>
        <v>12</v>
      </c>
      <c r="E541" s="202">
        <f t="shared" ref="E541:E604" si="448">E540+1</f>
        <v>3</v>
      </c>
      <c r="F541" s="202" t="str">
        <f t="shared" si="425"/>
        <v>12월 3주</v>
      </c>
    </row>
    <row r="542" spans="1:6">
      <c r="A542" s="406">
        <f t="shared" si="415"/>
        <v>41988</v>
      </c>
      <c r="B542" s="202" t="str">
        <f t="shared" si="428"/>
        <v>월</v>
      </c>
      <c r="C542" s="202">
        <f t="shared" si="429"/>
        <v>51</v>
      </c>
      <c r="D542" s="202">
        <f t="shared" ref="D542:E542" si="449">D541</f>
        <v>12</v>
      </c>
      <c r="E542" s="202">
        <f t="shared" si="449"/>
        <v>3</v>
      </c>
      <c r="F542" s="202" t="str">
        <f t="shared" si="425"/>
        <v>12월 3주</v>
      </c>
    </row>
    <row r="543" spans="1:6">
      <c r="A543" s="406">
        <f t="shared" si="415"/>
        <v>41989</v>
      </c>
      <c r="B543" s="202" t="str">
        <f t="shared" si="428"/>
        <v>화</v>
      </c>
      <c r="C543" s="202">
        <f t="shared" si="429"/>
        <v>51</v>
      </c>
      <c r="D543" s="202">
        <f t="shared" ref="D543:E543" si="450">D542</f>
        <v>12</v>
      </c>
      <c r="E543" s="202">
        <f t="shared" si="450"/>
        <v>3</v>
      </c>
      <c r="F543" s="202" t="str">
        <f t="shared" si="425"/>
        <v>12월 3주</v>
      </c>
    </row>
    <row r="544" spans="1:6">
      <c r="A544" s="406">
        <f t="shared" si="415"/>
        <v>41990</v>
      </c>
      <c r="B544" s="202" t="str">
        <f t="shared" si="428"/>
        <v>수</v>
      </c>
      <c r="C544" s="202">
        <f t="shared" si="429"/>
        <v>51</v>
      </c>
      <c r="D544" s="202">
        <f t="shared" ref="D544:E544" si="451">D543</f>
        <v>12</v>
      </c>
      <c r="E544" s="202">
        <f t="shared" si="451"/>
        <v>3</v>
      </c>
      <c r="F544" s="202" t="str">
        <f t="shared" si="425"/>
        <v>12월 3주</v>
      </c>
    </row>
    <row r="545" spans="1:6">
      <c r="A545" s="406">
        <f t="shared" si="415"/>
        <v>41991</v>
      </c>
      <c r="B545" s="202" t="str">
        <f t="shared" si="428"/>
        <v>목</v>
      </c>
      <c r="C545" s="202">
        <f t="shared" si="429"/>
        <v>51</v>
      </c>
      <c r="D545" s="202">
        <f t="shared" ref="D545:E545" si="452">D544</f>
        <v>12</v>
      </c>
      <c r="E545" s="202">
        <f t="shared" si="452"/>
        <v>3</v>
      </c>
      <c r="F545" s="202" t="str">
        <f t="shared" si="425"/>
        <v>12월 3주</v>
      </c>
    </row>
    <row r="546" spans="1:6">
      <c r="A546" s="406">
        <f t="shared" si="415"/>
        <v>41992</v>
      </c>
      <c r="B546" s="202" t="str">
        <f t="shared" si="428"/>
        <v>금</v>
      </c>
      <c r="C546" s="202">
        <f t="shared" si="429"/>
        <v>51</v>
      </c>
      <c r="D546" s="202">
        <f t="shared" ref="D546:E546" si="453">D545</f>
        <v>12</v>
      </c>
      <c r="E546" s="202">
        <f t="shared" si="453"/>
        <v>3</v>
      </c>
      <c r="F546" s="202" t="str">
        <f t="shared" si="425"/>
        <v>12월 3주</v>
      </c>
    </row>
    <row r="547" spans="1:6">
      <c r="A547" s="406">
        <f t="shared" si="415"/>
        <v>41993</v>
      </c>
      <c r="B547" s="202" t="str">
        <f t="shared" si="428"/>
        <v>토</v>
      </c>
      <c r="C547" s="202">
        <f t="shared" si="429"/>
        <v>51</v>
      </c>
      <c r="D547" s="202">
        <f t="shared" ref="D547:E547" si="454">D546</f>
        <v>12</v>
      </c>
      <c r="E547" s="202">
        <f t="shared" si="454"/>
        <v>3</v>
      </c>
      <c r="F547" s="202" t="str">
        <f t="shared" si="425"/>
        <v>12월 3주</v>
      </c>
    </row>
    <row r="548" spans="1:6">
      <c r="A548" s="406">
        <f t="shared" si="415"/>
        <v>41994</v>
      </c>
      <c r="B548" s="202" t="str">
        <f t="shared" si="428"/>
        <v>일</v>
      </c>
      <c r="C548" s="202">
        <f t="shared" si="429"/>
        <v>52</v>
      </c>
      <c r="D548" s="202">
        <f t="shared" ref="D548:E548" si="455">D547</f>
        <v>12</v>
      </c>
      <c r="E548" s="202">
        <f t="shared" ref="E548:E611" si="456">E547+1</f>
        <v>4</v>
      </c>
      <c r="F548" s="202" t="str">
        <f t="shared" si="425"/>
        <v>12월 4주</v>
      </c>
    </row>
    <row r="549" spans="1:6">
      <c r="A549" s="406">
        <f t="shared" si="415"/>
        <v>41995</v>
      </c>
      <c r="B549" s="202" t="str">
        <f t="shared" si="428"/>
        <v>월</v>
      </c>
      <c r="C549" s="202">
        <f t="shared" si="429"/>
        <v>52</v>
      </c>
      <c r="D549" s="202">
        <f t="shared" ref="D549:E549" si="457">D548</f>
        <v>12</v>
      </c>
      <c r="E549" s="202">
        <f t="shared" si="457"/>
        <v>4</v>
      </c>
      <c r="F549" s="202" t="str">
        <f t="shared" si="425"/>
        <v>12월 4주</v>
      </c>
    </row>
    <row r="550" spans="1:6">
      <c r="A550" s="406">
        <f t="shared" si="415"/>
        <v>41996</v>
      </c>
      <c r="B550" s="202" t="str">
        <f t="shared" si="428"/>
        <v>화</v>
      </c>
      <c r="C550" s="202">
        <f t="shared" si="429"/>
        <v>52</v>
      </c>
      <c r="D550" s="202">
        <f t="shared" ref="D550:E550" si="458">D549</f>
        <v>12</v>
      </c>
      <c r="E550" s="202">
        <f t="shared" si="458"/>
        <v>4</v>
      </c>
      <c r="F550" s="202" t="str">
        <f t="shared" si="425"/>
        <v>12월 4주</v>
      </c>
    </row>
    <row r="551" spans="1:6">
      <c r="A551" s="406">
        <f t="shared" si="415"/>
        <v>41997</v>
      </c>
      <c r="B551" s="202" t="str">
        <f t="shared" si="428"/>
        <v>수</v>
      </c>
      <c r="C551" s="202">
        <f t="shared" si="429"/>
        <v>52</v>
      </c>
      <c r="D551" s="202">
        <f t="shared" ref="D551:E551" si="459">D550</f>
        <v>12</v>
      </c>
      <c r="E551" s="202">
        <f t="shared" si="459"/>
        <v>4</v>
      </c>
      <c r="F551" s="202" t="str">
        <f t="shared" si="425"/>
        <v>12월 4주</v>
      </c>
    </row>
    <row r="552" spans="1:6">
      <c r="A552" s="406">
        <f t="shared" si="415"/>
        <v>41998</v>
      </c>
      <c r="B552" s="202" t="str">
        <f t="shared" si="428"/>
        <v>목</v>
      </c>
      <c r="C552" s="202">
        <f t="shared" si="429"/>
        <v>52</v>
      </c>
      <c r="D552" s="202">
        <f t="shared" ref="D552:E552" si="460">D551</f>
        <v>12</v>
      </c>
      <c r="E552" s="202">
        <f t="shared" si="460"/>
        <v>4</v>
      </c>
      <c r="F552" s="202" t="str">
        <f t="shared" si="425"/>
        <v>12월 4주</v>
      </c>
    </row>
    <row r="553" spans="1:6">
      <c r="A553" s="406">
        <f t="shared" si="415"/>
        <v>41999</v>
      </c>
      <c r="B553" s="202" t="str">
        <f t="shared" si="428"/>
        <v>금</v>
      </c>
      <c r="C553" s="202">
        <f t="shared" si="429"/>
        <v>52</v>
      </c>
      <c r="D553" s="202">
        <f t="shared" ref="D553:E616" si="461">D552</f>
        <v>12</v>
      </c>
      <c r="E553" s="202">
        <f t="shared" si="461"/>
        <v>4</v>
      </c>
      <c r="F553" s="202" t="str">
        <f t="shared" si="425"/>
        <v>12월 4주</v>
      </c>
    </row>
    <row r="554" spans="1:6">
      <c r="A554" s="406">
        <f t="shared" si="415"/>
        <v>42000</v>
      </c>
      <c r="B554" s="202" t="str">
        <f t="shared" si="428"/>
        <v>토</v>
      </c>
      <c r="C554" s="202">
        <f t="shared" si="429"/>
        <v>52</v>
      </c>
      <c r="D554" s="202">
        <f t="shared" ref="D554:E558" si="462">D553</f>
        <v>12</v>
      </c>
      <c r="E554" s="202">
        <f t="shared" si="462"/>
        <v>4</v>
      </c>
      <c r="F554" s="202" t="str">
        <f t="shared" si="425"/>
        <v>12월 4주</v>
      </c>
    </row>
    <row r="555" spans="1:6">
      <c r="A555" s="406">
        <f t="shared" si="415"/>
        <v>42001</v>
      </c>
      <c r="B555" s="202" t="str">
        <f t="shared" ref="B555:B563" si="463">TEXT(A555,"AAA")</f>
        <v>일</v>
      </c>
      <c r="C555" s="202">
        <f t="shared" ref="C555:C563" si="464">WEEKNUM(A555)</f>
        <v>53</v>
      </c>
      <c r="D555" s="202">
        <f t="shared" si="461"/>
        <v>12</v>
      </c>
      <c r="E555" s="202">
        <f t="shared" ref="E555:E618" si="465">E554+1</f>
        <v>5</v>
      </c>
      <c r="F555" s="202" t="str">
        <f t="shared" si="425"/>
        <v>12월 5주</v>
      </c>
    </row>
    <row r="556" spans="1:6">
      <c r="A556" s="406">
        <f t="shared" si="415"/>
        <v>42002</v>
      </c>
      <c r="B556" s="202" t="str">
        <f t="shared" si="463"/>
        <v>월</v>
      </c>
      <c r="C556" s="202">
        <f t="shared" si="464"/>
        <v>53</v>
      </c>
      <c r="D556" s="202">
        <f t="shared" si="462"/>
        <v>12</v>
      </c>
      <c r="E556" s="202">
        <f t="shared" si="462"/>
        <v>5</v>
      </c>
      <c r="F556" s="202" t="str">
        <f t="shared" si="425"/>
        <v>12월 5주</v>
      </c>
    </row>
    <row r="557" spans="1:6">
      <c r="A557" s="406">
        <f t="shared" si="415"/>
        <v>42003</v>
      </c>
      <c r="B557" s="202" t="str">
        <f t="shared" si="463"/>
        <v>화</v>
      </c>
      <c r="C557" s="202">
        <f t="shared" si="464"/>
        <v>53</v>
      </c>
      <c r="D557" s="202">
        <f t="shared" si="461"/>
        <v>12</v>
      </c>
      <c r="E557" s="202">
        <f t="shared" si="461"/>
        <v>5</v>
      </c>
      <c r="F557" s="202" t="str">
        <f t="shared" si="425"/>
        <v>12월 5주</v>
      </c>
    </row>
    <row r="558" spans="1:6">
      <c r="A558" s="406">
        <f t="shared" si="415"/>
        <v>42004</v>
      </c>
      <c r="B558" s="202" t="str">
        <f t="shared" si="463"/>
        <v>수</v>
      </c>
      <c r="C558" s="202">
        <f t="shared" si="464"/>
        <v>53</v>
      </c>
      <c r="D558" s="202">
        <f t="shared" si="462"/>
        <v>12</v>
      </c>
      <c r="E558" s="202">
        <f t="shared" si="462"/>
        <v>5</v>
      </c>
      <c r="F558" s="202" t="str">
        <f t="shared" si="425"/>
        <v>12월 5주</v>
      </c>
    </row>
    <row r="559" spans="1:6">
      <c r="A559" s="406">
        <f t="shared" si="415"/>
        <v>42005</v>
      </c>
      <c r="B559" s="202" t="str">
        <f t="shared" si="463"/>
        <v>목</v>
      </c>
      <c r="C559" s="202">
        <f t="shared" si="464"/>
        <v>1</v>
      </c>
      <c r="D559" s="407">
        <v>1</v>
      </c>
      <c r="E559" s="407">
        <v>1</v>
      </c>
      <c r="F559" s="407" t="str">
        <f t="shared" si="425"/>
        <v>1월 1주</v>
      </c>
    </row>
    <row r="560" spans="1:6">
      <c r="A560" s="406">
        <f t="shared" si="415"/>
        <v>42006</v>
      </c>
      <c r="B560" s="202" t="str">
        <f t="shared" si="463"/>
        <v>금</v>
      </c>
      <c r="C560" s="202">
        <f t="shared" si="464"/>
        <v>1</v>
      </c>
      <c r="D560" s="202">
        <f t="shared" si="461"/>
        <v>1</v>
      </c>
      <c r="E560" s="202">
        <f t="shared" si="461"/>
        <v>1</v>
      </c>
      <c r="F560" s="202" t="str">
        <f t="shared" si="425"/>
        <v>1월 1주</v>
      </c>
    </row>
    <row r="561" spans="1:6">
      <c r="A561" s="406">
        <f t="shared" si="415"/>
        <v>42007</v>
      </c>
      <c r="B561" s="202" t="str">
        <f t="shared" si="463"/>
        <v>토</v>
      </c>
      <c r="C561" s="202">
        <f t="shared" si="464"/>
        <v>1</v>
      </c>
      <c r="D561" s="202">
        <f t="shared" si="461"/>
        <v>1</v>
      </c>
      <c r="E561" s="202">
        <f t="shared" si="461"/>
        <v>1</v>
      </c>
      <c r="F561" s="202" t="str">
        <f t="shared" si="425"/>
        <v>1월 1주</v>
      </c>
    </row>
    <row r="562" spans="1:6">
      <c r="A562" s="406">
        <f t="shared" si="415"/>
        <v>42008</v>
      </c>
      <c r="B562" s="202" t="str">
        <f t="shared" si="463"/>
        <v>일</v>
      </c>
      <c r="C562" s="202">
        <f t="shared" si="464"/>
        <v>2</v>
      </c>
      <c r="D562" s="202">
        <f t="shared" si="461"/>
        <v>1</v>
      </c>
      <c r="E562" s="202">
        <f t="shared" ref="E562:E625" si="466">E561+1</f>
        <v>2</v>
      </c>
      <c r="F562" s="202" t="str">
        <f t="shared" si="425"/>
        <v>1월 2주</v>
      </c>
    </row>
    <row r="563" spans="1:6">
      <c r="A563" s="406">
        <f t="shared" si="415"/>
        <v>42009</v>
      </c>
      <c r="B563" s="202" t="str">
        <f t="shared" si="463"/>
        <v>월</v>
      </c>
      <c r="C563" s="202">
        <f t="shared" si="464"/>
        <v>2</v>
      </c>
      <c r="D563" s="202">
        <f t="shared" si="461"/>
        <v>1</v>
      </c>
      <c r="E563" s="202">
        <f t="shared" si="461"/>
        <v>2</v>
      </c>
      <c r="F563" s="202" t="str">
        <f t="shared" si="425"/>
        <v>1월 2주</v>
      </c>
    </row>
    <row r="564" spans="1:6">
      <c r="A564" s="406">
        <f t="shared" si="415"/>
        <v>42010</v>
      </c>
      <c r="B564" s="202" t="str">
        <f t="shared" ref="B564:B627" si="467">TEXT(A564,"AAA")</f>
        <v>화</v>
      </c>
      <c r="C564" s="202">
        <f t="shared" ref="C564:C627" si="468">WEEKNUM(A564)</f>
        <v>2</v>
      </c>
      <c r="D564" s="202">
        <f t="shared" si="461"/>
        <v>1</v>
      </c>
      <c r="E564" s="202">
        <f t="shared" si="461"/>
        <v>2</v>
      </c>
      <c r="F564" s="202" t="str">
        <f t="shared" si="425"/>
        <v>1월 2주</v>
      </c>
    </row>
    <row r="565" spans="1:6">
      <c r="A565" s="406">
        <f t="shared" si="415"/>
        <v>42011</v>
      </c>
      <c r="B565" s="202" t="str">
        <f t="shared" si="467"/>
        <v>수</v>
      </c>
      <c r="C565" s="202">
        <f t="shared" si="468"/>
        <v>2</v>
      </c>
      <c r="D565" s="202">
        <f t="shared" si="461"/>
        <v>1</v>
      </c>
      <c r="E565" s="202">
        <f t="shared" si="461"/>
        <v>2</v>
      </c>
      <c r="F565" s="202" t="str">
        <f t="shared" si="425"/>
        <v>1월 2주</v>
      </c>
    </row>
    <row r="566" spans="1:6">
      <c r="A566" s="406">
        <f t="shared" si="415"/>
        <v>42012</v>
      </c>
      <c r="B566" s="202" t="str">
        <f t="shared" si="467"/>
        <v>목</v>
      </c>
      <c r="C566" s="202">
        <f t="shared" si="468"/>
        <v>2</v>
      </c>
      <c r="D566" s="202">
        <f t="shared" si="461"/>
        <v>1</v>
      </c>
      <c r="E566" s="202">
        <f t="shared" si="461"/>
        <v>2</v>
      </c>
      <c r="F566" s="202" t="str">
        <f t="shared" si="425"/>
        <v>1월 2주</v>
      </c>
    </row>
    <row r="567" spans="1:6">
      <c r="A567" s="406">
        <f t="shared" si="415"/>
        <v>42013</v>
      </c>
      <c r="B567" s="202" t="str">
        <f t="shared" si="467"/>
        <v>금</v>
      </c>
      <c r="C567" s="202">
        <f t="shared" si="468"/>
        <v>2</v>
      </c>
      <c r="D567" s="202">
        <f t="shared" si="461"/>
        <v>1</v>
      </c>
      <c r="E567" s="202">
        <f t="shared" si="461"/>
        <v>2</v>
      </c>
      <c r="F567" s="202" t="str">
        <f t="shared" si="425"/>
        <v>1월 2주</v>
      </c>
    </row>
    <row r="568" spans="1:6">
      <c r="A568" s="406">
        <f t="shared" si="415"/>
        <v>42014</v>
      </c>
      <c r="B568" s="202" t="str">
        <f t="shared" si="467"/>
        <v>토</v>
      </c>
      <c r="C568" s="202">
        <f t="shared" si="468"/>
        <v>2</v>
      </c>
      <c r="D568" s="202">
        <f t="shared" si="461"/>
        <v>1</v>
      </c>
      <c r="E568" s="202">
        <f t="shared" si="461"/>
        <v>2</v>
      </c>
      <c r="F568" s="202" t="str">
        <f t="shared" si="425"/>
        <v>1월 2주</v>
      </c>
    </row>
    <row r="569" spans="1:6">
      <c r="A569" s="406">
        <f t="shared" si="415"/>
        <v>42015</v>
      </c>
      <c r="B569" s="202" t="str">
        <f t="shared" si="467"/>
        <v>일</v>
      </c>
      <c r="C569" s="202">
        <f t="shared" si="468"/>
        <v>3</v>
      </c>
      <c r="D569" s="202">
        <f t="shared" si="461"/>
        <v>1</v>
      </c>
      <c r="E569" s="202">
        <f t="shared" ref="E569:E632" si="469">E568+1</f>
        <v>3</v>
      </c>
      <c r="F569" s="202" t="str">
        <f t="shared" si="425"/>
        <v>1월 3주</v>
      </c>
    </row>
    <row r="570" spans="1:6">
      <c r="A570" s="406">
        <f t="shared" si="415"/>
        <v>42016</v>
      </c>
      <c r="B570" s="202" t="str">
        <f t="shared" si="467"/>
        <v>월</v>
      </c>
      <c r="C570" s="202">
        <f t="shared" si="468"/>
        <v>3</v>
      </c>
      <c r="D570" s="202">
        <f t="shared" si="461"/>
        <v>1</v>
      </c>
      <c r="E570" s="202">
        <f t="shared" si="461"/>
        <v>3</v>
      </c>
      <c r="F570" s="202" t="str">
        <f t="shared" si="425"/>
        <v>1월 3주</v>
      </c>
    </row>
    <row r="571" spans="1:6">
      <c r="A571" s="406">
        <f t="shared" si="415"/>
        <v>42017</v>
      </c>
      <c r="B571" s="202" t="str">
        <f t="shared" si="467"/>
        <v>화</v>
      </c>
      <c r="C571" s="202">
        <f t="shared" si="468"/>
        <v>3</v>
      </c>
      <c r="D571" s="202">
        <f t="shared" si="461"/>
        <v>1</v>
      </c>
      <c r="E571" s="202">
        <f t="shared" si="461"/>
        <v>3</v>
      </c>
      <c r="F571" s="202" t="str">
        <f t="shared" si="425"/>
        <v>1월 3주</v>
      </c>
    </row>
    <row r="572" spans="1:6">
      <c r="A572" s="406">
        <f t="shared" si="415"/>
        <v>42018</v>
      </c>
      <c r="B572" s="202" t="str">
        <f t="shared" si="467"/>
        <v>수</v>
      </c>
      <c r="C572" s="202">
        <f t="shared" si="468"/>
        <v>3</v>
      </c>
      <c r="D572" s="202">
        <f t="shared" si="461"/>
        <v>1</v>
      </c>
      <c r="E572" s="202">
        <f t="shared" si="461"/>
        <v>3</v>
      </c>
      <c r="F572" s="202" t="str">
        <f t="shared" si="425"/>
        <v>1월 3주</v>
      </c>
    </row>
    <row r="573" spans="1:6">
      <c r="A573" s="406">
        <f t="shared" si="415"/>
        <v>42019</v>
      </c>
      <c r="B573" s="202" t="str">
        <f t="shared" si="467"/>
        <v>목</v>
      </c>
      <c r="C573" s="202">
        <f t="shared" si="468"/>
        <v>3</v>
      </c>
      <c r="D573" s="202">
        <f t="shared" si="461"/>
        <v>1</v>
      </c>
      <c r="E573" s="202">
        <f t="shared" si="461"/>
        <v>3</v>
      </c>
      <c r="F573" s="202" t="str">
        <f t="shared" si="425"/>
        <v>1월 3주</v>
      </c>
    </row>
    <row r="574" spans="1:6">
      <c r="A574" s="406">
        <f t="shared" si="415"/>
        <v>42020</v>
      </c>
      <c r="B574" s="202" t="str">
        <f t="shared" si="467"/>
        <v>금</v>
      </c>
      <c r="C574" s="202">
        <f t="shared" si="468"/>
        <v>3</v>
      </c>
      <c r="D574" s="202">
        <f t="shared" si="461"/>
        <v>1</v>
      </c>
      <c r="E574" s="202">
        <f t="shared" si="461"/>
        <v>3</v>
      </c>
      <c r="F574" s="202" t="str">
        <f t="shared" si="425"/>
        <v>1월 3주</v>
      </c>
    </row>
    <row r="575" spans="1:6">
      <c r="A575" s="406">
        <f t="shared" si="415"/>
        <v>42021</v>
      </c>
      <c r="B575" s="202" t="str">
        <f t="shared" si="467"/>
        <v>토</v>
      </c>
      <c r="C575" s="202">
        <f t="shared" si="468"/>
        <v>3</v>
      </c>
      <c r="D575" s="202">
        <f t="shared" si="461"/>
        <v>1</v>
      </c>
      <c r="E575" s="202">
        <f t="shared" si="461"/>
        <v>3</v>
      </c>
      <c r="F575" s="202" t="str">
        <f t="shared" si="425"/>
        <v>1월 3주</v>
      </c>
    </row>
    <row r="576" spans="1:6">
      <c r="A576" s="406">
        <f t="shared" si="415"/>
        <v>42022</v>
      </c>
      <c r="B576" s="202" t="str">
        <f t="shared" si="467"/>
        <v>일</v>
      </c>
      <c r="C576" s="202">
        <f t="shared" si="468"/>
        <v>4</v>
      </c>
      <c r="D576" s="202">
        <f t="shared" si="461"/>
        <v>1</v>
      </c>
      <c r="E576" s="202">
        <f t="shared" ref="E576:E639" si="470">E575+1</f>
        <v>4</v>
      </c>
      <c r="F576" s="202" t="str">
        <f t="shared" si="425"/>
        <v>1월 4주</v>
      </c>
    </row>
    <row r="577" spans="1:6">
      <c r="A577" s="406">
        <f t="shared" si="415"/>
        <v>42023</v>
      </c>
      <c r="B577" s="202" t="str">
        <f t="shared" si="467"/>
        <v>월</v>
      </c>
      <c r="C577" s="202">
        <f t="shared" si="468"/>
        <v>4</v>
      </c>
      <c r="D577" s="202">
        <f t="shared" si="461"/>
        <v>1</v>
      </c>
      <c r="E577" s="202">
        <f t="shared" si="461"/>
        <v>4</v>
      </c>
      <c r="F577" s="202" t="str">
        <f t="shared" si="425"/>
        <v>1월 4주</v>
      </c>
    </row>
    <row r="578" spans="1:6">
      <c r="A578" s="406">
        <f t="shared" si="415"/>
        <v>42024</v>
      </c>
      <c r="B578" s="202" t="str">
        <f t="shared" si="467"/>
        <v>화</v>
      </c>
      <c r="C578" s="202">
        <f t="shared" si="468"/>
        <v>4</v>
      </c>
      <c r="D578" s="202">
        <f t="shared" si="461"/>
        <v>1</v>
      </c>
      <c r="E578" s="202">
        <f t="shared" si="461"/>
        <v>4</v>
      </c>
      <c r="F578" s="202" t="str">
        <f t="shared" si="425"/>
        <v>1월 4주</v>
      </c>
    </row>
    <row r="579" spans="1:6">
      <c r="A579" s="406">
        <f t="shared" ref="A579:A642" si="471">A578+1</f>
        <v>42025</v>
      </c>
      <c r="B579" s="202" t="str">
        <f t="shared" si="467"/>
        <v>수</v>
      </c>
      <c r="C579" s="202">
        <f t="shared" si="468"/>
        <v>4</v>
      </c>
      <c r="D579" s="202">
        <f t="shared" si="461"/>
        <v>1</v>
      </c>
      <c r="E579" s="202">
        <f t="shared" si="461"/>
        <v>4</v>
      </c>
      <c r="F579" s="202" t="str">
        <f t="shared" si="425"/>
        <v>1월 4주</v>
      </c>
    </row>
    <row r="580" spans="1:6">
      <c r="A580" s="406">
        <f t="shared" si="471"/>
        <v>42026</v>
      </c>
      <c r="B580" s="202" t="str">
        <f t="shared" si="467"/>
        <v>목</v>
      </c>
      <c r="C580" s="202">
        <f t="shared" si="468"/>
        <v>4</v>
      </c>
      <c r="D580" s="202">
        <f t="shared" si="461"/>
        <v>1</v>
      </c>
      <c r="E580" s="202">
        <f t="shared" si="461"/>
        <v>4</v>
      </c>
      <c r="F580" s="202" t="str">
        <f t="shared" si="425"/>
        <v>1월 4주</v>
      </c>
    </row>
    <row r="581" spans="1:6">
      <c r="A581" s="406">
        <f t="shared" si="471"/>
        <v>42027</v>
      </c>
      <c r="B581" s="202" t="str">
        <f t="shared" si="467"/>
        <v>금</v>
      </c>
      <c r="C581" s="202">
        <f t="shared" si="468"/>
        <v>4</v>
      </c>
      <c r="D581" s="202">
        <f t="shared" si="461"/>
        <v>1</v>
      </c>
      <c r="E581" s="202">
        <f t="shared" si="461"/>
        <v>4</v>
      </c>
      <c r="F581" s="202" t="str">
        <f t="shared" si="425"/>
        <v>1월 4주</v>
      </c>
    </row>
    <row r="582" spans="1:6">
      <c r="A582" s="406">
        <f t="shared" si="471"/>
        <v>42028</v>
      </c>
      <c r="B582" s="202" t="str">
        <f t="shared" si="467"/>
        <v>토</v>
      </c>
      <c r="C582" s="202">
        <f t="shared" si="468"/>
        <v>4</v>
      </c>
      <c r="D582" s="202">
        <f t="shared" si="461"/>
        <v>1</v>
      </c>
      <c r="E582" s="202">
        <f t="shared" si="461"/>
        <v>4</v>
      </c>
      <c r="F582" s="202" t="str">
        <f t="shared" si="425"/>
        <v>1월 4주</v>
      </c>
    </row>
    <row r="583" spans="1:6">
      <c r="A583" s="406">
        <f t="shared" si="471"/>
        <v>42029</v>
      </c>
      <c r="B583" s="202" t="str">
        <f t="shared" si="467"/>
        <v>일</v>
      </c>
      <c r="C583" s="202">
        <f t="shared" si="468"/>
        <v>5</v>
      </c>
      <c r="D583" s="202">
        <f t="shared" si="461"/>
        <v>1</v>
      </c>
      <c r="E583" s="202">
        <f t="shared" ref="E583:E646" si="472">E582+1</f>
        <v>5</v>
      </c>
      <c r="F583" s="202" t="str">
        <f t="shared" si="425"/>
        <v>1월 5주</v>
      </c>
    </row>
    <row r="584" spans="1:6">
      <c r="A584" s="406">
        <f t="shared" si="471"/>
        <v>42030</v>
      </c>
      <c r="B584" s="202" t="str">
        <f t="shared" si="467"/>
        <v>월</v>
      </c>
      <c r="C584" s="202">
        <f t="shared" si="468"/>
        <v>5</v>
      </c>
      <c r="D584" s="202">
        <f t="shared" si="461"/>
        <v>1</v>
      </c>
      <c r="E584" s="202">
        <f t="shared" si="461"/>
        <v>5</v>
      </c>
      <c r="F584" s="202" t="str">
        <f t="shared" si="425"/>
        <v>1월 5주</v>
      </c>
    </row>
    <row r="585" spans="1:6">
      <c r="A585" s="406">
        <f t="shared" si="471"/>
        <v>42031</v>
      </c>
      <c r="B585" s="202" t="str">
        <f t="shared" si="467"/>
        <v>화</v>
      </c>
      <c r="C585" s="202">
        <f t="shared" si="468"/>
        <v>5</v>
      </c>
      <c r="D585" s="202">
        <f t="shared" si="461"/>
        <v>1</v>
      </c>
      <c r="E585" s="202">
        <f t="shared" si="461"/>
        <v>5</v>
      </c>
      <c r="F585" s="202" t="str">
        <f t="shared" si="425"/>
        <v>1월 5주</v>
      </c>
    </row>
    <row r="586" spans="1:6">
      <c r="A586" s="406">
        <f t="shared" si="471"/>
        <v>42032</v>
      </c>
      <c r="B586" s="202" t="str">
        <f t="shared" si="467"/>
        <v>수</v>
      </c>
      <c r="C586" s="202">
        <f t="shared" si="468"/>
        <v>5</v>
      </c>
      <c r="D586" s="202">
        <f t="shared" si="461"/>
        <v>1</v>
      </c>
      <c r="E586" s="202">
        <f t="shared" si="461"/>
        <v>5</v>
      </c>
      <c r="F586" s="202" t="str">
        <f t="shared" ref="F586:F649" si="473">D586&amp;"월 "&amp;E586&amp;"주"</f>
        <v>1월 5주</v>
      </c>
    </row>
    <row r="587" spans="1:6">
      <c r="A587" s="406">
        <f t="shared" si="471"/>
        <v>42033</v>
      </c>
      <c r="B587" s="202" t="str">
        <f t="shared" si="467"/>
        <v>목</v>
      </c>
      <c r="C587" s="202">
        <f t="shared" si="468"/>
        <v>5</v>
      </c>
      <c r="D587" s="202">
        <f t="shared" si="461"/>
        <v>1</v>
      </c>
      <c r="E587" s="202">
        <f t="shared" si="461"/>
        <v>5</v>
      </c>
      <c r="F587" s="202" t="str">
        <f t="shared" si="473"/>
        <v>1월 5주</v>
      </c>
    </row>
    <row r="588" spans="1:6">
      <c r="A588" s="406">
        <f t="shared" si="471"/>
        <v>42034</v>
      </c>
      <c r="B588" s="202" t="str">
        <f t="shared" si="467"/>
        <v>금</v>
      </c>
      <c r="C588" s="202">
        <f t="shared" si="468"/>
        <v>5</v>
      </c>
      <c r="D588" s="202">
        <f t="shared" si="461"/>
        <v>1</v>
      </c>
      <c r="E588" s="202">
        <f t="shared" si="461"/>
        <v>5</v>
      </c>
      <c r="F588" s="202" t="str">
        <f t="shared" si="473"/>
        <v>1월 5주</v>
      </c>
    </row>
    <row r="589" spans="1:6">
      <c r="A589" s="406">
        <f t="shared" si="471"/>
        <v>42035</v>
      </c>
      <c r="B589" s="202" t="str">
        <f t="shared" si="467"/>
        <v>토</v>
      </c>
      <c r="C589" s="202">
        <f t="shared" si="468"/>
        <v>5</v>
      </c>
      <c r="D589" s="202">
        <f t="shared" si="461"/>
        <v>1</v>
      </c>
      <c r="E589" s="202">
        <f t="shared" si="461"/>
        <v>5</v>
      </c>
      <c r="F589" s="202" t="str">
        <f t="shared" si="473"/>
        <v>1월 5주</v>
      </c>
    </row>
    <row r="590" spans="1:6">
      <c r="A590" s="406">
        <f t="shared" si="471"/>
        <v>42036</v>
      </c>
      <c r="B590" s="202" t="str">
        <f t="shared" si="467"/>
        <v>일</v>
      </c>
      <c r="C590" s="202">
        <f t="shared" si="468"/>
        <v>6</v>
      </c>
      <c r="D590" s="407">
        <v>2</v>
      </c>
      <c r="E590" s="407">
        <v>1</v>
      </c>
      <c r="F590" s="407" t="str">
        <f t="shared" si="473"/>
        <v>2월 1주</v>
      </c>
    </row>
    <row r="591" spans="1:6">
      <c r="A591" s="406">
        <f t="shared" si="471"/>
        <v>42037</v>
      </c>
      <c r="B591" s="202" t="str">
        <f t="shared" si="467"/>
        <v>월</v>
      </c>
      <c r="C591" s="202">
        <f t="shared" si="468"/>
        <v>6</v>
      </c>
      <c r="D591" s="202">
        <f t="shared" si="461"/>
        <v>2</v>
      </c>
      <c r="E591" s="202">
        <f t="shared" si="461"/>
        <v>1</v>
      </c>
      <c r="F591" s="202" t="str">
        <f t="shared" si="473"/>
        <v>2월 1주</v>
      </c>
    </row>
    <row r="592" spans="1:6">
      <c r="A592" s="406">
        <f t="shared" si="471"/>
        <v>42038</v>
      </c>
      <c r="B592" s="202" t="str">
        <f t="shared" si="467"/>
        <v>화</v>
      </c>
      <c r="C592" s="202">
        <f t="shared" si="468"/>
        <v>6</v>
      </c>
      <c r="D592" s="202">
        <f t="shared" si="461"/>
        <v>2</v>
      </c>
      <c r="E592" s="202">
        <f t="shared" si="461"/>
        <v>1</v>
      </c>
      <c r="F592" s="202" t="str">
        <f t="shared" si="473"/>
        <v>2월 1주</v>
      </c>
    </row>
    <row r="593" spans="1:6">
      <c r="A593" s="406">
        <f t="shared" si="471"/>
        <v>42039</v>
      </c>
      <c r="B593" s="202" t="str">
        <f t="shared" si="467"/>
        <v>수</v>
      </c>
      <c r="C593" s="202">
        <f t="shared" si="468"/>
        <v>6</v>
      </c>
      <c r="D593" s="202">
        <f t="shared" si="461"/>
        <v>2</v>
      </c>
      <c r="E593" s="202">
        <f t="shared" si="461"/>
        <v>1</v>
      </c>
      <c r="F593" s="202" t="str">
        <f t="shared" si="473"/>
        <v>2월 1주</v>
      </c>
    </row>
    <row r="594" spans="1:6">
      <c r="A594" s="406">
        <f t="shared" si="471"/>
        <v>42040</v>
      </c>
      <c r="B594" s="202" t="str">
        <f t="shared" si="467"/>
        <v>목</v>
      </c>
      <c r="C594" s="202">
        <f t="shared" si="468"/>
        <v>6</v>
      </c>
      <c r="D594" s="202">
        <f t="shared" si="461"/>
        <v>2</v>
      </c>
      <c r="E594" s="202">
        <f t="shared" si="461"/>
        <v>1</v>
      </c>
      <c r="F594" s="202" t="str">
        <f t="shared" si="473"/>
        <v>2월 1주</v>
      </c>
    </row>
    <row r="595" spans="1:6">
      <c r="A595" s="406">
        <f t="shared" si="471"/>
        <v>42041</v>
      </c>
      <c r="B595" s="202" t="str">
        <f t="shared" si="467"/>
        <v>금</v>
      </c>
      <c r="C595" s="202">
        <f t="shared" si="468"/>
        <v>6</v>
      </c>
      <c r="D595" s="202">
        <f t="shared" si="461"/>
        <v>2</v>
      </c>
      <c r="E595" s="202">
        <f t="shared" si="461"/>
        <v>1</v>
      </c>
      <c r="F595" s="202" t="str">
        <f t="shared" si="473"/>
        <v>2월 1주</v>
      </c>
    </row>
    <row r="596" spans="1:6">
      <c r="A596" s="406">
        <f t="shared" si="471"/>
        <v>42042</v>
      </c>
      <c r="B596" s="202" t="str">
        <f t="shared" si="467"/>
        <v>토</v>
      </c>
      <c r="C596" s="202">
        <f t="shared" si="468"/>
        <v>6</v>
      </c>
      <c r="D596" s="202">
        <f t="shared" si="461"/>
        <v>2</v>
      </c>
      <c r="E596" s="202">
        <f t="shared" si="461"/>
        <v>1</v>
      </c>
      <c r="F596" s="202" t="str">
        <f t="shared" si="473"/>
        <v>2월 1주</v>
      </c>
    </row>
    <row r="597" spans="1:6">
      <c r="A597" s="406">
        <f t="shared" si="471"/>
        <v>42043</v>
      </c>
      <c r="B597" s="202" t="str">
        <f t="shared" si="467"/>
        <v>일</v>
      </c>
      <c r="C597" s="202">
        <f t="shared" si="468"/>
        <v>7</v>
      </c>
      <c r="D597" s="202">
        <f t="shared" si="461"/>
        <v>2</v>
      </c>
      <c r="E597" s="202">
        <f t="shared" ref="E597:E660" si="474">E596+1</f>
        <v>2</v>
      </c>
      <c r="F597" s="202" t="str">
        <f t="shared" si="473"/>
        <v>2월 2주</v>
      </c>
    </row>
    <row r="598" spans="1:6">
      <c r="A598" s="406">
        <f t="shared" si="471"/>
        <v>42044</v>
      </c>
      <c r="B598" s="202" t="str">
        <f t="shared" si="467"/>
        <v>월</v>
      </c>
      <c r="C598" s="202">
        <f t="shared" si="468"/>
        <v>7</v>
      </c>
      <c r="D598" s="202">
        <f t="shared" si="461"/>
        <v>2</v>
      </c>
      <c r="E598" s="202">
        <f t="shared" si="461"/>
        <v>2</v>
      </c>
      <c r="F598" s="202" t="str">
        <f t="shared" si="473"/>
        <v>2월 2주</v>
      </c>
    </row>
    <row r="599" spans="1:6">
      <c r="A599" s="406">
        <f t="shared" si="471"/>
        <v>42045</v>
      </c>
      <c r="B599" s="202" t="str">
        <f t="shared" si="467"/>
        <v>화</v>
      </c>
      <c r="C599" s="202">
        <f t="shared" si="468"/>
        <v>7</v>
      </c>
      <c r="D599" s="202">
        <f t="shared" si="461"/>
        <v>2</v>
      </c>
      <c r="E599" s="202">
        <f t="shared" si="461"/>
        <v>2</v>
      </c>
      <c r="F599" s="202" t="str">
        <f t="shared" si="473"/>
        <v>2월 2주</v>
      </c>
    </row>
    <row r="600" spans="1:6">
      <c r="A600" s="406">
        <f t="shared" si="471"/>
        <v>42046</v>
      </c>
      <c r="B600" s="202" t="str">
        <f t="shared" si="467"/>
        <v>수</v>
      </c>
      <c r="C600" s="202">
        <f t="shared" si="468"/>
        <v>7</v>
      </c>
      <c r="D600" s="202">
        <f t="shared" si="461"/>
        <v>2</v>
      </c>
      <c r="E600" s="202">
        <f t="shared" si="461"/>
        <v>2</v>
      </c>
      <c r="F600" s="202" t="str">
        <f t="shared" si="473"/>
        <v>2월 2주</v>
      </c>
    </row>
    <row r="601" spans="1:6">
      <c r="A601" s="406">
        <f t="shared" si="471"/>
        <v>42047</v>
      </c>
      <c r="B601" s="202" t="str">
        <f t="shared" si="467"/>
        <v>목</v>
      </c>
      <c r="C601" s="202">
        <f t="shared" si="468"/>
        <v>7</v>
      </c>
      <c r="D601" s="202">
        <f t="shared" si="461"/>
        <v>2</v>
      </c>
      <c r="E601" s="202">
        <f t="shared" si="461"/>
        <v>2</v>
      </c>
      <c r="F601" s="202" t="str">
        <f t="shared" si="473"/>
        <v>2월 2주</v>
      </c>
    </row>
    <row r="602" spans="1:6">
      <c r="A602" s="406">
        <f t="shared" si="471"/>
        <v>42048</v>
      </c>
      <c r="B602" s="202" t="str">
        <f t="shared" si="467"/>
        <v>금</v>
      </c>
      <c r="C602" s="202">
        <f t="shared" si="468"/>
        <v>7</v>
      </c>
      <c r="D602" s="202">
        <f t="shared" si="461"/>
        <v>2</v>
      </c>
      <c r="E602" s="202">
        <f t="shared" si="461"/>
        <v>2</v>
      </c>
      <c r="F602" s="202" t="str">
        <f t="shared" si="473"/>
        <v>2월 2주</v>
      </c>
    </row>
    <row r="603" spans="1:6">
      <c r="A603" s="406">
        <f t="shared" si="471"/>
        <v>42049</v>
      </c>
      <c r="B603" s="202" t="str">
        <f t="shared" si="467"/>
        <v>토</v>
      </c>
      <c r="C603" s="202">
        <f t="shared" si="468"/>
        <v>7</v>
      </c>
      <c r="D603" s="202">
        <f t="shared" si="461"/>
        <v>2</v>
      </c>
      <c r="E603" s="202">
        <f t="shared" si="461"/>
        <v>2</v>
      </c>
      <c r="F603" s="202" t="str">
        <f t="shared" si="473"/>
        <v>2월 2주</v>
      </c>
    </row>
    <row r="604" spans="1:6">
      <c r="A604" s="406">
        <f t="shared" si="471"/>
        <v>42050</v>
      </c>
      <c r="B604" s="202" t="str">
        <f t="shared" si="467"/>
        <v>일</v>
      </c>
      <c r="C604" s="202">
        <f t="shared" si="468"/>
        <v>8</v>
      </c>
      <c r="D604" s="202">
        <f t="shared" si="461"/>
        <v>2</v>
      </c>
      <c r="E604" s="202">
        <f t="shared" ref="E604:E667" si="475">E603+1</f>
        <v>3</v>
      </c>
      <c r="F604" s="202" t="str">
        <f t="shared" si="473"/>
        <v>2월 3주</v>
      </c>
    </row>
    <row r="605" spans="1:6">
      <c r="A605" s="406">
        <f t="shared" si="471"/>
        <v>42051</v>
      </c>
      <c r="B605" s="202" t="str">
        <f t="shared" si="467"/>
        <v>월</v>
      </c>
      <c r="C605" s="202">
        <f t="shared" si="468"/>
        <v>8</v>
      </c>
      <c r="D605" s="202">
        <f t="shared" si="461"/>
        <v>2</v>
      </c>
      <c r="E605" s="202">
        <f t="shared" si="461"/>
        <v>3</v>
      </c>
      <c r="F605" s="202" t="str">
        <f t="shared" si="473"/>
        <v>2월 3주</v>
      </c>
    </row>
    <row r="606" spans="1:6">
      <c r="A606" s="406">
        <f t="shared" si="471"/>
        <v>42052</v>
      </c>
      <c r="B606" s="202" t="str">
        <f t="shared" si="467"/>
        <v>화</v>
      </c>
      <c r="C606" s="202">
        <f t="shared" si="468"/>
        <v>8</v>
      </c>
      <c r="D606" s="202">
        <f t="shared" si="461"/>
        <v>2</v>
      </c>
      <c r="E606" s="202">
        <f t="shared" si="461"/>
        <v>3</v>
      </c>
      <c r="F606" s="202" t="str">
        <f t="shared" si="473"/>
        <v>2월 3주</v>
      </c>
    </row>
    <row r="607" spans="1:6">
      <c r="A607" s="406">
        <f t="shared" si="471"/>
        <v>42053</v>
      </c>
      <c r="B607" s="202" t="str">
        <f t="shared" si="467"/>
        <v>수</v>
      </c>
      <c r="C607" s="202">
        <f t="shared" si="468"/>
        <v>8</v>
      </c>
      <c r="D607" s="202">
        <f t="shared" si="461"/>
        <v>2</v>
      </c>
      <c r="E607" s="202">
        <f t="shared" si="461"/>
        <v>3</v>
      </c>
      <c r="F607" s="202" t="str">
        <f t="shared" si="473"/>
        <v>2월 3주</v>
      </c>
    </row>
    <row r="608" spans="1:6">
      <c r="A608" s="406">
        <f t="shared" si="471"/>
        <v>42054</v>
      </c>
      <c r="B608" s="202" t="str">
        <f t="shared" si="467"/>
        <v>목</v>
      </c>
      <c r="C608" s="202">
        <f t="shared" si="468"/>
        <v>8</v>
      </c>
      <c r="D608" s="202">
        <f t="shared" si="461"/>
        <v>2</v>
      </c>
      <c r="E608" s="202">
        <f t="shared" si="461"/>
        <v>3</v>
      </c>
      <c r="F608" s="202" t="str">
        <f t="shared" si="473"/>
        <v>2월 3주</v>
      </c>
    </row>
    <row r="609" spans="1:6">
      <c r="A609" s="406">
        <f t="shared" si="471"/>
        <v>42055</v>
      </c>
      <c r="B609" s="202" t="str">
        <f t="shared" si="467"/>
        <v>금</v>
      </c>
      <c r="C609" s="202">
        <f t="shared" si="468"/>
        <v>8</v>
      </c>
      <c r="D609" s="202">
        <f t="shared" si="461"/>
        <v>2</v>
      </c>
      <c r="E609" s="202">
        <f t="shared" si="461"/>
        <v>3</v>
      </c>
      <c r="F609" s="202" t="str">
        <f t="shared" si="473"/>
        <v>2월 3주</v>
      </c>
    </row>
    <row r="610" spans="1:6">
      <c r="A610" s="406">
        <f t="shared" si="471"/>
        <v>42056</v>
      </c>
      <c r="B610" s="202" t="str">
        <f t="shared" si="467"/>
        <v>토</v>
      </c>
      <c r="C610" s="202">
        <f t="shared" si="468"/>
        <v>8</v>
      </c>
      <c r="D610" s="202">
        <f t="shared" si="461"/>
        <v>2</v>
      </c>
      <c r="E610" s="202">
        <f t="shared" si="461"/>
        <v>3</v>
      </c>
      <c r="F610" s="202" t="str">
        <f t="shared" si="473"/>
        <v>2월 3주</v>
      </c>
    </row>
    <row r="611" spans="1:6">
      <c r="A611" s="406">
        <f t="shared" si="471"/>
        <v>42057</v>
      </c>
      <c r="B611" s="202" t="str">
        <f t="shared" si="467"/>
        <v>일</v>
      </c>
      <c r="C611" s="202">
        <f t="shared" si="468"/>
        <v>9</v>
      </c>
      <c r="D611" s="202">
        <f t="shared" si="461"/>
        <v>2</v>
      </c>
      <c r="E611" s="202">
        <f t="shared" ref="E611:E674" si="476">E610+1</f>
        <v>4</v>
      </c>
      <c r="F611" s="202" t="str">
        <f t="shared" si="473"/>
        <v>2월 4주</v>
      </c>
    </row>
    <row r="612" spans="1:6">
      <c r="A612" s="406">
        <f t="shared" si="471"/>
        <v>42058</v>
      </c>
      <c r="B612" s="202" t="str">
        <f t="shared" si="467"/>
        <v>월</v>
      </c>
      <c r="C612" s="202">
        <f t="shared" si="468"/>
        <v>9</v>
      </c>
      <c r="D612" s="202">
        <f t="shared" si="461"/>
        <v>2</v>
      </c>
      <c r="E612" s="202">
        <f t="shared" si="461"/>
        <v>4</v>
      </c>
      <c r="F612" s="202" t="str">
        <f t="shared" si="473"/>
        <v>2월 4주</v>
      </c>
    </row>
    <row r="613" spans="1:6">
      <c r="A613" s="406">
        <f t="shared" si="471"/>
        <v>42059</v>
      </c>
      <c r="B613" s="202" t="str">
        <f t="shared" si="467"/>
        <v>화</v>
      </c>
      <c r="C613" s="202">
        <f t="shared" si="468"/>
        <v>9</v>
      </c>
      <c r="D613" s="202">
        <f t="shared" si="461"/>
        <v>2</v>
      </c>
      <c r="E613" s="202">
        <f t="shared" si="461"/>
        <v>4</v>
      </c>
      <c r="F613" s="202" t="str">
        <f t="shared" si="473"/>
        <v>2월 4주</v>
      </c>
    </row>
    <row r="614" spans="1:6">
      <c r="A614" s="406">
        <f t="shared" si="471"/>
        <v>42060</v>
      </c>
      <c r="B614" s="202" t="str">
        <f t="shared" si="467"/>
        <v>수</v>
      </c>
      <c r="C614" s="202">
        <f t="shared" si="468"/>
        <v>9</v>
      </c>
      <c r="D614" s="202">
        <f t="shared" si="461"/>
        <v>2</v>
      </c>
      <c r="E614" s="202">
        <f t="shared" si="461"/>
        <v>4</v>
      </c>
      <c r="F614" s="202" t="str">
        <f t="shared" si="473"/>
        <v>2월 4주</v>
      </c>
    </row>
    <row r="615" spans="1:6">
      <c r="A615" s="406">
        <f t="shared" si="471"/>
        <v>42061</v>
      </c>
      <c r="B615" s="202" t="str">
        <f t="shared" si="467"/>
        <v>목</v>
      </c>
      <c r="C615" s="202">
        <f t="shared" si="468"/>
        <v>9</v>
      </c>
      <c r="D615" s="202">
        <f t="shared" si="461"/>
        <v>2</v>
      </c>
      <c r="E615" s="202">
        <f t="shared" si="461"/>
        <v>4</v>
      </c>
      <c r="F615" s="202" t="str">
        <f t="shared" si="473"/>
        <v>2월 4주</v>
      </c>
    </row>
    <row r="616" spans="1:6">
      <c r="A616" s="406">
        <f t="shared" si="471"/>
        <v>42062</v>
      </c>
      <c r="B616" s="202" t="str">
        <f t="shared" si="467"/>
        <v>금</v>
      </c>
      <c r="C616" s="202">
        <f t="shared" si="468"/>
        <v>9</v>
      </c>
      <c r="D616" s="202">
        <f t="shared" si="461"/>
        <v>2</v>
      </c>
      <c r="E616" s="202">
        <f t="shared" si="461"/>
        <v>4</v>
      </c>
      <c r="F616" s="202" t="str">
        <f t="shared" si="473"/>
        <v>2월 4주</v>
      </c>
    </row>
    <row r="617" spans="1:6">
      <c r="A617" s="406">
        <f t="shared" si="471"/>
        <v>42063</v>
      </c>
      <c r="B617" s="202" t="str">
        <f t="shared" si="467"/>
        <v>토</v>
      </c>
      <c r="C617" s="202">
        <f t="shared" si="468"/>
        <v>9</v>
      </c>
      <c r="D617" s="202">
        <f t="shared" ref="D617:E680" si="477">D616</f>
        <v>2</v>
      </c>
      <c r="E617" s="202">
        <f t="shared" si="477"/>
        <v>4</v>
      </c>
      <c r="F617" s="202" t="str">
        <f t="shared" si="473"/>
        <v>2월 4주</v>
      </c>
    </row>
    <row r="618" spans="1:6">
      <c r="A618" s="406">
        <f t="shared" si="471"/>
        <v>42064</v>
      </c>
      <c r="B618" s="202" t="str">
        <f t="shared" si="467"/>
        <v>일</v>
      </c>
      <c r="C618" s="202">
        <f t="shared" si="468"/>
        <v>10</v>
      </c>
      <c r="D618" s="407">
        <v>3</v>
      </c>
      <c r="E618" s="407">
        <v>1</v>
      </c>
      <c r="F618" s="407" t="str">
        <f t="shared" si="473"/>
        <v>3월 1주</v>
      </c>
    </row>
    <row r="619" spans="1:6">
      <c r="A619" s="406">
        <f t="shared" si="471"/>
        <v>42065</v>
      </c>
      <c r="B619" s="202" t="str">
        <f t="shared" si="467"/>
        <v>월</v>
      </c>
      <c r="C619" s="202">
        <f t="shared" si="468"/>
        <v>10</v>
      </c>
      <c r="D619" s="202">
        <f t="shared" si="477"/>
        <v>3</v>
      </c>
      <c r="E619" s="202">
        <f t="shared" si="477"/>
        <v>1</v>
      </c>
      <c r="F619" s="202" t="str">
        <f t="shared" si="473"/>
        <v>3월 1주</v>
      </c>
    </row>
    <row r="620" spans="1:6">
      <c r="A620" s="406">
        <f t="shared" si="471"/>
        <v>42066</v>
      </c>
      <c r="B620" s="202" t="str">
        <f t="shared" si="467"/>
        <v>화</v>
      </c>
      <c r="C620" s="202">
        <f t="shared" si="468"/>
        <v>10</v>
      </c>
      <c r="D620" s="202">
        <f t="shared" si="477"/>
        <v>3</v>
      </c>
      <c r="E620" s="202">
        <f t="shared" si="477"/>
        <v>1</v>
      </c>
      <c r="F620" s="202" t="str">
        <f t="shared" si="473"/>
        <v>3월 1주</v>
      </c>
    </row>
    <row r="621" spans="1:6">
      <c r="A621" s="406">
        <f t="shared" si="471"/>
        <v>42067</v>
      </c>
      <c r="B621" s="202" t="str">
        <f t="shared" si="467"/>
        <v>수</v>
      </c>
      <c r="C621" s="202">
        <f t="shared" si="468"/>
        <v>10</v>
      </c>
      <c r="D621" s="202">
        <f t="shared" si="477"/>
        <v>3</v>
      </c>
      <c r="E621" s="202">
        <f t="shared" si="477"/>
        <v>1</v>
      </c>
      <c r="F621" s="202" t="str">
        <f t="shared" si="473"/>
        <v>3월 1주</v>
      </c>
    </row>
    <row r="622" spans="1:6">
      <c r="A622" s="406">
        <f t="shared" si="471"/>
        <v>42068</v>
      </c>
      <c r="B622" s="202" t="str">
        <f t="shared" si="467"/>
        <v>목</v>
      </c>
      <c r="C622" s="202">
        <f t="shared" si="468"/>
        <v>10</v>
      </c>
      <c r="D622" s="202">
        <f t="shared" si="477"/>
        <v>3</v>
      </c>
      <c r="E622" s="202">
        <f t="shared" si="477"/>
        <v>1</v>
      </c>
      <c r="F622" s="202" t="str">
        <f t="shared" si="473"/>
        <v>3월 1주</v>
      </c>
    </row>
    <row r="623" spans="1:6">
      <c r="A623" s="406">
        <f t="shared" si="471"/>
        <v>42069</v>
      </c>
      <c r="B623" s="202" t="str">
        <f t="shared" si="467"/>
        <v>금</v>
      </c>
      <c r="C623" s="202">
        <f t="shared" si="468"/>
        <v>10</v>
      </c>
      <c r="D623" s="202">
        <f t="shared" si="477"/>
        <v>3</v>
      </c>
      <c r="E623" s="202">
        <f t="shared" si="477"/>
        <v>1</v>
      </c>
      <c r="F623" s="202" t="str">
        <f t="shared" si="473"/>
        <v>3월 1주</v>
      </c>
    </row>
    <row r="624" spans="1:6">
      <c r="A624" s="406">
        <f t="shared" si="471"/>
        <v>42070</v>
      </c>
      <c r="B624" s="202" t="str">
        <f t="shared" si="467"/>
        <v>토</v>
      </c>
      <c r="C624" s="202">
        <f t="shared" si="468"/>
        <v>10</v>
      </c>
      <c r="D624" s="202">
        <f t="shared" si="477"/>
        <v>3</v>
      </c>
      <c r="E624" s="202">
        <f t="shared" si="477"/>
        <v>1</v>
      </c>
      <c r="F624" s="202" t="str">
        <f t="shared" si="473"/>
        <v>3월 1주</v>
      </c>
    </row>
    <row r="625" spans="1:6">
      <c r="A625" s="406">
        <f t="shared" si="471"/>
        <v>42071</v>
      </c>
      <c r="B625" s="202" t="str">
        <f t="shared" si="467"/>
        <v>일</v>
      </c>
      <c r="C625" s="202">
        <f t="shared" si="468"/>
        <v>11</v>
      </c>
      <c r="D625" s="202">
        <f t="shared" si="477"/>
        <v>3</v>
      </c>
      <c r="E625" s="202">
        <f t="shared" ref="E625:E688" si="478">E624+1</f>
        <v>2</v>
      </c>
      <c r="F625" s="202" t="str">
        <f t="shared" si="473"/>
        <v>3월 2주</v>
      </c>
    </row>
    <row r="626" spans="1:6">
      <c r="A626" s="406">
        <f t="shared" si="471"/>
        <v>42072</v>
      </c>
      <c r="B626" s="202" t="str">
        <f t="shared" si="467"/>
        <v>월</v>
      </c>
      <c r="C626" s="202">
        <f t="shared" si="468"/>
        <v>11</v>
      </c>
      <c r="D626" s="202">
        <f t="shared" si="477"/>
        <v>3</v>
      </c>
      <c r="E626" s="202">
        <f t="shared" si="477"/>
        <v>2</v>
      </c>
      <c r="F626" s="202" t="str">
        <f t="shared" si="473"/>
        <v>3월 2주</v>
      </c>
    </row>
    <row r="627" spans="1:6">
      <c r="A627" s="406">
        <f t="shared" si="471"/>
        <v>42073</v>
      </c>
      <c r="B627" s="202" t="str">
        <f t="shared" si="467"/>
        <v>화</v>
      </c>
      <c r="C627" s="202">
        <f t="shared" si="468"/>
        <v>11</v>
      </c>
      <c r="D627" s="202">
        <f t="shared" si="477"/>
        <v>3</v>
      </c>
      <c r="E627" s="202">
        <f t="shared" si="477"/>
        <v>2</v>
      </c>
      <c r="F627" s="202" t="str">
        <f t="shared" si="473"/>
        <v>3월 2주</v>
      </c>
    </row>
    <row r="628" spans="1:6">
      <c r="A628" s="406">
        <f t="shared" si="471"/>
        <v>42074</v>
      </c>
      <c r="B628" s="202" t="str">
        <f t="shared" ref="B628:B691" si="479">TEXT(A628,"AAA")</f>
        <v>수</v>
      </c>
      <c r="C628" s="202">
        <f t="shared" ref="C628:C691" si="480">WEEKNUM(A628)</f>
        <v>11</v>
      </c>
      <c r="D628" s="202">
        <f t="shared" si="477"/>
        <v>3</v>
      </c>
      <c r="E628" s="202">
        <f t="shared" si="477"/>
        <v>2</v>
      </c>
      <c r="F628" s="202" t="str">
        <f t="shared" si="473"/>
        <v>3월 2주</v>
      </c>
    </row>
    <row r="629" spans="1:6">
      <c r="A629" s="406">
        <f t="shared" si="471"/>
        <v>42075</v>
      </c>
      <c r="B629" s="202" t="str">
        <f t="shared" si="479"/>
        <v>목</v>
      </c>
      <c r="C629" s="202">
        <f t="shared" si="480"/>
        <v>11</v>
      </c>
      <c r="D629" s="202">
        <f t="shared" si="477"/>
        <v>3</v>
      </c>
      <c r="E629" s="202">
        <f t="shared" si="477"/>
        <v>2</v>
      </c>
      <c r="F629" s="202" t="str">
        <f t="shared" si="473"/>
        <v>3월 2주</v>
      </c>
    </row>
    <row r="630" spans="1:6">
      <c r="A630" s="406">
        <f t="shared" si="471"/>
        <v>42076</v>
      </c>
      <c r="B630" s="202" t="str">
        <f t="shared" si="479"/>
        <v>금</v>
      </c>
      <c r="C630" s="202">
        <f t="shared" si="480"/>
        <v>11</v>
      </c>
      <c r="D630" s="202">
        <f t="shared" si="477"/>
        <v>3</v>
      </c>
      <c r="E630" s="202">
        <f t="shared" si="477"/>
        <v>2</v>
      </c>
      <c r="F630" s="202" t="str">
        <f t="shared" si="473"/>
        <v>3월 2주</v>
      </c>
    </row>
    <row r="631" spans="1:6">
      <c r="A631" s="406">
        <f t="shared" si="471"/>
        <v>42077</v>
      </c>
      <c r="B631" s="202" t="str">
        <f t="shared" si="479"/>
        <v>토</v>
      </c>
      <c r="C631" s="202">
        <f t="shared" si="480"/>
        <v>11</v>
      </c>
      <c r="D631" s="202">
        <f t="shared" si="477"/>
        <v>3</v>
      </c>
      <c r="E631" s="202">
        <f t="shared" si="477"/>
        <v>2</v>
      </c>
      <c r="F631" s="202" t="str">
        <f t="shared" si="473"/>
        <v>3월 2주</v>
      </c>
    </row>
    <row r="632" spans="1:6">
      <c r="A632" s="406">
        <f t="shared" si="471"/>
        <v>42078</v>
      </c>
      <c r="B632" s="202" t="str">
        <f t="shared" si="479"/>
        <v>일</v>
      </c>
      <c r="C632" s="202">
        <f t="shared" si="480"/>
        <v>12</v>
      </c>
      <c r="D632" s="202">
        <f t="shared" si="477"/>
        <v>3</v>
      </c>
      <c r="E632" s="202">
        <f t="shared" ref="E632:E695" si="481">E631+1</f>
        <v>3</v>
      </c>
      <c r="F632" s="202" t="str">
        <f t="shared" si="473"/>
        <v>3월 3주</v>
      </c>
    </row>
    <row r="633" spans="1:6">
      <c r="A633" s="406">
        <f t="shared" si="471"/>
        <v>42079</v>
      </c>
      <c r="B633" s="202" t="str">
        <f t="shared" si="479"/>
        <v>월</v>
      </c>
      <c r="C633" s="202">
        <f t="shared" si="480"/>
        <v>12</v>
      </c>
      <c r="D633" s="202">
        <f t="shared" si="477"/>
        <v>3</v>
      </c>
      <c r="E633" s="202">
        <f t="shared" si="477"/>
        <v>3</v>
      </c>
      <c r="F633" s="202" t="str">
        <f t="shared" si="473"/>
        <v>3월 3주</v>
      </c>
    </row>
    <row r="634" spans="1:6">
      <c r="A634" s="406">
        <f t="shared" si="471"/>
        <v>42080</v>
      </c>
      <c r="B634" s="202" t="str">
        <f t="shared" si="479"/>
        <v>화</v>
      </c>
      <c r="C634" s="202">
        <f t="shared" si="480"/>
        <v>12</v>
      </c>
      <c r="D634" s="202">
        <f t="shared" si="477"/>
        <v>3</v>
      </c>
      <c r="E634" s="202">
        <f t="shared" si="477"/>
        <v>3</v>
      </c>
      <c r="F634" s="202" t="str">
        <f t="shared" si="473"/>
        <v>3월 3주</v>
      </c>
    </row>
    <row r="635" spans="1:6">
      <c r="A635" s="406">
        <f t="shared" si="471"/>
        <v>42081</v>
      </c>
      <c r="B635" s="202" t="str">
        <f t="shared" si="479"/>
        <v>수</v>
      </c>
      <c r="C635" s="202">
        <f t="shared" si="480"/>
        <v>12</v>
      </c>
      <c r="D635" s="202">
        <f t="shared" si="477"/>
        <v>3</v>
      </c>
      <c r="E635" s="202">
        <f t="shared" si="477"/>
        <v>3</v>
      </c>
      <c r="F635" s="202" t="str">
        <f t="shared" si="473"/>
        <v>3월 3주</v>
      </c>
    </row>
    <row r="636" spans="1:6">
      <c r="A636" s="406">
        <f t="shared" si="471"/>
        <v>42082</v>
      </c>
      <c r="B636" s="202" t="str">
        <f t="shared" si="479"/>
        <v>목</v>
      </c>
      <c r="C636" s="202">
        <f t="shared" si="480"/>
        <v>12</v>
      </c>
      <c r="D636" s="202">
        <f t="shared" si="477"/>
        <v>3</v>
      </c>
      <c r="E636" s="202">
        <f t="shared" si="477"/>
        <v>3</v>
      </c>
      <c r="F636" s="202" t="str">
        <f t="shared" si="473"/>
        <v>3월 3주</v>
      </c>
    </row>
    <row r="637" spans="1:6">
      <c r="A637" s="406">
        <f t="shared" si="471"/>
        <v>42083</v>
      </c>
      <c r="B637" s="202" t="str">
        <f t="shared" si="479"/>
        <v>금</v>
      </c>
      <c r="C637" s="202">
        <f t="shared" si="480"/>
        <v>12</v>
      </c>
      <c r="D637" s="202">
        <f t="shared" si="477"/>
        <v>3</v>
      </c>
      <c r="E637" s="202">
        <f t="shared" si="477"/>
        <v>3</v>
      </c>
      <c r="F637" s="202" t="str">
        <f t="shared" si="473"/>
        <v>3월 3주</v>
      </c>
    </row>
    <row r="638" spans="1:6">
      <c r="A638" s="406">
        <f t="shared" si="471"/>
        <v>42084</v>
      </c>
      <c r="B638" s="202" t="str">
        <f t="shared" si="479"/>
        <v>토</v>
      </c>
      <c r="C638" s="202">
        <f t="shared" si="480"/>
        <v>12</v>
      </c>
      <c r="D638" s="202">
        <f t="shared" si="477"/>
        <v>3</v>
      </c>
      <c r="E638" s="202">
        <f t="shared" si="477"/>
        <v>3</v>
      </c>
      <c r="F638" s="202" t="str">
        <f t="shared" si="473"/>
        <v>3월 3주</v>
      </c>
    </row>
    <row r="639" spans="1:6">
      <c r="A639" s="406">
        <f t="shared" si="471"/>
        <v>42085</v>
      </c>
      <c r="B639" s="202" t="str">
        <f t="shared" si="479"/>
        <v>일</v>
      </c>
      <c r="C639" s="202">
        <f t="shared" si="480"/>
        <v>13</v>
      </c>
      <c r="D639" s="202">
        <f t="shared" si="477"/>
        <v>3</v>
      </c>
      <c r="E639" s="202">
        <f t="shared" ref="E639:E702" si="482">E638+1</f>
        <v>4</v>
      </c>
      <c r="F639" s="202" t="str">
        <f t="shared" si="473"/>
        <v>3월 4주</v>
      </c>
    </row>
    <row r="640" spans="1:6">
      <c r="A640" s="406">
        <f t="shared" si="471"/>
        <v>42086</v>
      </c>
      <c r="B640" s="202" t="str">
        <f t="shared" si="479"/>
        <v>월</v>
      </c>
      <c r="C640" s="202">
        <f t="shared" si="480"/>
        <v>13</v>
      </c>
      <c r="D640" s="202">
        <f t="shared" si="477"/>
        <v>3</v>
      </c>
      <c r="E640" s="202">
        <f t="shared" si="477"/>
        <v>4</v>
      </c>
      <c r="F640" s="202" t="str">
        <f t="shared" si="473"/>
        <v>3월 4주</v>
      </c>
    </row>
    <row r="641" spans="1:6">
      <c r="A641" s="406">
        <f t="shared" si="471"/>
        <v>42087</v>
      </c>
      <c r="B641" s="202" t="str">
        <f t="shared" si="479"/>
        <v>화</v>
      </c>
      <c r="C641" s="202">
        <f t="shared" si="480"/>
        <v>13</v>
      </c>
      <c r="D641" s="202">
        <f t="shared" si="477"/>
        <v>3</v>
      </c>
      <c r="E641" s="202">
        <f t="shared" si="477"/>
        <v>4</v>
      </c>
      <c r="F641" s="202" t="str">
        <f t="shared" si="473"/>
        <v>3월 4주</v>
      </c>
    </row>
    <row r="642" spans="1:6">
      <c r="A642" s="406">
        <f t="shared" si="471"/>
        <v>42088</v>
      </c>
      <c r="B642" s="202" t="str">
        <f t="shared" si="479"/>
        <v>수</v>
      </c>
      <c r="C642" s="202">
        <f t="shared" si="480"/>
        <v>13</v>
      </c>
      <c r="D642" s="202">
        <f t="shared" si="477"/>
        <v>3</v>
      </c>
      <c r="E642" s="202">
        <f t="shared" si="477"/>
        <v>4</v>
      </c>
      <c r="F642" s="202" t="str">
        <f t="shared" si="473"/>
        <v>3월 4주</v>
      </c>
    </row>
    <row r="643" spans="1:6">
      <c r="A643" s="406">
        <f t="shared" ref="A643:A706" si="483">A642+1</f>
        <v>42089</v>
      </c>
      <c r="B643" s="202" t="str">
        <f t="shared" si="479"/>
        <v>목</v>
      </c>
      <c r="C643" s="202">
        <f t="shared" si="480"/>
        <v>13</v>
      </c>
      <c r="D643" s="202">
        <f t="shared" si="477"/>
        <v>3</v>
      </c>
      <c r="E643" s="202">
        <f t="shared" si="477"/>
        <v>4</v>
      </c>
      <c r="F643" s="202" t="str">
        <f t="shared" si="473"/>
        <v>3월 4주</v>
      </c>
    </row>
    <row r="644" spans="1:6">
      <c r="A644" s="406">
        <f t="shared" si="483"/>
        <v>42090</v>
      </c>
      <c r="B644" s="202" t="str">
        <f t="shared" si="479"/>
        <v>금</v>
      </c>
      <c r="C644" s="202">
        <f t="shared" si="480"/>
        <v>13</v>
      </c>
      <c r="D644" s="202">
        <f t="shared" si="477"/>
        <v>3</v>
      </c>
      <c r="E644" s="202">
        <f t="shared" si="477"/>
        <v>4</v>
      </c>
      <c r="F644" s="202" t="str">
        <f t="shared" si="473"/>
        <v>3월 4주</v>
      </c>
    </row>
    <row r="645" spans="1:6">
      <c r="A645" s="406">
        <f t="shared" si="483"/>
        <v>42091</v>
      </c>
      <c r="B645" s="202" t="str">
        <f t="shared" si="479"/>
        <v>토</v>
      </c>
      <c r="C645" s="202">
        <f t="shared" si="480"/>
        <v>13</v>
      </c>
      <c r="D645" s="202">
        <f t="shared" si="477"/>
        <v>3</v>
      </c>
      <c r="E645" s="202">
        <f t="shared" si="477"/>
        <v>4</v>
      </c>
      <c r="F645" s="202" t="str">
        <f t="shared" si="473"/>
        <v>3월 4주</v>
      </c>
    </row>
    <row r="646" spans="1:6">
      <c r="A646" s="406">
        <f t="shared" si="483"/>
        <v>42092</v>
      </c>
      <c r="B646" s="202" t="str">
        <f t="shared" si="479"/>
        <v>일</v>
      </c>
      <c r="C646" s="202">
        <f t="shared" si="480"/>
        <v>14</v>
      </c>
      <c r="D646" s="202">
        <f t="shared" si="477"/>
        <v>3</v>
      </c>
      <c r="E646" s="202">
        <f t="shared" ref="E646:E709" si="484">E645+1</f>
        <v>5</v>
      </c>
      <c r="F646" s="202" t="str">
        <f t="shared" si="473"/>
        <v>3월 5주</v>
      </c>
    </row>
    <row r="647" spans="1:6">
      <c r="A647" s="406">
        <f t="shared" si="483"/>
        <v>42093</v>
      </c>
      <c r="B647" s="202" t="str">
        <f t="shared" si="479"/>
        <v>월</v>
      </c>
      <c r="C647" s="202">
        <f t="shared" si="480"/>
        <v>14</v>
      </c>
      <c r="D647" s="202">
        <f t="shared" si="477"/>
        <v>3</v>
      </c>
      <c r="E647" s="202">
        <f t="shared" si="477"/>
        <v>5</v>
      </c>
      <c r="F647" s="202" t="str">
        <f t="shared" si="473"/>
        <v>3월 5주</v>
      </c>
    </row>
    <row r="648" spans="1:6">
      <c r="A648" s="406">
        <f t="shared" si="483"/>
        <v>42094</v>
      </c>
      <c r="B648" s="202" t="str">
        <f t="shared" si="479"/>
        <v>화</v>
      </c>
      <c r="C648" s="202">
        <f t="shared" si="480"/>
        <v>14</v>
      </c>
      <c r="D648" s="202">
        <f t="shared" si="477"/>
        <v>3</v>
      </c>
      <c r="E648" s="202">
        <f t="shared" si="477"/>
        <v>5</v>
      </c>
      <c r="F648" s="202" t="str">
        <f t="shared" si="473"/>
        <v>3월 5주</v>
      </c>
    </row>
    <row r="649" spans="1:6">
      <c r="A649" s="406">
        <f t="shared" si="483"/>
        <v>42095</v>
      </c>
      <c r="B649" s="202" t="str">
        <f t="shared" si="479"/>
        <v>수</v>
      </c>
      <c r="C649" s="202">
        <f t="shared" si="480"/>
        <v>14</v>
      </c>
      <c r="D649" s="407">
        <v>4</v>
      </c>
      <c r="E649" s="407">
        <v>1</v>
      </c>
      <c r="F649" s="407" t="str">
        <f t="shared" si="473"/>
        <v>4월 1주</v>
      </c>
    </row>
    <row r="650" spans="1:6">
      <c r="A650" s="406">
        <f t="shared" si="483"/>
        <v>42096</v>
      </c>
      <c r="B650" s="202" t="str">
        <f t="shared" si="479"/>
        <v>목</v>
      </c>
      <c r="C650" s="202">
        <f t="shared" si="480"/>
        <v>14</v>
      </c>
      <c r="D650" s="202">
        <f t="shared" si="477"/>
        <v>4</v>
      </c>
      <c r="E650" s="202">
        <f t="shared" si="477"/>
        <v>1</v>
      </c>
      <c r="F650" s="202" t="str">
        <f t="shared" ref="F650:F713" si="485">D650&amp;"월 "&amp;E650&amp;"주"</f>
        <v>4월 1주</v>
      </c>
    </row>
    <row r="651" spans="1:6">
      <c r="A651" s="406">
        <f t="shared" si="483"/>
        <v>42097</v>
      </c>
      <c r="B651" s="202" t="str">
        <f t="shared" si="479"/>
        <v>금</v>
      </c>
      <c r="C651" s="202">
        <f t="shared" si="480"/>
        <v>14</v>
      </c>
      <c r="D651" s="202">
        <f t="shared" si="477"/>
        <v>4</v>
      </c>
      <c r="E651" s="202">
        <f t="shared" si="477"/>
        <v>1</v>
      </c>
      <c r="F651" s="202" t="str">
        <f t="shared" si="485"/>
        <v>4월 1주</v>
      </c>
    </row>
    <row r="652" spans="1:6">
      <c r="A652" s="406">
        <f t="shared" si="483"/>
        <v>42098</v>
      </c>
      <c r="B652" s="202" t="str">
        <f t="shared" si="479"/>
        <v>토</v>
      </c>
      <c r="C652" s="202">
        <f t="shared" si="480"/>
        <v>14</v>
      </c>
      <c r="D652" s="202">
        <f t="shared" si="477"/>
        <v>4</v>
      </c>
      <c r="E652" s="202">
        <f t="shared" si="477"/>
        <v>1</v>
      </c>
      <c r="F652" s="202" t="str">
        <f t="shared" si="485"/>
        <v>4월 1주</v>
      </c>
    </row>
    <row r="653" spans="1:6">
      <c r="A653" s="406">
        <f t="shared" si="483"/>
        <v>42099</v>
      </c>
      <c r="B653" s="202" t="str">
        <f t="shared" si="479"/>
        <v>일</v>
      </c>
      <c r="C653" s="202">
        <f t="shared" si="480"/>
        <v>15</v>
      </c>
      <c r="D653" s="202">
        <f t="shared" si="477"/>
        <v>4</v>
      </c>
      <c r="E653" s="202">
        <f t="shared" ref="E653:E716" si="486">E652+1</f>
        <v>2</v>
      </c>
      <c r="F653" s="202" t="str">
        <f t="shared" si="485"/>
        <v>4월 2주</v>
      </c>
    </row>
    <row r="654" spans="1:6">
      <c r="A654" s="406">
        <f t="shared" si="483"/>
        <v>42100</v>
      </c>
      <c r="B654" s="202" t="str">
        <f t="shared" si="479"/>
        <v>월</v>
      </c>
      <c r="C654" s="202">
        <f t="shared" si="480"/>
        <v>15</v>
      </c>
      <c r="D654" s="202">
        <f t="shared" si="477"/>
        <v>4</v>
      </c>
      <c r="E654" s="202">
        <f t="shared" si="477"/>
        <v>2</v>
      </c>
      <c r="F654" s="202" t="str">
        <f t="shared" si="485"/>
        <v>4월 2주</v>
      </c>
    </row>
    <row r="655" spans="1:6">
      <c r="A655" s="406">
        <f t="shared" si="483"/>
        <v>42101</v>
      </c>
      <c r="B655" s="202" t="str">
        <f t="shared" si="479"/>
        <v>화</v>
      </c>
      <c r="C655" s="202">
        <f t="shared" si="480"/>
        <v>15</v>
      </c>
      <c r="D655" s="202">
        <f t="shared" si="477"/>
        <v>4</v>
      </c>
      <c r="E655" s="202">
        <f t="shared" si="477"/>
        <v>2</v>
      </c>
      <c r="F655" s="202" t="str">
        <f t="shared" si="485"/>
        <v>4월 2주</v>
      </c>
    </row>
    <row r="656" spans="1:6">
      <c r="A656" s="406">
        <f t="shared" si="483"/>
        <v>42102</v>
      </c>
      <c r="B656" s="202" t="str">
        <f t="shared" si="479"/>
        <v>수</v>
      </c>
      <c r="C656" s="202">
        <f t="shared" si="480"/>
        <v>15</v>
      </c>
      <c r="D656" s="202">
        <f t="shared" si="477"/>
        <v>4</v>
      </c>
      <c r="E656" s="202">
        <f t="shared" si="477"/>
        <v>2</v>
      </c>
      <c r="F656" s="202" t="str">
        <f t="shared" si="485"/>
        <v>4월 2주</v>
      </c>
    </row>
    <row r="657" spans="1:6">
      <c r="A657" s="406">
        <f t="shared" si="483"/>
        <v>42103</v>
      </c>
      <c r="B657" s="202" t="str">
        <f t="shared" si="479"/>
        <v>목</v>
      </c>
      <c r="C657" s="202">
        <f t="shared" si="480"/>
        <v>15</v>
      </c>
      <c r="D657" s="202">
        <f t="shared" si="477"/>
        <v>4</v>
      </c>
      <c r="E657" s="202">
        <f t="shared" si="477"/>
        <v>2</v>
      </c>
      <c r="F657" s="202" t="str">
        <f t="shared" si="485"/>
        <v>4월 2주</v>
      </c>
    </row>
    <row r="658" spans="1:6">
      <c r="A658" s="406">
        <f t="shared" si="483"/>
        <v>42104</v>
      </c>
      <c r="B658" s="202" t="str">
        <f t="shared" si="479"/>
        <v>금</v>
      </c>
      <c r="C658" s="202">
        <f t="shared" si="480"/>
        <v>15</v>
      </c>
      <c r="D658" s="202">
        <f t="shared" si="477"/>
        <v>4</v>
      </c>
      <c r="E658" s="202">
        <f t="shared" si="477"/>
        <v>2</v>
      </c>
      <c r="F658" s="202" t="str">
        <f t="shared" si="485"/>
        <v>4월 2주</v>
      </c>
    </row>
    <row r="659" spans="1:6">
      <c r="A659" s="406">
        <f t="shared" si="483"/>
        <v>42105</v>
      </c>
      <c r="B659" s="202" t="str">
        <f t="shared" si="479"/>
        <v>토</v>
      </c>
      <c r="C659" s="202">
        <f t="shared" si="480"/>
        <v>15</v>
      </c>
      <c r="D659" s="202">
        <f t="shared" si="477"/>
        <v>4</v>
      </c>
      <c r="E659" s="202">
        <f t="shared" si="477"/>
        <v>2</v>
      </c>
      <c r="F659" s="202" t="str">
        <f t="shared" si="485"/>
        <v>4월 2주</v>
      </c>
    </row>
    <row r="660" spans="1:6">
      <c r="A660" s="406">
        <f t="shared" si="483"/>
        <v>42106</v>
      </c>
      <c r="B660" s="202" t="str">
        <f t="shared" si="479"/>
        <v>일</v>
      </c>
      <c r="C660" s="202">
        <f t="shared" si="480"/>
        <v>16</v>
      </c>
      <c r="D660" s="202">
        <f t="shared" si="477"/>
        <v>4</v>
      </c>
      <c r="E660" s="202">
        <f t="shared" ref="E660:E723" si="487">E659+1</f>
        <v>3</v>
      </c>
      <c r="F660" s="202" t="str">
        <f t="shared" si="485"/>
        <v>4월 3주</v>
      </c>
    </row>
    <row r="661" spans="1:6">
      <c r="A661" s="406">
        <f t="shared" si="483"/>
        <v>42107</v>
      </c>
      <c r="B661" s="202" t="str">
        <f t="shared" si="479"/>
        <v>월</v>
      </c>
      <c r="C661" s="202">
        <f t="shared" si="480"/>
        <v>16</v>
      </c>
      <c r="D661" s="202">
        <f t="shared" si="477"/>
        <v>4</v>
      </c>
      <c r="E661" s="202">
        <f t="shared" si="477"/>
        <v>3</v>
      </c>
      <c r="F661" s="202" t="str">
        <f t="shared" si="485"/>
        <v>4월 3주</v>
      </c>
    </row>
    <row r="662" spans="1:6">
      <c r="A662" s="406">
        <f t="shared" si="483"/>
        <v>42108</v>
      </c>
      <c r="B662" s="202" t="str">
        <f t="shared" si="479"/>
        <v>화</v>
      </c>
      <c r="C662" s="202">
        <f t="shared" si="480"/>
        <v>16</v>
      </c>
      <c r="D662" s="202">
        <f t="shared" si="477"/>
        <v>4</v>
      </c>
      <c r="E662" s="202">
        <f t="shared" si="477"/>
        <v>3</v>
      </c>
      <c r="F662" s="202" t="str">
        <f t="shared" si="485"/>
        <v>4월 3주</v>
      </c>
    </row>
    <row r="663" spans="1:6">
      <c r="A663" s="406">
        <f t="shared" si="483"/>
        <v>42109</v>
      </c>
      <c r="B663" s="202" t="str">
        <f t="shared" si="479"/>
        <v>수</v>
      </c>
      <c r="C663" s="202">
        <f t="shared" si="480"/>
        <v>16</v>
      </c>
      <c r="D663" s="202">
        <f t="shared" si="477"/>
        <v>4</v>
      </c>
      <c r="E663" s="202">
        <f t="shared" si="477"/>
        <v>3</v>
      </c>
      <c r="F663" s="202" t="str">
        <f t="shared" si="485"/>
        <v>4월 3주</v>
      </c>
    </row>
    <row r="664" spans="1:6">
      <c r="A664" s="406">
        <f t="shared" si="483"/>
        <v>42110</v>
      </c>
      <c r="B664" s="202" t="str">
        <f t="shared" si="479"/>
        <v>목</v>
      </c>
      <c r="C664" s="202">
        <f t="shared" si="480"/>
        <v>16</v>
      </c>
      <c r="D664" s="202">
        <f t="shared" si="477"/>
        <v>4</v>
      </c>
      <c r="E664" s="202">
        <f t="shared" si="477"/>
        <v>3</v>
      </c>
      <c r="F664" s="202" t="str">
        <f t="shared" si="485"/>
        <v>4월 3주</v>
      </c>
    </row>
    <row r="665" spans="1:6">
      <c r="A665" s="406">
        <f t="shared" si="483"/>
        <v>42111</v>
      </c>
      <c r="B665" s="202" t="str">
        <f t="shared" si="479"/>
        <v>금</v>
      </c>
      <c r="C665" s="202">
        <f t="shared" si="480"/>
        <v>16</v>
      </c>
      <c r="D665" s="202">
        <f t="shared" si="477"/>
        <v>4</v>
      </c>
      <c r="E665" s="202">
        <f t="shared" si="477"/>
        <v>3</v>
      </c>
      <c r="F665" s="202" t="str">
        <f t="shared" si="485"/>
        <v>4월 3주</v>
      </c>
    </row>
    <row r="666" spans="1:6">
      <c r="A666" s="406">
        <f t="shared" si="483"/>
        <v>42112</v>
      </c>
      <c r="B666" s="202" t="str">
        <f t="shared" si="479"/>
        <v>토</v>
      </c>
      <c r="C666" s="202">
        <f t="shared" si="480"/>
        <v>16</v>
      </c>
      <c r="D666" s="202">
        <f t="shared" si="477"/>
        <v>4</v>
      </c>
      <c r="E666" s="202">
        <f t="shared" si="477"/>
        <v>3</v>
      </c>
      <c r="F666" s="202" t="str">
        <f t="shared" si="485"/>
        <v>4월 3주</v>
      </c>
    </row>
    <row r="667" spans="1:6">
      <c r="A667" s="406">
        <f t="shared" si="483"/>
        <v>42113</v>
      </c>
      <c r="B667" s="202" t="str">
        <f t="shared" si="479"/>
        <v>일</v>
      </c>
      <c r="C667" s="202">
        <f t="shared" si="480"/>
        <v>17</v>
      </c>
      <c r="D667" s="202">
        <f t="shared" si="477"/>
        <v>4</v>
      </c>
      <c r="E667" s="202">
        <f t="shared" ref="E667:E730" si="488">E666+1</f>
        <v>4</v>
      </c>
      <c r="F667" s="202" t="str">
        <f t="shared" si="485"/>
        <v>4월 4주</v>
      </c>
    </row>
    <row r="668" spans="1:6">
      <c r="A668" s="406">
        <f t="shared" si="483"/>
        <v>42114</v>
      </c>
      <c r="B668" s="202" t="str">
        <f t="shared" si="479"/>
        <v>월</v>
      </c>
      <c r="C668" s="202">
        <f t="shared" si="480"/>
        <v>17</v>
      </c>
      <c r="D668" s="202">
        <f t="shared" si="477"/>
        <v>4</v>
      </c>
      <c r="E668" s="202">
        <f t="shared" si="477"/>
        <v>4</v>
      </c>
      <c r="F668" s="202" t="str">
        <f t="shared" si="485"/>
        <v>4월 4주</v>
      </c>
    </row>
    <row r="669" spans="1:6">
      <c r="A669" s="406">
        <f t="shared" si="483"/>
        <v>42115</v>
      </c>
      <c r="B669" s="202" t="str">
        <f t="shared" si="479"/>
        <v>화</v>
      </c>
      <c r="C669" s="202">
        <f t="shared" si="480"/>
        <v>17</v>
      </c>
      <c r="D669" s="202">
        <f t="shared" si="477"/>
        <v>4</v>
      </c>
      <c r="E669" s="202">
        <f t="shared" si="477"/>
        <v>4</v>
      </c>
      <c r="F669" s="202" t="str">
        <f t="shared" si="485"/>
        <v>4월 4주</v>
      </c>
    </row>
    <row r="670" spans="1:6">
      <c r="A670" s="406">
        <f t="shared" si="483"/>
        <v>42116</v>
      </c>
      <c r="B670" s="202" t="str">
        <f t="shared" si="479"/>
        <v>수</v>
      </c>
      <c r="C670" s="202">
        <f t="shared" si="480"/>
        <v>17</v>
      </c>
      <c r="D670" s="202">
        <f t="shared" si="477"/>
        <v>4</v>
      </c>
      <c r="E670" s="202">
        <f t="shared" si="477"/>
        <v>4</v>
      </c>
      <c r="F670" s="202" t="str">
        <f t="shared" si="485"/>
        <v>4월 4주</v>
      </c>
    </row>
    <row r="671" spans="1:6">
      <c r="A671" s="406">
        <f t="shared" si="483"/>
        <v>42117</v>
      </c>
      <c r="B671" s="202" t="str">
        <f t="shared" si="479"/>
        <v>목</v>
      </c>
      <c r="C671" s="202">
        <f t="shared" si="480"/>
        <v>17</v>
      </c>
      <c r="D671" s="202">
        <f t="shared" si="477"/>
        <v>4</v>
      </c>
      <c r="E671" s="202">
        <f t="shared" si="477"/>
        <v>4</v>
      </c>
      <c r="F671" s="202" t="str">
        <f t="shared" si="485"/>
        <v>4월 4주</v>
      </c>
    </row>
    <row r="672" spans="1:6">
      <c r="A672" s="406">
        <f t="shared" si="483"/>
        <v>42118</v>
      </c>
      <c r="B672" s="202" t="str">
        <f t="shared" si="479"/>
        <v>금</v>
      </c>
      <c r="C672" s="202">
        <f t="shared" si="480"/>
        <v>17</v>
      </c>
      <c r="D672" s="202">
        <f t="shared" si="477"/>
        <v>4</v>
      </c>
      <c r="E672" s="202">
        <f t="shared" si="477"/>
        <v>4</v>
      </c>
      <c r="F672" s="202" t="str">
        <f t="shared" si="485"/>
        <v>4월 4주</v>
      </c>
    </row>
    <row r="673" spans="1:6">
      <c r="A673" s="406">
        <f t="shared" si="483"/>
        <v>42119</v>
      </c>
      <c r="B673" s="202" t="str">
        <f t="shared" si="479"/>
        <v>토</v>
      </c>
      <c r="C673" s="202">
        <f t="shared" si="480"/>
        <v>17</v>
      </c>
      <c r="D673" s="202">
        <f t="shared" si="477"/>
        <v>4</v>
      </c>
      <c r="E673" s="202">
        <f t="shared" si="477"/>
        <v>4</v>
      </c>
      <c r="F673" s="202" t="str">
        <f t="shared" si="485"/>
        <v>4월 4주</v>
      </c>
    </row>
    <row r="674" spans="1:6">
      <c r="A674" s="406">
        <f t="shared" si="483"/>
        <v>42120</v>
      </c>
      <c r="B674" s="202" t="str">
        <f t="shared" si="479"/>
        <v>일</v>
      </c>
      <c r="C674" s="202">
        <f t="shared" si="480"/>
        <v>18</v>
      </c>
      <c r="D674" s="202">
        <f t="shared" si="477"/>
        <v>4</v>
      </c>
      <c r="E674" s="202">
        <f t="shared" ref="E674:E737" si="489">E673+1</f>
        <v>5</v>
      </c>
      <c r="F674" s="202" t="str">
        <f t="shared" si="485"/>
        <v>4월 5주</v>
      </c>
    </row>
    <row r="675" spans="1:6">
      <c r="A675" s="406">
        <f t="shared" si="483"/>
        <v>42121</v>
      </c>
      <c r="B675" s="202" t="str">
        <f t="shared" si="479"/>
        <v>월</v>
      </c>
      <c r="C675" s="202">
        <f t="shared" si="480"/>
        <v>18</v>
      </c>
      <c r="D675" s="202">
        <f t="shared" si="477"/>
        <v>4</v>
      </c>
      <c r="E675" s="202">
        <f t="shared" si="477"/>
        <v>5</v>
      </c>
      <c r="F675" s="202" t="str">
        <f t="shared" si="485"/>
        <v>4월 5주</v>
      </c>
    </row>
    <row r="676" spans="1:6">
      <c r="A676" s="406">
        <f t="shared" si="483"/>
        <v>42122</v>
      </c>
      <c r="B676" s="202" t="str">
        <f t="shared" si="479"/>
        <v>화</v>
      </c>
      <c r="C676" s="202">
        <f t="shared" si="480"/>
        <v>18</v>
      </c>
      <c r="D676" s="202">
        <f t="shared" si="477"/>
        <v>4</v>
      </c>
      <c r="E676" s="202">
        <f t="shared" si="477"/>
        <v>5</v>
      </c>
      <c r="F676" s="202" t="str">
        <f t="shared" si="485"/>
        <v>4월 5주</v>
      </c>
    </row>
    <row r="677" spans="1:6">
      <c r="A677" s="406">
        <f t="shared" si="483"/>
        <v>42123</v>
      </c>
      <c r="B677" s="202" t="str">
        <f t="shared" si="479"/>
        <v>수</v>
      </c>
      <c r="C677" s="202">
        <f t="shared" si="480"/>
        <v>18</v>
      </c>
      <c r="D677" s="202">
        <f t="shared" si="477"/>
        <v>4</v>
      </c>
      <c r="E677" s="202">
        <f t="shared" si="477"/>
        <v>5</v>
      </c>
      <c r="F677" s="202" t="str">
        <f t="shared" si="485"/>
        <v>4월 5주</v>
      </c>
    </row>
    <row r="678" spans="1:6">
      <c r="A678" s="406">
        <f t="shared" si="483"/>
        <v>42124</v>
      </c>
      <c r="B678" s="202" t="str">
        <f t="shared" si="479"/>
        <v>목</v>
      </c>
      <c r="C678" s="202">
        <f t="shared" si="480"/>
        <v>18</v>
      </c>
      <c r="D678" s="202">
        <f t="shared" si="477"/>
        <v>4</v>
      </c>
      <c r="E678" s="202">
        <f t="shared" si="477"/>
        <v>5</v>
      </c>
      <c r="F678" s="202" t="str">
        <f t="shared" si="485"/>
        <v>4월 5주</v>
      </c>
    </row>
    <row r="679" spans="1:6">
      <c r="A679" s="406">
        <f t="shared" si="483"/>
        <v>42125</v>
      </c>
      <c r="B679" s="202" t="str">
        <f t="shared" si="479"/>
        <v>금</v>
      </c>
      <c r="C679" s="202">
        <f t="shared" si="480"/>
        <v>18</v>
      </c>
      <c r="D679" s="407">
        <v>5</v>
      </c>
      <c r="E679" s="407">
        <v>1</v>
      </c>
      <c r="F679" s="407" t="str">
        <f t="shared" si="485"/>
        <v>5월 1주</v>
      </c>
    </row>
    <row r="680" spans="1:6">
      <c r="A680" s="406">
        <f t="shared" si="483"/>
        <v>42126</v>
      </c>
      <c r="B680" s="202" t="str">
        <f t="shared" si="479"/>
        <v>토</v>
      </c>
      <c r="C680" s="202">
        <f t="shared" si="480"/>
        <v>18</v>
      </c>
      <c r="D680" s="202">
        <f t="shared" si="477"/>
        <v>5</v>
      </c>
      <c r="E680" s="202">
        <f t="shared" si="477"/>
        <v>1</v>
      </c>
      <c r="F680" s="202" t="str">
        <f t="shared" si="485"/>
        <v>5월 1주</v>
      </c>
    </row>
    <row r="681" spans="1:6">
      <c r="A681" s="406">
        <f t="shared" si="483"/>
        <v>42127</v>
      </c>
      <c r="B681" s="202" t="str">
        <f t="shared" si="479"/>
        <v>일</v>
      </c>
      <c r="C681" s="202">
        <f t="shared" si="480"/>
        <v>19</v>
      </c>
      <c r="D681" s="202">
        <f t="shared" ref="D681:E744" si="490">D680</f>
        <v>5</v>
      </c>
      <c r="E681" s="202">
        <f t="shared" ref="E681:E744" si="491">E680+1</f>
        <v>2</v>
      </c>
      <c r="F681" s="202" t="str">
        <f t="shared" si="485"/>
        <v>5월 2주</v>
      </c>
    </row>
    <row r="682" spans="1:6">
      <c r="A682" s="406">
        <f t="shared" si="483"/>
        <v>42128</v>
      </c>
      <c r="B682" s="202" t="str">
        <f t="shared" si="479"/>
        <v>월</v>
      </c>
      <c r="C682" s="202">
        <f t="shared" si="480"/>
        <v>19</v>
      </c>
      <c r="D682" s="202">
        <f t="shared" si="490"/>
        <v>5</v>
      </c>
      <c r="E682" s="202">
        <f t="shared" si="490"/>
        <v>2</v>
      </c>
      <c r="F682" s="202" t="str">
        <f t="shared" si="485"/>
        <v>5월 2주</v>
      </c>
    </row>
    <row r="683" spans="1:6">
      <c r="A683" s="406">
        <f t="shared" si="483"/>
        <v>42129</v>
      </c>
      <c r="B683" s="202" t="str">
        <f t="shared" si="479"/>
        <v>화</v>
      </c>
      <c r="C683" s="202">
        <f t="shared" si="480"/>
        <v>19</v>
      </c>
      <c r="D683" s="202">
        <f t="shared" si="490"/>
        <v>5</v>
      </c>
      <c r="E683" s="202">
        <f t="shared" si="490"/>
        <v>2</v>
      </c>
      <c r="F683" s="202" t="str">
        <f t="shared" si="485"/>
        <v>5월 2주</v>
      </c>
    </row>
    <row r="684" spans="1:6">
      <c r="A684" s="406">
        <f t="shared" si="483"/>
        <v>42130</v>
      </c>
      <c r="B684" s="202" t="str">
        <f t="shared" si="479"/>
        <v>수</v>
      </c>
      <c r="C684" s="202">
        <f t="shared" si="480"/>
        <v>19</v>
      </c>
      <c r="D684" s="202">
        <f t="shared" si="490"/>
        <v>5</v>
      </c>
      <c r="E684" s="202">
        <f t="shared" si="490"/>
        <v>2</v>
      </c>
      <c r="F684" s="202" t="str">
        <f t="shared" si="485"/>
        <v>5월 2주</v>
      </c>
    </row>
    <row r="685" spans="1:6">
      <c r="A685" s="406">
        <f t="shared" si="483"/>
        <v>42131</v>
      </c>
      <c r="B685" s="202" t="str">
        <f t="shared" si="479"/>
        <v>목</v>
      </c>
      <c r="C685" s="202">
        <f t="shared" si="480"/>
        <v>19</v>
      </c>
      <c r="D685" s="202">
        <f t="shared" si="490"/>
        <v>5</v>
      </c>
      <c r="E685" s="202">
        <f t="shared" si="490"/>
        <v>2</v>
      </c>
      <c r="F685" s="202" t="str">
        <f t="shared" si="485"/>
        <v>5월 2주</v>
      </c>
    </row>
    <row r="686" spans="1:6">
      <c r="A686" s="406">
        <f t="shared" si="483"/>
        <v>42132</v>
      </c>
      <c r="B686" s="202" t="str">
        <f t="shared" si="479"/>
        <v>금</v>
      </c>
      <c r="C686" s="202">
        <f t="shared" si="480"/>
        <v>19</v>
      </c>
      <c r="D686" s="202">
        <f t="shared" si="490"/>
        <v>5</v>
      </c>
      <c r="E686" s="202">
        <f t="shared" si="490"/>
        <v>2</v>
      </c>
      <c r="F686" s="202" t="str">
        <f t="shared" si="485"/>
        <v>5월 2주</v>
      </c>
    </row>
    <row r="687" spans="1:6">
      <c r="A687" s="406">
        <f t="shared" si="483"/>
        <v>42133</v>
      </c>
      <c r="B687" s="202" t="str">
        <f t="shared" si="479"/>
        <v>토</v>
      </c>
      <c r="C687" s="202">
        <f t="shared" si="480"/>
        <v>19</v>
      </c>
      <c r="D687" s="202">
        <f t="shared" si="490"/>
        <v>5</v>
      </c>
      <c r="E687" s="202">
        <f t="shared" si="490"/>
        <v>2</v>
      </c>
      <c r="F687" s="202" t="str">
        <f t="shared" si="485"/>
        <v>5월 2주</v>
      </c>
    </row>
    <row r="688" spans="1:6">
      <c r="A688" s="406">
        <f t="shared" si="483"/>
        <v>42134</v>
      </c>
      <c r="B688" s="202" t="str">
        <f t="shared" si="479"/>
        <v>일</v>
      </c>
      <c r="C688" s="202">
        <f t="shared" si="480"/>
        <v>20</v>
      </c>
      <c r="D688" s="202">
        <f t="shared" si="490"/>
        <v>5</v>
      </c>
      <c r="E688" s="202">
        <f t="shared" ref="E688:E751" si="492">E687+1</f>
        <v>3</v>
      </c>
      <c r="F688" s="202" t="str">
        <f t="shared" si="485"/>
        <v>5월 3주</v>
      </c>
    </row>
    <row r="689" spans="1:6">
      <c r="A689" s="406">
        <f t="shared" si="483"/>
        <v>42135</v>
      </c>
      <c r="B689" s="202" t="str">
        <f t="shared" si="479"/>
        <v>월</v>
      </c>
      <c r="C689" s="202">
        <f t="shared" si="480"/>
        <v>20</v>
      </c>
      <c r="D689" s="202">
        <f t="shared" si="490"/>
        <v>5</v>
      </c>
      <c r="E689" s="202">
        <f t="shared" si="490"/>
        <v>3</v>
      </c>
      <c r="F689" s="202" t="str">
        <f t="shared" si="485"/>
        <v>5월 3주</v>
      </c>
    </row>
    <row r="690" spans="1:6">
      <c r="A690" s="406">
        <f t="shared" si="483"/>
        <v>42136</v>
      </c>
      <c r="B690" s="202" t="str">
        <f t="shared" si="479"/>
        <v>화</v>
      </c>
      <c r="C690" s="202">
        <f t="shared" si="480"/>
        <v>20</v>
      </c>
      <c r="D690" s="202">
        <f t="shared" si="490"/>
        <v>5</v>
      </c>
      <c r="E690" s="202">
        <f t="shared" si="490"/>
        <v>3</v>
      </c>
      <c r="F690" s="202" t="str">
        <f t="shared" si="485"/>
        <v>5월 3주</v>
      </c>
    </row>
    <row r="691" spans="1:6">
      <c r="A691" s="406">
        <f t="shared" si="483"/>
        <v>42137</v>
      </c>
      <c r="B691" s="202" t="str">
        <f t="shared" si="479"/>
        <v>수</v>
      </c>
      <c r="C691" s="202">
        <f t="shared" si="480"/>
        <v>20</v>
      </c>
      <c r="D691" s="202">
        <f t="shared" si="490"/>
        <v>5</v>
      </c>
      <c r="E691" s="202">
        <f t="shared" si="490"/>
        <v>3</v>
      </c>
      <c r="F691" s="202" t="str">
        <f t="shared" si="485"/>
        <v>5월 3주</v>
      </c>
    </row>
    <row r="692" spans="1:6">
      <c r="A692" s="406">
        <f t="shared" si="483"/>
        <v>42138</v>
      </c>
      <c r="B692" s="202" t="str">
        <f t="shared" ref="B692:B755" si="493">TEXT(A692,"AAA")</f>
        <v>목</v>
      </c>
      <c r="C692" s="202">
        <f t="shared" ref="C692:C755" si="494">WEEKNUM(A692)</f>
        <v>20</v>
      </c>
      <c r="D692" s="202">
        <f t="shared" si="490"/>
        <v>5</v>
      </c>
      <c r="E692" s="202">
        <f t="shared" si="490"/>
        <v>3</v>
      </c>
      <c r="F692" s="202" t="str">
        <f t="shared" si="485"/>
        <v>5월 3주</v>
      </c>
    </row>
    <row r="693" spans="1:6">
      <c r="A693" s="406">
        <f t="shared" si="483"/>
        <v>42139</v>
      </c>
      <c r="B693" s="202" t="str">
        <f t="shared" si="493"/>
        <v>금</v>
      </c>
      <c r="C693" s="202">
        <f t="shared" si="494"/>
        <v>20</v>
      </c>
      <c r="D693" s="202">
        <f t="shared" si="490"/>
        <v>5</v>
      </c>
      <c r="E693" s="202">
        <f t="shared" si="490"/>
        <v>3</v>
      </c>
      <c r="F693" s="202" t="str">
        <f t="shared" si="485"/>
        <v>5월 3주</v>
      </c>
    </row>
    <row r="694" spans="1:6">
      <c r="A694" s="406">
        <f t="shared" si="483"/>
        <v>42140</v>
      </c>
      <c r="B694" s="202" t="str">
        <f t="shared" si="493"/>
        <v>토</v>
      </c>
      <c r="C694" s="202">
        <f t="shared" si="494"/>
        <v>20</v>
      </c>
      <c r="D694" s="202">
        <f t="shared" si="490"/>
        <v>5</v>
      </c>
      <c r="E694" s="202">
        <f t="shared" si="490"/>
        <v>3</v>
      </c>
      <c r="F694" s="202" t="str">
        <f t="shared" si="485"/>
        <v>5월 3주</v>
      </c>
    </row>
    <row r="695" spans="1:6">
      <c r="A695" s="406">
        <f t="shared" si="483"/>
        <v>42141</v>
      </c>
      <c r="B695" s="202" t="str">
        <f t="shared" si="493"/>
        <v>일</v>
      </c>
      <c r="C695" s="202">
        <f t="shared" si="494"/>
        <v>21</v>
      </c>
      <c r="D695" s="202">
        <f t="shared" si="490"/>
        <v>5</v>
      </c>
      <c r="E695" s="202">
        <f t="shared" ref="E695:E758" si="495">E694+1</f>
        <v>4</v>
      </c>
      <c r="F695" s="202" t="str">
        <f t="shared" si="485"/>
        <v>5월 4주</v>
      </c>
    </row>
    <row r="696" spans="1:6">
      <c r="A696" s="406">
        <f t="shared" si="483"/>
        <v>42142</v>
      </c>
      <c r="B696" s="202" t="str">
        <f t="shared" si="493"/>
        <v>월</v>
      </c>
      <c r="C696" s="202">
        <f t="shared" si="494"/>
        <v>21</v>
      </c>
      <c r="D696" s="202">
        <f t="shared" si="490"/>
        <v>5</v>
      </c>
      <c r="E696" s="202">
        <f t="shared" si="490"/>
        <v>4</v>
      </c>
      <c r="F696" s="202" t="str">
        <f t="shared" si="485"/>
        <v>5월 4주</v>
      </c>
    </row>
    <row r="697" spans="1:6">
      <c r="A697" s="406">
        <f t="shared" si="483"/>
        <v>42143</v>
      </c>
      <c r="B697" s="202" t="str">
        <f t="shared" si="493"/>
        <v>화</v>
      </c>
      <c r="C697" s="202">
        <f t="shared" si="494"/>
        <v>21</v>
      </c>
      <c r="D697" s="202">
        <f t="shared" si="490"/>
        <v>5</v>
      </c>
      <c r="E697" s="202">
        <f t="shared" si="490"/>
        <v>4</v>
      </c>
      <c r="F697" s="202" t="str">
        <f t="shared" si="485"/>
        <v>5월 4주</v>
      </c>
    </row>
    <row r="698" spans="1:6">
      <c r="A698" s="406">
        <f t="shared" si="483"/>
        <v>42144</v>
      </c>
      <c r="B698" s="202" t="str">
        <f t="shared" si="493"/>
        <v>수</v>
      </c>
      <c r="C698" s="202">
        <f t="shared" si="494"/>
        <v>21</v>
      </c>
      <c r="D698" s="202">
        <f t="shared" si="490"/>
        <v>5</v>
      </c>
      <c r="E698" s="202">
        <f t="shared" si="490"/>
        <v>4</v>
      </c>
      <c r="F698" s="202" t="str">
        <f t="shared" si="485"/>
        <v>5월 4주</v>
      </c>
    </row>
    <row r="699" spans="1:6">
      <c r="A699" s="406">
        <f t="shared" si="483"/>
        <v>42145</v>
      </c>
      <c r="B699" s="202" t="str">
        <f t="shared" si="493"/>
        <v>목</v>
      </c>
      <c r="C699" s="202">
        <f t="shared" si="494"/>
        <v>21</v>
      </c>
      <c r="D699" s="202">
        <f t="shared" si="490"/>
        <v>5</v>
      </c>
      <c r="E699" s="202">
        <f t="shared" si="490"/>
        <v>4</v>
      </c>
      <c r="F699" s="202" t="str">
        <f t="shared" si="485"/>
        <v>5월 4주</v>
      </c>
    </row>
    <row r="700" spans="1:6">
      <c r="A700" s="406">
        <f t="shared" si="483"/>
        <v>42146</v>
      </c>
      <c r="B700" s="202" t="str">
        <f t="shared" si="493"/>
        <v>금</v>
      </c>
      <c r="C700" s="202">
        <f t="shared" si="494"/>
        <v>21</v>
      </c>
      <c r="D700" s="202">
        <f t="shared" si="490"/>
        <v>5</v>
      </c>
      <c r="E700" s="202">
        <f t="shared" si="490"/>
        <v>4</v>
      </c>
      <c r="F700" s="202" t="str">
        <f t="shared" si="485"/>
        <v>5월 4주</v>
      </c>
    </row>
    <row r="701" spans="1:6">
      <c r="A701" s="406">
        <f t="shared" si="483"/>
        <v>42147</v>
      </c>
      <c r="B701" s="202" t="str">
        <f t="shared" si="493"/>
        <v>토</v>
      </c>
      <c r="C701" s="202">
        <f t="shared" si="494"/>
        <v>21</v>
      </c>
      <c r="D701" s="202">
        <f t="shared" si="490"/>
        <v>5</v>
      </c>
      <c r="E701" s="202">
        <f t="shared" si="490"/>
        <v>4</v>
      </c>
      <c r="F701" s="202" t="str">
        <f t="shared" si="485"/>
        <v>5월 4주</v>
      </c>
    </row>
    <row r="702" spans="1:6">
      <c r="A702" s="406">
        <f t="shared" si="483"/>
        <v>42148</v>
      </c>
      <c r="B702" s="202" t="str">
        <f t="shared" si="493"/>
        <v>일</v>
      </c>
      <c r="C702" s="202">
        <f t="shared" si="494"/>
        <v>22</v>
      </c>
      <c r="D702" s="202">
        <f t="shared" si="490"/>
        <v>5</v>
      </c>
      <c r="E702" s="202">
        <f t="shared" ref="E702:E765" si="496">E701+1</f>
        <v>5</v>
      </c>
      <c r="F702" s="202" t="str">
        <f t="shared" si="485"/>
        <v>5월 5주</v>
      </c>
    </row>
    <row r="703" spans="1:6">
      <c r="A703" s="406">
        <f t="shared" si="483"/>
        <v>42149</v>
      </c>
      <c r="B703" s="202" t="str">
        <f t="shared" si="493"/>
        <v>월</v>
      </c>
      <c r="C703" s="202">
        <f t="shared" si="494"/>
        <v>22</v>
      </c>
      <c r="D703" s="202">
        <f t="shared" si="490"/>
        <v>5</v>
      </c>
      <c r="E703" s="202">
        <f t="shared" si="490"/>
        <v>5</v>
      </c>
      <c r="F703" s="202" t="str">
        <f t="shared" si="485"/>
        <v>5월 5주</v>
      </c>
    </row>
    <row r="704" spans="1:6">
      <c r="A704" s="406">
        <f t="shared" si="483"/>
        <v>42150</v>
      </c>
      <c r="B704" s="202" t="str">
        <f t="shared" si="493"/>
        <v>화</v>
      </c>
      <c r="C704" s="202">
        <f t="shared" si="494"/>
        <v>22</v>
      </c>
      <c r="D704" s="202">
        <f t="shared" si="490"/>
        <v>5</v>
      </c>
      <c r="E704" s="202">
        <f t="shared" si="490"/>
        <v>5</v>
      </c>
      <c r="F704" s="202" t="str">
        <f t="shared" si="485"/>
        <v>5월 5주</v>
      </c>
    </row>
    <row r="705" spans="1:6">
      <c r="A705" s="406">
        <f t="shared" si="483"/>
        <v>42151</v>
      </c>
      <c r="B705" s="202" t="str">
        <f t="shared" si="493"/>
        <v>수</v>
      </c>
      <c r="C705" s="202">
        <f t="shared" si="494"/>
        <v>22</v>
      </c>
      <c r="D705" s="202">
        <f t="shared" si="490"/>
        <v>5</v>
      </c>
      <c r="E705" s="202">
        <f t="shared" si="490"/>
        <v>5</v>
      </c>
      <c r="F705" s="202" t="str">
        <f t="shared" si="485"/>
        <v>5월 5주</v>
      </c>
    </row>
    <row r="706" spans="1:6">
      <c r="A706" s="406">
        <f t="shared" si="483"/>
        <v>42152</v>
      </c>
      <c r="B706" s="202" t="str">
        <f t="shared" si="493"/>
        <v>목</v>
      </c>
      <c r="C706" s="202">
        <f t="shared" si="494"/>
        <v>22</v>
      </c>
      <c r="D706" s="202">
        <f t="shared" si="490"/>
        <v>5</v>
      </c>
      <c r="E706" s="202">
        <f t="shared" si="490"/>
        <v>5</v>
      </c>
      <c r="F706" s="202" t="str">
        <f t="shared" si="485"/>
        <v>5월 5주</v>
      </c>
    </row>
    <row r="707" spans="1:6">
      <c r="A707" s="406">
        <f t="shared" ref="A707:A770" si="497">A706+1</f>
        <v>42153</v>
      </c>
      <c r="B707" s="202" t="str">
        <f t="shared" si="493"/>
        <v>금</v>
      </c>
      <c r="C707" s="202">
        <f t="shared" si="494"/>
        <v>22</v>
      </c>
      <c r="D707" s="202">
        <f t="shared" si="490"/>
        <v>5</v>
      </c>
      <c r="E707" s="202">
        <f t="shared" si="490"/>
        <v>5</v>
      </c>
      <c r="F707" s="202" t="str">
        <f t="shared" si="485"/>
        <v>5월 5주</v>
      </c>
    </row>
    <row r="708" spans="1:6">
      <c r="A708" s="406">
        <f t="shared" si="497"/>
        <v>42154</v>
      </c>
      <c r="B708" s="202" t="str">
        <f t="shared" si="493"/>
        <v>토</v>
      </c>
      <c r="C708" s="202">
        <f t="shared" si="494"/>
        <v>22</v>
      </c>
      <c r="D708" s="202">
        <f t="shared" si="490"/>
        <v>5</v>
      </c>
      <c r="E708" s="202">
        <f t="shared" si="490"/>
        <v>5</v>
      </c>
      <c r="F708" s="202" t="str">
        <f t="shared" si="485"/>
        <v>5월 5주</v>
      </c>
    </row>
    <row r="709" spans="1:6">
      <c r="A709" s="406">
        <f t="shared" si="497"/>
        <v>42155</v>
      </c>
      <c r="B709" s="202" t="str">
        <f t="shared" si="493"/>
        <v>일</v>
      </c>
      <c r="C709" s="202">
        <f t="shared" si="494"/>
        <v>23</v>
      </c>
      <c r="D709" s="202">
        <f t="shared" si="490"/>
        <v>5</v>
      </c>
      <c r="E709" s="202">
        <f t="shared" ref="E709:E772" si="498">E708+1</f>
        <v>6</v>
      </c>
      <c r="F709" s="202" t="str">
        <f t="shared" si="485"/>
        <v>5월 6주</v>
      </c>
    </row>
    <row r="710" spans="1:6">
      <c r="A710" s="406">
        <f t="shared" si="497"/>
        <v>42156</v>
      </c>
      <c r="B710" s="202" t="str">
        <f t="shared" si="493"/>
        <v>월</v>
      </c>
      <c r="C710" s="202">
        <f t="shared" si="494"/>
        <v>23</v>
      </c>
      <c r="D710" s="407">
        <v>6</v>
      </c>
      <c r="E710" s="407">
        <v>1</v>
      </c>
      <c r="F710" s="407" t="str">
        <f t="shared" si="485"/>
        <v>6월 1주</v>
      </c>
    </row>
    <row r="711" spans="1:6">
      <c r="A711" s="406">
        <f t="shared" si="497"/>
        <v>42157</v>
      </c>
      <c r="B711" s="202" t="str">
        <f t="shared" si="493"/>
        <v>화</v>
      </c>
      <c r="C711" s="202">
        <f t="shared" si="494"/>
        <v>23</v>
      </c>
      <c r="D711" s="202">
        <f t="shared" si="490"/>
        <v>6</v>
      </c>
      <c r="E711" s="202">
        <f t="shared" si="490"/>
        <v>1</v>
      </c>
      <c r="F711" s="202" t="str">
        <f t="shared" si="485"/>
        <v>6월 1주</v>
      </c>
    </row>
    <row r="712" spans="1:6">
      <c r="A712" s="406">
        <f t="shared" si="497"/>
        <v>42158</v>
      </c>
      <c r="B712" s="202" t="str">
        <f t="shared" si="493"/>
        <v>수</v>
      </c>
      <c r="C712" s="202">
        <f t="shared" si="494"/>
        <v>23</v>
      </c>
      <c r="D712" s="202">
        <f t="shared" si="490"/>
        <v>6</v>
      </c>
      <c r="E712" s="202">
        <f t="shared" si="490"/>
        <v>1</v>
      </c>
      <c r="F712" s="202" t="str">
        <f t="shared" si="485"/>
        <v>6월 1주</v>
      </c>
    </row>
    <row r="713" spans="1:6">
      <c r="A713" s="406">
        <f t="shared" si="497"/>
        <v>42159</v>
      </c>
      <c r="B713" s="202" t="str">
        <f t="shared" si="493"/>
        <v>목</v>
      </c>
      <c r="C713" s="202">
        <f t="shared" si="494"/>
        <v>23</v>
      </c>
      <c r="D713" s="202">
        <f t="shared" si="490"/>
        <v>6</v>
      </c>
      <c r="E713" s="202">
        <f t="shared" si="490"/>
        <v>1</v>
      </c>
      <c r="F713" s="202" t="str">
        <f t="shared" si="485"/>
        <v>6월 1주</v>
      </c>
    </row>
    <row r="714" spans="1:6">
      <c r="A714" s="406">
        <f t="shared" si="497"/>
        <v>42160</v>
      </c>
      <c r="B714" s="202" t="str">
        <f t="shared" si="493"/>
        <v>금</v>
      </c>
      <c r="C714" s="202">
        <f t="shared" si="494"/>
        <v>23</v>
      </c>
      <c r="D714" s="202">
        <f t="shared" si="490"/>
        <v>6</v>
      </c>
      <c r="E714" s="202">
        <f t="shared" si="490"/>
        <v>1</v>
      </c>
      <c r="F714" s="202" t="str">
        <f t="shared" ref="F714:F777" si="499">D714&amp;"월 "&amp;E714&amp;"주"</f>
        <v>6월 1주</v>
      </c>
    </row>
    <row r="715" spans="1:6">
      <c r="A715" s="406">
        <f t="shared" si="497"/>
        <v>42161</v>
      </c>
      <c r="B715" s="202" t="str">
        <f t="shared" si="493"/>
        <v>토</v>
      </c>
      <c r="C715" s="202">
        <f t="shared" si="494"/>
        <v>23</v>
      </c>
      <c r="D715" s="202">
        <f t="shared" si="490"/>
        <v>6</v>
      </c>
      <c r="E715" s="202">
        <f t="shared" si="490"/>
        <v>1</v>
      </c>
      <c r="F715" s="202" t="str">
        <f t="shared" si="499"/>
        <v>6월 1주</v>
      </c>
    </row>
    <row r="716" spans="1:6">
      <c r="A716" s="406">
        <f t="shared" si="497"/>
        <v>42162</v>
      </c>
      <c r="B716" s="202" t="str">
        <f t="shared" si="493"/>
        <v>일</v>
      </c>
      <c r="C716" s="202">
        <f t="shared" si="494"/>
        <v>24</v>
      </c>
      <c r="D716" s="202">
        <f t="shared" si="490"/>
        <v>6</v>
      </c>
      <c r="E716" s="202">
        <f t="shared" ref="E716:E779" si="500">E715+1</f>
        <v>2</v>
      </c>
      <c r="F716" s="202" t="str">
        <f t="shared" si="499"/>
        <v>6월 2주</v>
      </c>
    </row>
    <row r="717" spans="1:6">
      <c r="A717" s="406">
        <f t="shared" si="497"/>
        <v>42163</v>
      </c>
      <c r="B717" s="202" t="str">
        <f t="shared" si="493"/>
        <v>월</v>
      </c>
      <c r="C717" s="202">
        <f t="shared" si="494"/>
        <v>24</v>
      </c>
      <c r="D717" s="202">
        <f t="shared" si="490"/>
        <v>6</v>
      </c>
      <c r="E717" s="202">
        <f t="shared" si="490"/>
        <v>2</v>
      </c>
      <c r="F717" s="202" t="str">
        <f t="shared" si="499"/>
        <v>6월 2주</v>
      </c>
    </row>
    <row r="718" spans="1:6">
      <c r="A718" s="406">
        <f t="shared" si="497"/>
        <v>42164</v>
      </c>
      <c r="B718" s="202" t="str">
        <f t="shared" si="493"/>
        <v>화</v>
      </c>
      <c r="C718" s="202">
        <f t="shared" si="494"/>
        <v>24</v>
      </c>
      <c r="D718" s="202">
        <f t="shared" si="490"/>
        <v>6</v>
      </c>
      <c r="E718" s="202">
        <f t="shared" si="490"/>
        <v>2</v>
      </c>
      <c r="F718" s="202" t="str">
        <f t="shared" si="499"/>
        <v>6월 2주</v>
      </c>
    </row>
    <row r="719" spans="1:6">
      <c r="A719" s="406">
        <f t="shared" si="497"/>
        <v>42165</v>
      </c>
      <c r="B719" s="202" t="str">
        <f t="shared" si="493"/>
        <v>수</v>
      </c>
      <c r="C719" s="202">
        <f t="shared" si="494"/>
        <v>24</v>
      </c>
      <c r="D719" s="202">
        <f t="shared" si="490"/>
        <v>6</v>
      </c>
      <c r="E719" s="202">
        <f t="shared" si="490"/>
        <v>2</v>
      </c>
      <c r="F719" s="202" t="str">
        <f t="shared" si="499"/>
        <v>6월 2주</v>
      </c>
    </row>
    <row r="720" spans="1:6">
      <c r="A720" s="406">
        <f t="shared" si="497"/>
        <v>42166</v>
      </c>
      <c r="B720" s="202" t="str">
        <f t="shared" si="493"/>
        <v>목</v>
      </c>
      <c r="C720" s="202">
        <f t="shared" si="494"/>
        <v>24</v>
      </c>
      <c r="D720" s="202">
        <f t="shared" si="490"/>
        <v>6</v>
      </c>
      <c r="E720" s="202">
        <f t="shared" si="490"/>
        <v>2</v>
      </c>
      <c r="F720" s="202" t="str">
        <f t="shared" si="499"/>
        <v>6월 2주</v>
      </c>
    </row>
    <row r="721" spans="1:6">
      <c r="A721" s="406">
        <f t="shared" si="497"/>
        <v>42167</v>
      </c>
      <c r="B721" s="202" t="str">
        <f t="shared" si="493"/>
        <v>금</v>
      </c>
      <c r="C721" s="202">
        <f t="shared" si="494"/>
        <v>24</v>
      </c>
      <c r="D721" s="202">
        <f t="shared" si="490"/>
        <v>6</v>
      </c>
      <c r="E721" s="202">
        <f t="shared" si="490"/>
        <v>2</v>
      </c>
      <c r="F721" s="202" t="str">
        <f t="shared" si="499"/>
        <v>6월 2주</v>
      </c>
    </row>
    <row r="722" spans="1:6">
      <c r="A722" s="406">
        <f t="shared" si="497"/>
        <v>42168</v>
      </c>
      <c r="B722" s="202" t="str">
        <f t="shared" si="493"/>
        <v>토</v>
      </c>
      <c r="C722" s="202">
        <f t="shared" si="494"/>
        <v>24</v>
      </c>
      <c r="D722" s="202">
        <f t="shared" si="490"/>
        <v>6</v>
      </c>
      <c r="E722" s="202">
        <f t="shared" si="490"/>
        <v>2</v>
      </c>
      <c r="F722" s="202" t="str">
        <f t="shared" si="499"/>
        <v>6월 2주</v>
      </c>
    </row>
    <row r="723" spans="1:6">
      <c r="A723" s="406">
        <f t="shared" si="497"/>
        <v>42169</v>
      </c>
      <c r="B723" s="202" t="str">
        <f t="shared" si="493"/>
        <v>일</v>
      </c>
      <c r="C723" s="202">
        <f t="shared" si="494"/>
        <v>25</v>
      </c>
      <c r="D723" s="202">
        <f t="shared" si="490"/>
        <v>6</v>
      </c>
      <c r="E723" s="202">
        <f t="shared" ref="E723:E786" si="501">E722+1</f>
        <v>3</v>
      </c>
      <c r="F723" s="202" t="str">
        <f t="shared" si="499"/>
        <v>6월 3주</v>
      </c>
    </row>
    <row r="724" spans="1:6">
      <c r="A724" s="406">
        <f t="shared" si="497"/>
        <v>42170</v>
      </c>
      <c r="B724" s="202" t="str">
        <f t="shared" si="493"/>
        <v>월</v>
      </c>
      <c r="C724" s="202">
        <f t="shared" si="494"/>
        <v>25</v>
      </c>
      <c r="D724" s="202">
        <f t="shared" si="490"/>
        <v>6</v>
      </c>
      <c r="E724" s="202">
        <f t="shared" si="490"/>
        <v>3</v>
      </c>
      <c r="F724" s="202" t="str">
        <f t="shared" si="499"/>
        <v>6월 3주</v>
      </c>
    </row>
    <row r="725" spans="1:6">
      <c r="A725" s="406">
        <f t="shared" si="497"/>
        <v>42171</v>
      </c>
      <c r="B725" s="202" t="str">
        <f t="shared" si="493"/>
        <v>화</v>
      </c>
      <c r="C725" s="202">
        <f t="shared" si="494"/>
        <v>25</v>
      </c>
      <c r="D725" s="202">
        <f t="shared" si="490"/>
        <v>6</v>
      </c>
      <c r="E725" s="202">
        <f t="shared" si="490"/>
        <v>3</v>
      </c>
      <c r="F725" s="202" t="str">
        <f t="shared" si="499"/>
        <v>6월 3주</v>
      </c>
    </row>
    <row r="726" spans="1:6">
      <c r="A726" s="406">
        <f t="shared" si="497"/>
        <v>42172</v>
      </c>
      <c r="B726" s="202" t="str">
        <f t="shared" si="493"/>
        <v>수</v>
      </c>
      <c r="C726" s="202">
        <f t="shared" si="494"/>
        <v>25</v>
      </c>
      <c r="D726" s="202">
        <f t="shared" si="490"/>
        <v>6</v>
      </c>
      <c r="E726" s="202">
        <f t="shared" si="490"/>
        <v>3</v>
      </c>
      <c r="F726" s="202" t="str">
        <f t="shared" si="499"/>
        <v>6월 3주</v>
      </c>
    </row>
    <row r="727" spans="1:6">
      <c r="A727" s="406">
        <f t="shared" si="497"/>
        <v>42173</v>
      </c>
      <c r="B727" s="202" t="str">
        <f t="shared" si="493"/>
        <v>목</v>
      </c>
      <c r="C727" s="202">
        <f t="shared" si="494"/>
        <v>25</v>
      </c>
      <c r="D727" s="202">
        <f t="shared" si="490"/>
        <v>6</v>
      </c>
      <c r="E727" s="202">
        <f t="shared" si="490"/>
        <v>3</v>
      </c>
      <c r="F727" s="202" t="str">
        <f t="shared" si="499"/>
        <v>6월 3주</v>
      </c>
    </row>
    <row r="728" spans="1:6">
      <c r="A728" s="406">
        <f t="shared" si="497"/>
        <v>42174</v>
      </c>
      <c r="B728" s="202" t="str">
        <f t="shared" si="493"/>
        <v>금</v>
      </c>
      <c r="C728" s="202">
        <f t="shared" si="494"/>
        <v>25</v>
      </c>
      <c r="D728" s="202">
        <f t="shared" si="490"/>
        <v>6</v>
      </c>
      <c r="E728" s="202">
        <f t="shared" si="490"/>
        <v>3</v>
      </c>
      <c r="F728" s="202" t="str">
        <f t="shared" si="499"/>
        <v>6월 3주</v>
      </c>
    </row>
    <row r="729" spans="1:6">
      <c r="A729" s="406">
        <f t="shared" si="497"/>
        <v>42175</v>
      </c>
      <c r="B729" s="202" t="str">
        <f t="shared" si="493"/>
        <v>토</v>
      </c>
      <c r="C729" s="202">
        <f t="shared" si="494"/>
        <v>25</v>
      </c>
      <c r="D729" s="202">
        <f t="shared" si="490"/>
        <v>6</v>
      </c>
      <c r="E729" s="202">
        <f t="shared" si="490"/>
        <v>3</v>
      </c>
      <c r="F729" s="202" t="str">
        <f t="shared" si="499"/>
        <v>6월 3주</v>
      </c>
    </row>
    <row r="730" spans="1:6">
      <c r="A730" s="406">
        <f t="shared" si="497"/>
        <v>42176</v>
      </c>
      <c r="B730" s="202" t="str">
        <f t="shared" si="493"/>
        <v>일</v>
      </c>
      <c r="C730" s="202">
        <f t="shared" si="494"/>
        <v>26</v>
      </c>
      <c r="D730" s="202">
        <f t="shared" si="490"/>
        <v>6</v>
      </c>
      <c r="E730" s="202">
        <f t="shared" ref="E730:E761" si="502">E729+1</f>
        <v>4</v>
      </c>
      <c r="F730" s="202" t="str">
        <f t="shared" si="499"/>
        <v>6월 4주</v>
      </c>
    </row>
    <row r="731" spans="1:6">
      <c r="A731" s="406">
        <f t="shared" si="497"/>
        <v>42177</v>
      </c>
      <c r="B731" s="202" t="str">
        <f t="shared" si="493"/>
        <v>월</v>
      </c>
      <c r="C731" s="202">
        <f t="shared" si="494"/>
        <v>26</v>
      </c>
      <c r="D731" s="202">
        <f t="shared" si="490"/>
        <v>6</v>
      </c>
      <c r="E731" s="202">
        <f t="shared" si="490"/>
        <v>4</v>
      </c>
      <c r="F731" s="202" t="str">
        <f t="shared" si="499"/>
        <v>6월 4주</v>
      </c>
    </row>
    <row r="732" spans="1:6">
      <c r="A732" s="406">
        <f t="shared" si="497"/>
        <v>42178</v>
      </c>
      <c r="B732" s="202" t="str">
        <f t="shared" si="493"/>
        <v>화</v>
      </c>
      <c r="C732" s="202">
        <f t="shared" si="494"/>
        <v>26</v>
      </c>
      <c r="D732" s="202">
        <f t="shared" si="490"/>
        <v>6</v>
      </c>
      <c r="E732" s="202">
        <f t="shared" si="490"/>
        <v>4</v>
      </c>
      <c r="F732" s="202" t="str">
        <f t="shared" si="499"/>
        <v>6월 4주</v>
      </c>
    </row>
    <row r="733" spans="1:6">
      <c r="A733" s="406">
        <f t="shared" si="497"/>
        <v>42179</v>
      </c>
      <c r="B733" s="202" t="str">
        <f t="shared" si="493"/>
        <v>수</v>
      </c>
      <c r="C733" s="202">
        <f t="shared" si="494"/>
        <v>26</v>
      </c>
      <c r="D733" s="202">
        <f t="shared" si="490"/>
        <v>6</v>
      </c>
      <c r="E733" s="202">
        <f t="shared" si="490"/>
        <v>4</v>
      </c>
      <c r="F733" s="202" t="str">
        <f t="shared" si="499"/>
        <v>6월 4주</v>
      </c>
    </row>
    <row r="734" spans="1:6">
      <c r="A734" s="406">
        <f t="shared" si="497"/>
        <v>42180</v>
      </c>
      <c r="B734" s="202" t="str">
        <f t="shared" si="493"/>
        <v>목</v>
      </c>
      <c r="C734" s="202">
        <f t="shared" si="494"/>
        <v>26</v>
      </c>
      <c r="D734" s="202">
        <f t="shared" si="490"/>
        <v>6</v>
      </c>
      <c r="E734" s="202">
        <f t="shared" si="490"/>
        <v>4</v>
      </c>
      <c r="F734" s="202" t="str">
        <f t="shared" si="499"/>
        <v>6월 4주</v>
      </c>
    </row>
    <row r="735" spans="1:6">
      <c r="A735" s="406">
        <f t="shared" si="497"/>
        <v>42181</v>
      </c>
      <c r="B735" s="202" t="str">
        <f t="shared" si="493"/>
        <v>금</v>
      </c>
      <c r="C735" s="202">
        <f t="shared" si="494"/>
        <v>26</v>
      </c>
      <c r="D735" s="202">
        <f t="shared" si="490"/>
        <v>6</v>
      </c>
      <c r="E735" s="202">
        <f t="shared" si="490"/>
        <v>4</v>
      </c>
      <c r="F735" s="202" t="str">
        <f t="shared" si="499"/>
        <v>6월 4주</v>
      </c>
    </row>
    <row r="736" spans="1:6">
      <c r="A736" s="406">
        <f t="shared" si="497"/>
        <v>42182</v>
      </c>
      <c r="B736" s="202" t="str">
        <f t="shared" si="493"/>
        <v>토</v>
      </c>
      <c r="C736" s="202">
        <f t="shared" si="494"/>
        <v>26</v>
      </c>
      <c r="D736" s="202">
        <f t="shared" si="490"/>
        <v>6</v>
      </c>
      <c r="E736" s="202">
        <f t="shared" si="490"/>
        <v>4</v>
      </c>
      <c r="F736" s="202" t="str">
        <f t="shared" si="499"/>
        <v>6월 4주</v>
      </c>
    </row>
    <row r="737" spans="1:6">
      <c r="A737" s="406">
        <f t="shared" si="497"/>
        <v>42183</v>
      </c>
      <c r="B737" s="202" t="str">
        <f t="shared" si="493"/>
        <v>일</v>
      </c>
      <c r="C737" s="202">
        <f t="shared" si="494"/>
        <v>27</v>
      </c>
      <c r="D737" s="202">
        <f t="shared" si="490"/>
        <v>6</v>
      </c>
      <c r="E737" s="202">
        <f t="shared" ref="E737:E768" si="503">E736+1</f>
        <v>5</v>
      </c>
      <c r="F737" s="202" t="str">
        <f t="shared" si="499"/>
        <v>6월 5주</v>
      </c>
    </row>
    <row r="738" spans="1:6">
      <c r="A738" s="406">
        <f t="shared" si="497"/>
        <v>42184</v>
      </c>
      <c r="B738" s="202" t="str">
        <f t="shared" si="493"/>
        <v>월</v>
      </c>
      <c r="C738" s="202">
        <f t="shared" si="494"/>
        <v>27</v>
      </c>
      <c r="D738" s="202">
        <f t="shared" si="490"/>
        <v>6</v>
      </c>
      <c r="E738" s="202">
        <f t="shared" si="490"/>
        <v>5</v>
      </c>
      <c r="F738" s="202" t="str">
        <f t="shared" si="499"/>
        <v>6월 5주</v>
      </c>
    </row>
    <row r="739" spans="1:6">
      <c r="A739" s="406">
        <f t="shared" si="497"/>
        <v>42185</v>
      </c>
      <c r="B739" s="202" t="str">
        <f t="shared" si="493"/>
        <v>화</v>
      </c>
      <c r="C739" s="202">
        <f t="shared" si="494"/>
        <v>27</v>
      </c>
      <c r="D739" s="202">
        <f t="shared" si="490"/>
        <v>6</v>
      </c>
      <c r="E739" s="202">
        <f t="shared" si="490"/>
        <v>5</v>
      </c>
      <c r="F739" s="202" t="str">
        <f t="shared" si="499"/>
        <v>6월 5주</v>
      </c>
    </row>
    <row r="740" spans="1:6">
      <c r="A740" s="406">
        <f t="shared" si="497"/>
        <v>42186</v>
      </c>
      <c r="B740" s="202" t="str">
        <f t="shared" si="493"/>
        <v>수</v>
      </c>
      <c r="C740" s="202">
        <f t="shared" si="494"/>
        <v>27</v>
      </c>
      <c r="D740" s="407">
        <v>7</v>
      </c>
      <c r="E740" s="407">
        <v>1</v>
      </c>
      <c r="F740" s="407" t="str">
        <f t="shared" si="499"/>
        <v>7월 1주</v>
      </c>
    </row>
    <row r="741" spans="1:6">
      <c r="A741" s="406">
        <f t="shared" si="497"/>
        <v>42187</v>
      </c>
      <c r="B741" s="202" t="str">
        <f t="shared" si="493"/>
        <v>목</v>
      </c>
      <c r="C741" s="202">
        <f t="shared" si="494"/>
        <v>27</v>
      </c>
      <c r="D741" s="202">
        <f t="shared" si="490"/>
        <v>7</v>
      </c>
      <c r="E741" s="202">
        <f t="shared" si="490"/>
        <v>1</v>
      </c>
      <c r="F741" s="202" t="str">
        <f t="shared" si="499"/>
        <v>7월 1주</v>
      </c>
    </row>
    <row r="742" spans="1:6">
      <c r="A742" s="406">
        <f t="shared" si="497"/>
        <v>42188</v>
      </c>
      <c r="B742" s="202" t="str">
        <f t="shared" si="493"/>
        <v>금</v>
      </c>
      <c r="C742" s="202">
        <f t="shared" si="494"/>
        <v>27</v>
      </c>
      <c r="D742" s="202">
        <f t="shared" si="490"/>
        <v>7</v>
      </c>
      <c r="E742" s="202">
        <f t="shared" si="490"/>
        <v>1</v>
      </c>
      <c r="F742" s="202" t="str">
        <f t="shared" si="499"/>
        <v>7월 1주</v>
      </c>
    </row>
    <row r="743" spans="1:6">
      <c r="A743" s="406">
        <f t="shared" si="497"/>
        <v>42189</v>
      </c>
      <c r="B743" s="202" t="str">
        <f t="shared" si="493"/>
        <v>토</v>
      </c>
      <c r="C743" s="202">
        <f t="shared" si="494"/>
        <v>27</v>
      </c>
      <c r="D743" s="202">
        <f t="shared" si="490"/>
        <v>7</v>
      </c>
      <c r="E743" s="202">
        <f t="shared" si="490"/>
        <v>1</v>
      </c>
      <c r="F743" s="202" t="str">
        <f t="shared" si="499"/>
        <v>7월 1주</v>
      </c>
    </row>
    <row r="744" spans="1:6">
      <c r="A744" s="406">
        <f t="shared" si="497"/>
        <v>42190</v>
      </c>
      <c r="B744" s="202" t="str">
        <f t="shared" si="493"/>
        <v>일</v>
      </c>
      <c r="C744" s="202">
        <f t="shared" si="494"/>
        <v>28</v>
      </c>
      <c r="D744" s="202">
        <f t="shared" si="490"/>
        <v>7</v>
      </c>
      <c r="E744" s="202">
        <f t="shared" ref="E744:E775" si="504">E743+1</f>
        <v>2</v>
      </c>
      <c r="F744" s="202" t="str">
        <f t="shared" si="499"/>
        <v>7월 2주</v>
      </c>
    </row>
    <row r="745" spans="1:6">
      <c r="A745" s="406">
        <f t="shared" si="497"/>
        <v>42191</v>
      </c>
      <c r="B745" s="202" t="str">
        <f t="shared" si="493"/>
        <v>월</v>
      </c>
      <c r="C745" s="202">
        <f t="shared" si="494"/>
        <v>28</v>
      </c>
      <c r="D745" s="202">
        <f t="shared" ref="D745:E808" si="505">D744</f>
        <v>7</v>
      </c>
      <c r="E745" s="202">
        <f t="shared" si="505"/>
        <v>2</v>
      </c>
      <c r="F745" s="202" t="str">
        <f t="shared" si="499"/>
        <v>7월 2주</v>
      </c>
    </row>
    <row r="746" spans="1:6">
      <c r="A746" s="406">
        <f t="shared" si="497"/>
        <v>42192</v>
      </c>
      <c r="B746" s="202" t="str">
        <f t="shared" si="493"/>
        <v>화</v>
      </c>
      <c r="C746" s="202">
        <f t="shared" si="494"/>
        <v>28</v>
      </c>
      <c r="D746" s="202">
        <f t="shared" si="505"/>
        <v>7</v>
      </c>
      <c r="E746" s="202">
        <f t="shared" si="505"/>
        <v>2</v>
      </c>
      <c r="F746" s="202" t="str">
        <f t="shared" si="499"/>
        <v>7월 2주</v>
      </c>
    </row>
    <row r="747" spans="1:6">
      <c r="A747" s="406">
        <f t="shared" si="497"/>
        <v>42193</v>
      </c>
      <c r="B747" s="202" t="str">
        <f t="shared" si="493"/>
        <v>수</v>
      </c>
      <c r="C747" s="202">
        <f t="shared" si="494"/>
        <v>28</v>
      </c>
      <c r="D747" s="202">
        <f t="shared" si="505"/>
        <v>7</v>
      </c>
      <c r="E747" s="202">
        <f t="shared" si="505"/>
        <v>2</v>
      </c>
      <c r="F747" s="202" t="str">
        <f t="shared" si="499"/>
        <v>7월 2주</v>
      </c>
    </row>
    <row r="748" spans="1:6">
      <c r="A748" s="406">
        <f t="shared" si="497"/>
        <v>42194</v>
      </c>
      <c r="B748" s="202" t="str">
        <f t="shared" si="493"/>
        <v>목</v>
      </c>
      <c r="C748" s="202">
        <f t="shared" si="494"/>
        <v>28</v>
      </c>
      <c r="D748" s="202">
        <f t="shared" si="505"/>
        <v>7</v>
      </c>
      <c r="E748" s="202">
        <f t="shared" si="505"/>
        <v>2</v>
      </c>
      <c r="F748" s="202" t="str">
        <f t="shared" si="499"/>
        <v>7월 2주</v>
      </c>
    </row>
    <row r="749" spans="1:6">
      <c r="A749" s="406">
        <f t="shared" si="497"/>
        <v>42195</v>
      </c>
      <c r="B749" s="202" t="str">
        <f t="shared" si="493"/>
        <v>금</v>
      </c>
      <c r="C749" s="202">
        <f t="shared" si="494"/>
        <v>28</v>
      </c>
      <c r="D749" s="202">
        <f t="shared" si="505"/>
        <v>7</v>
      </c>
      <c r="E749" s="202">
        <f t="shared" si="505"/>
        <v>2</v>
      </c>
      <c r="F749" s="202" t="str">
        <f t="shared" si="499"/>
        <v>7월 2주</v>
      </c>
    </row>
    <row r="750" spans="1:6">
      <c r="A750" s="406">
        <f t="shared" si="497"/>
        <v>42196</v>
      </c>
      <c r="B750" s="202" t="str">
        <f t="shared" si="493"/>
        <v>토</v>
      </c>
      <c r="C750" s="202">
        <f t="shared" si="494"/>
        <v>28</v>
      </c>
      <c r="D750" s="202">
        <f t="shared" si="505"/>
        <v>7</v>
      </c>
      <c r="E750" s="202">
        <f t="shared" si="505"/>
        <v>2</v>
      </c>
      <c r="F750" s="202" t="str">
        <f t="shared" si="499"/>
        <v>7월 2주</v>
      </c>
    </row>
    <row r="751" spans="1:6">
      <c r="A751" s="406">
        <f t="shared" si="497"/>
        <v>42197</v>
      </c>
      <c r="B751" s="202" t="str">
        <f t="shared" si="493"/>
        <v>일</v>
      </c>
      <c r="C751" s="202">
        <f t="shared" si="494"/>
        <v>29</v>
      </c>
      <c r="D751" s="202">
        <f t="shared" si="505"/>
        <v>7</v>
      </c>
      <c r="E751" s="202">
        <f t="shared" ref="E751:E782" si="506">E750+1</f>
        <v>3</v>
      </c>
      <c r="F751" s="202" t="str">
        <f t="shared" si="499"/>
        <v>7월 3주</v>
      </c>
    </row>
    <row r="752" spans="1:6">
      <c r="A752" s="406">
        <f t="shared" si="497"/>
        <v>42198</v>
      </c>
      <c r="B752" s="202" t="str">
        <f t="shared" si="493"/>
        <v>월</v>
      </c>
      <c r="C752" s="202">
        <f t="shared" si="494"/>
        <v>29</v>
      </c>
      <c r="D752" s="202">
        <f t="shared" si="505"/>
        <v>7</v>
      </c>
      <c r="E752" s="202">
        <f t="shared" si="505"/>
        <v>3</v>
      </c>
      <c r="F752" s="202" t="str">
        <f t="shared" si="499"/>
        <v>7월 3주</v>
      </c>
    </row>
    <row r="753" spans="1:6">
      <c r="A753" s="406">
        <f t="shared" si="497"/>
        <v>42199</v>
      </c>
      <c r="B753" s="202" t="str">
        <f t="shared" si="493"/>
        <v>화</v>
      </c>
      <c r="C753" s="202">
        <f t="shared" si="494"/>
        <v>29</v>
      </c>
      <c r="D753" s="202">
        <f t="shared" si="505"/>
        <v>7</v>
      </c>
      <c r="E753" s="202">
        <f t="shared" si="505"/>
        <v>3</v>
      </c>
      <c r="F753" s="202" t="str">
        <f t="shared" si="499"/>
        <v>7월 3주</v>
      </c>
    </row>
    <row r="754" spans="1:6">
      <c r="A754" s="406">
        <f t="shared" si="497"/>
        <v>42200</v>
      </c>
      <c r="B754" s="202" t="str">
        <f t="shared" si="493"/>
        <v>수</v>
      </c>
      <c r="C754" s="202">
        <f t="shared" si="494"/>
        <v>29</v>
      </c>
      <c r="D754" s="202">
        <f t="shared" si="505"/>
        <v>7</v>
      </c>
      <c r="E754" s="202">
        <f t="shared" si="505"/>
        <v>3</v>
      </c>
      <c r="F754" s="202" t="str">
        <f t="shared" si="499"/>
        <v>7월 3주</v>
      </c>
    </row>
    <row r="755" spans="1:6">
      <c r="A755" s="406">
        <f t="shared" si="497"/>
        <v>42201</v>
      </c>
      <c r="B755" s="202" t="str">
        <f t="shared" si="493"/>
        <v>목</v>
      </c>
      <c r="C755" s="202">
        <f t="shared" si="494"/>
        <v>29</v>
      </c>
      <c r="D755" s="202">
        <f t="shared" si="505"/>
        <v>7</v>
      </c>
      <c r="E755" s="202">
        <f t="shared" si="505"/>
        <v>3</v>
      </c>
      <c r="F755" s="202" t="str">
        <f t="shared" si="499"/>
        <v>7월 3주</v>
      </c>
    </row>
    <row r="756" spans="1:6">
      <c r="A756" s="406">
        <f t="shared" si="497"/>
        <v>42202</v>
      </c>
      <c r="B756" s="202" t="str">
        <f t="shared" ref="B756:B819" si="507">TEXT(A756,"AAA")</f>
        <v>금</v>
      </c>
      <c r="C756" s="202">
        <f t="shared" ref="C756:C819" si="508">WEEKNUM(A756)</f>
        <v>29</v>
      </c>
      <c r="D756" s="202">
        <f t="shared" si="505"/>
        <v>7</v>
      </c>
      <c r="E756" s="202">
        <f t="shared" si="505"/>
        <v>3</v>
      </c>
      <c r="F756" s="202" t="str">
        <f t="shared" si="499"/>
        <v>7월 3주</v>
      </c>
    </row>
    <row r="757" spans="1:6">
      <c r="A757" s="406">
        <f t="shared" si="497"/>
        <v>42203</v>
      </c>
      <c r="B757" s="202" t="str">
        <f t="shared" si="507"/>
        <v>토</v>
      </c>
      <c r="C757" s="202">
        <f t="shared" si="508"/>
        <v>29</v>
      </c>
      <c r="D757" s="202">
        <f t="shared" si="505"/>
        <v>7</v>
      </c>
      <c r="E757" s="202">
        <f t="shared" si="505"/>
        <v>3</v>
      </c>
      <c r="F757" s="202" t="str">
        <f t="shared" si="499"/>
        <v>7월 3주</v>
      </c>
    </row>
    <row r="758" spans="1:6">
      <c r="A758" s="406">
        <f t="shared" si="497"/>
        <v>42204</v>
      </c>
      <c r="B758" s="202" t="str">
        <f t="shared" si="507"/>
        <v>일</v>
      </c>
      <c r="C758" s="202">
        <f t="shared" si="508"/>
        <v>30</v>
      </c>
      <c r="D758" s="202">
        <f t="shared" si="505"/>
        <v>7</v>
      </c>
      <c r="E758" s="202">
        <f t="shared" ref="E758:E789" si="509">E757+1</f>
        <v>4</v>
      </c>
      <c r="F758" s="202" t="str">
        <f t="shared" si="499"/>
        <v>7월 4주</v>
      </c>
    </row>
    <row r="759" spans="1:6">
      <c r="A759" s="406">
        <f t="shared" si="497"/>
        <v>42205</v>
      </c>
      <c r="B759" s="202" t="str">
        <f t="shared" si="507"/>
        <v>월</v>
      </c>
      <c r="C759" s="202">
        <f t="shared" si="508"/>
        <v>30</v>
      </c>
      <c r="D759" s="202">
        <f t="shared" si="505"/>
        <v>7</v>
      </c>
      <c r="E759" s="202">
        <f t="shared" si="505"/>
        <v>4</v>
      </c>
      <c r="F759" s="202" t="str">
        <f t="shared" si="499"/>
        <v>7월 4주</v>
      </c>
    </row>
    <row r="760" spans="1:6">
      <c r="A760" s="406">
        <f t="shared" si="497"/>
        <v>42206</v>
      </c>
      <c r="B760" s="202" t="str">
        <f t="shared" si="507"/>
        <v>화</v>
      </c>
      <c r="C760" s="202">
        <f t="shared" si="508"/>
        <v>30</v>
      </c>
      <c r="D760" s="202">
        <f t="shared" si="505"/>
        <v>7</v>
      </c>
      <c r="E760" s="202">
        <f t="shared" si="505"/>
        <v>4</v>
      </c>
      <c r="F760" s="202" t="str">
        <f t="shared" si="499"/>
        <v>7월 4주</v>
      </c>
    </row>
    <row r="761" spans="1:6">
      <c r="A761" s="406">
        <f t="shared" si="497"/>
        <v>42207</v>
      </c>
      <c r="B761" s="202" t="str">
        <f t="shared" si="507"/>
        <v>수</v>
      </c>
      <c r="C761" s="202">
        <f t="shared" si="508"/>
        <v>30</v>
      </c>
      <c r="D761" s="202">
        <f t="shared" si="505"/>
        <v>7</v>
      </c>
      <c r="E761" s="202">
        <f t="shared" si="505"/>
        <v>4</v>
      </c>
      <c r="F761" s="202" t="str">
        <f t="shared" si="499"/>
        <v>7월 4주</v>
      </c>
    </row>
    <row r="762" spans="1:6">
      <c r="A762" s="406">
        <f t="shared" si="497"/>
        <v>42208</v>
      </c>
      <c r="B762" s="202" t="str">
        <f t="shared" si="507"/>
        <v>목</v>
      </c>
      <c r="C762" s="202">
        <f t="shared" si="508"/>
        <v>30</v>
      </c>
      <c r="D762" s="202">
        <f t="shared" si="505"/>
        <v>7</v>
      </c>
      <c r="E762" s="202">
        <f t="shared" si="505"/>
        <v>4</v>
      </c>
      <c r="F762" s="202" t="str">
        <f t="shared" si="499"/>
        <v>7월 4주</v>
      </c>
    </row>
    <row r="763" spans="1:6">
      <c r="A763" s="406">
        <f t="shared" si="497"/>
        <v>42209</v>
      </c>
      <c r="B763" s="202" t="str">
        <f t="shared" si="507"/>
        <v>금</v>
      </c>
      <c r="C763" s="202">
        <f t="shared" si="508"/>
        <v>30</v>
      </c>
      <c r="D763" s="202">
        <f t="shared" si="505"/>
        <v>7</v>
      </c>
      <c r="E763" s="202">
        <f t="shared" si="505"/>
        <v>4</v>
      </c>
      <c r="F763" s="202" t="str">
        <f t="shared" si="499"/>
        <v>7월 4주</v>
      </c>
    </row>
    <row r="764" spans="1:6">
      <c r="A764" s="406">
        <f t="shared" si="497"/>
        <v>42210</v>
      </c>
      <c r="B764" s="202" t="str">
        <f t="shared" si="507"/>
        <v>토</v>
      </c>
      <c r="C764" s="202">
        <f t="shared" si="508"/>
        <v>30</v>
      </c>
      <c r="D764" s="202">
        <f t="shared" si="505"/>
        <v>7</v>
      </c>
      <c r="E764" s="202">
        <f t="shared" si="505"/>
        <v>4</v>
      </c>
      <c r="F764" s="202" t="str">
        <f t="shared" si="499"/>
        <v>7월 4주</v>
      </c>
    </row>
    <row r="765" spans="1:6">
      <c r="A765" s="406">
        <f t="shared" si="497"/>
        <v>42211</v>
      </c>
      <c r="B765" s="202" t="str">
        <f t="shared" si="507"/>
        <v>일</v>
      </c>
      <c r="C765" s="202">
        <f t="shared" si="508"/>
        <v>31</v>
      </c>
      <c r="D765" s="202">
        <f t="shared" si="505"/>
        <v>7</v>
      </c>
      <c r="E765" s="202">
        <f t="shared" ref="E765:E796" si="510">E764+1</f>
        <v>5</v>
      </c>
      <c r="F765" s="202" t="str">
        <f t="shared" si="499"/>
        <v>7월 5주</v>
      </c>
    </row>
    <row r="766" spans="1:6">
      <c r="A766" s="406">
        <f t="shared" si="497"/>
        <v>42212</v>
      </c>
      <c r="B766" s="202" t="str">
        <f t="shared" si="507"/>
        <v>월</v>
      </c>
      <c r="C766" s="202">
        <f t="shared" si="508"/>
        <v>31</v>
      </c>
      <c r="D766" s="202">
        <f t="shared" si="505"/>
        <v>7</v>
      </c>
      <c r="E766" s="202">
        <f t="shared" si="505"/>
        <v>5</v>
      </c>
      <c r="F766" s="202" t="str">
        <f t="shared" si="499"/>
        <v>7월 5주</v>
      </c>
    </row>
    <row r="767" spans="1:6">
      <c r="A767" s="406">
        <f t="shared" si="497"/>
        <v>42213</v>
      </c>
      <c r="B767" s="202" t="str">
        <f t="shared" si="507"/>
        <v>화</v>
      </c>
      <c r="C767" s="202">
        <f t="shared" si="508"/>
        <v>31</v>
      </c>
      <c r="D767" s="202">
        <f t="shared" si="505"/>
        <v>7</v>
      </c>
      <c r="E767" s="202">
        <f t="shared" si="505"/>
        <v>5</v>
      </c>
      <c r="F767" s="202" t="str">
        <f t="shared" si="499"/>
        <v>7월 5주</v>
      </c>
    </row>
    <row r="768" spans="1:6">
      <c r="A768" s="406">
        <f t="shared" si="497"/>
        <v>42214</v>
      </c>
      <c r="B768" s="202" t="str">
        <f t="shared" si="507"/>
        <v>수</v>
      </c>
      <c r="C768" s="202">
        <f t="shared" si="508"/>
        <v>31</v>
      </c>
      <c r="D768" s="202">
        <f t="shared" si="505"/>
        <v>7</v>
      </c>
      <c r="E768" s="202">
        <f t="shared" si="505"/>
        <v>5</v>
      </c>
      <c r="F768" s="202" t="str">
        <f t="shared" si="499"/>
        <v>7월 5주</v>
      </c>
    </row>
    <row r="769" spans="1:6">
      <c r="A769" s="406">
        <f t="shared" si="497"/>
        <v>42215</v>
      </c>
      <c r="B769" s="202" t="str">
        <f t="shared" si="507"/>
        <v>목</v>
      </c>
      <c r="C769" s="202">
        <f t="shared" si="508"/>
        <v>31</v>
      </c>
      <c r="D769" s="202">
        <f t="shared" si="505"/>
        <v>7</v>
      </c>
      <c r="E769" s="202">
        <f t="shared" si="505"/>
        <v>5</v>
      </c>
      <c r="F769" s="202" t="str">
        <f t="shared" si="499"/>
        <v>7월 5주</v>
      </c>
    </row>
    <row r="770" spans="1:6">
      <c r="A770" s="406">
        <f t="shared" si="497"/>
        <v>42216</v>
      </c>
      <c r="B770" s="202" t="str">
        <f t="shared" si="507"/>
        <v>금</v>
      </c>
      <c r="C770" s="202">
        <f t="shared" si="508"/>
        <v>31</v>
      </c>
      <c r="D770" s="202">
        <f t="shared" si="505"/>
        <v>7</v>
      </c>
      <c r="E770" s="202">
        <f t="shared" si="505"/>
        <v>5</v>
      </c>
      <c r="F770" s="202" t="str">
        <f t="shared" si="499"/>
        <v>7월 5주</v>
      </c>
    </row>
    <row r="771" spans="1:6">
      <c r="A771" s="406">
        <f t="shared" ref="A771:A834" si="511">A770+1</f>
        <v>42217</v>
      </c>
      <c r="B771" s="202" t="str">
        <f t="shared" si="507"/>
        <v>토</v>
      </c>
      <c r="C771" s="202">
        <f t="shared" si="508"/>
        <v>31</v>
      </c>
      <c r="D771" s="407">
        <v>8</v>
      </c>
      <c r="E771" s="407">
        <v>1</v>
      </c>
      <c r="F771" s="407" t="str">
        <f t="shared" si="499"/>
        <v>8월 1주</v>
      </c>
    </row>
    <row r="772" spans="1:6">
      <c r="A772" s="406">
        <f t="shared" si="511"/>
        <v>42218</v>
      </c>
      <c r="B772" s="202" t="str">
        <f t="shared" si="507"/>
        <v>일</v>
      </c>
      <c r="C772" s="202">
        <f t="shared" si="508"/>
        <v>32</v>
      </c>
      <c r="D772" s="202">
        <f t="shared" si="505"/>
        <v>8</v>
      </c>
      <c r="E772" s="202">
        <f t="shared" ref="E772:E803" si="512">E771+1</f>
        <v>2</v>
      </c>
      <c r="F772" s="202" t="str">
        <f t="shared" si="499"/>
        <v>8월 2주</v>
      </c>
    </row>
    <row r="773" spans="1:6">
      <c r="A773" s="406">
        <f t="shared" si="511"/>
        <v>42219</v>
      </c>
      <c r="B773" s="202" t="str">
        <f t="shared" si="507"/>
        <v>월</v>
      </c>
      <c r="C773" s="202">
        <f t="shared" si="508"/>
        <v>32</v>
      </c>
      <c r="D773" s="202">
        <f t="shared" si="505"/>
        <v>8</v>
      </c>
      <c r="E773" s="202">
        <f t="shared" si="505"/>
        <v>2</v>
      </c>
      <c r="F773" s="202" t="str">
        <f t="shared" si="499"/>
        <v>8월 2주</v>
      </c>
    </row>
    <row r="774" spans="1:6">
      <c r="A774" s="406">
        <f t="shared" si="511"/>
        <v>42220</v>
      </c>
      <c r="B774" s="202" t="str">
        <f t="shared" si="507"/>
        <v>화</v>
      </c>
      <c r="C774" s="202">
        <f t="shared" si="508"/>
        <v>32</v>
      </c>
      <c r="D774" s="202">
        <f t="shared" si="505"/>
        <v>8</v>
      </c>
      <c r="E774" s="202">
        <f t="shared" si="505"/>
        <v>2</v>
      </c>
      <c r="F774" s="202" t="str">
        <f t="shared" si="499"/>
        <v>8월 2주</v>
      </c>
    </row>
    <row r="775" spans="1:6">
      <c r="A775" s="406">
        <f t="shared" si="511"/>
        <v>42221</v>
      </c>
      <c r="B775" s="202" t="str">
        <f t="shared" si="507"/>
        <v>수</v>
      </c>
      <c r="C775" s="202">
        <f t="shared" si="508"/>
        <v>32</v>
      </c>
      <c r="D775" s="202">
        <f t="shared" si="505"/>
        <v>8</v>
      </c>
      <c r="E775" s="202">
        <f t="shared" si="505"/>
        <v>2</v>
      </c>
      <c r="F775" s="202" t="str">
        <f t="shared" si="499"/>
        <v>8월 2주</v>
      </c>
    </row>
    <row r="776" spans="1:6">
      <c r="A776" s="406">
        <f t="shared" si="511"/>
        <v>42222</v>
      </c>
      <c r="B776" s="202" t="str">
        <f t="shared" si="507"/>
        <v>목</v>
      </c>
      <c r="C776" s="202">
        <f t="shared" si="508"/>
        <v>32</v>
      </c>
      <c r="D776" s="202">
        <f t="shared" si="505"/>
        <v>8</v>
      </c>
      <c r="E776" s="202">
        <f t="shared" si="505"/>
        <v>2</v>
      </c>
      <c r="F776" s="202" t="str">
        <f t="shared" si="499"/>
        <v>8월 2주</v>
      </c>
    </row>
    <row r="777" spans="1:6">
      <c r="A777" s="406">
        <f t="shared" si="511"/>
        <v>42223</v>
      </c>
      <c r="B777" s="202" t="str">
        <f t="shared" si="507"/>
        <v>금</v>
      </c>
      <c r="C777" s="202">
        <f t="shared" si="508"/>
        <v>32</v>
      </c>
      <c r="D777" s="202">
        <f t="shared" si="505"/>
        <v>8</v>
      </c>
      <c r="E777" s="202">
        <f t="shared" si="505"/>
        <v>2</v>
      </c>
      <c r="F777" s="202" t="str">
        <f t="shared" si="499"/>
        <v>8월 2주</v>
      </c>
    </row>
    <row r="778" spans="1:6">
      <c r="A778" s="406">
        <f t="shared" si="511"/>
        <v>42224</v>
      </c>
      <c r="B778" s="202" t="str">
        <f t="shared" si="507"/>
        <v>토</v>
      </c>
      <c r="C778" s="202">
        <f t="shared" si="508"/>
        <v>32</v>
      </c>
      <c r="D778" s="202">
        <f t="shared" si="505"/>
        <v>8</v>
      </c>
      <c r="E778" s="202">
        <f t="shared" si="505"/>
        <v>2</v>
      </c>
      <c r="F778" s="202" t="str">
        <f t="shared" ref="F778:F841" si="513">D778&amp;"월 "&amp;E778&amp;"주"</f>
        <v>8월 2주</v>
      </c>
    </row>
    <row r="779" spans="1:6">
      <c r="A779" s="406">
        <f t="shared" si="511"/>
        <v>42225</v>
      </c>
      <c r="B779" s="202" t="str">
        <f t="shared" si="507"/>
        <v>일</v>
      </c>
      <c r="C779" s="202">
        <f t="shared" si="508"/>
        <v>33</v>
      </c>
      <c r="D779" s="202">
        <f t="shared" si="505"/>
        <v>8</v>
      </c>
      <c r="E779" s="202">
        <f t="shared" ref="E779:E810" si="514">E778+1</f>
        <v>3</v>
      </c>
      <c r="F779" s="202" t="str">
        <f t="shared" si="513"/>
        <v>8월 3주</v>
      </c>
    </row>
    <row r="780" spans="1:6">
      <c r="A780" s="406">
        <f t="shared" si="511"/>
        <v>42226</v>
      </c>
      <c r="B780" s="202" t="str">
        <f t="shared" si="507"/>
        <v>월</v>
      </c>
      <c r="C780" s="202">
        <f t="shared" si="508"/>
        <v>33</v>
      </c>
      <c r="D780" s="202">
        <f t="shared" si="505"/>
        <v>8</v>
      </c>
      <c r="E780" s="202">
        <f t="shared" si="505"/>
        <v>3</v>
      </c>
      <c r="F780" s="202" t="str">
        <f t="shared" si="513"/>
        <v>8월 3주</v>
      </c>
    </row>
    <row r="781" spans="1:6">
      <c r="A781" s="406">
        <f t="shared" si="511"/>
        <v>42227</v>
      </c>
      <c r="B781" s="202" t="str">
        <f t="shared" si="507"/>
        <v>화</v>
      </c>
      <c r="C781" s="202">
        <f t="shared" si="508"/>
        <v>33</v>
      </c>
      <c r="D781" s="202">
        <f t="shared" si="505"/>
        <v>8</v>
      </c>
      <c r="E781" s="202">
        <f t="shared" si="505"/>
        <v>3</v>
      </c>
      <c r="F781" s="202" t="str">
        <f t="shared" si="513"/>
        <v>8월 3주</v>
      </c>
    </row>
    <row r="782" spans="1:6">
      <c r="A782" s="406">
        <f t="shared" si="511"/>
        <v>42228</v>
      </c>
      <c r="B782" s="202" t="str">
        <f t="shared" si="507"/>
        <v>수</v>
      </c>
      <c r="C782" s="202">
        <f t="shared" si="508"/>
        <v>33</v>
      </c>
      <c r="D782" s="202">
        <f t="shared" si="505"/>
        <v>8</v>
      </c>
      <c r="E782" s="202">
        <f t="shared" si="505"/>
        <v>3</v>
      </c>
      <c r="F782" s="202" t="str">
        <f t="shared" si="513"/>
        <v>8월 3주</v>
      </c>
    </row>
    <row r="783" spans="1:6">
      <c r="A783" s="406">
        <f t="shared" si="511"/>
        <v>42229</v>
      </c>
      <c r="B783" s="202" t="str">
        <f t="shared" si="507"/>
        <v>목</v>
      </c>
      <c r="C783" s="202">
        <f t="shared" si="508"/>
        <v>33</v>
      </c>
      <c r="D783" s="202">
        <f t="shared" si="505"/>
        <v>8</v>
      </c>
      <c r="E783" s="202">
        <f t="shared" si="505"/>
        <v>3</v>
      </c>
      <c r="F783" s="202" t="str">
        <f t="shared" si="513"/>
        <v>8월 3주</v>
      </c>
    </row>
    <row r="784" spans="1:6">
      <c r="A784" s="406">
        <f t="shared" si="511"/>
        <v>42230</v>
      </c>
      <c r="B784" s="202" t="str">
        <f t="shared" si="507"/>
        <v>금</v>
      </c>
      <c r="C784" s="202">
        <f t="shared" si="508"/>
        <v>33</v>
      </c>
      <c r="D784" s="202">
        <f t="shared" si="505"/>
        <v>8</v>
      </c>
      <c r="E784" s="202">
        <f t="shared" si="505"/>
        <v>3</v>
      </c>
      <c r="F784" s="202" t="str">
        <f t="shared" si="513"/>
        <v>8월 3주</v>
      </c>
    </row>
    <row r="785" spans="1:6">
      <c r="A785" s="406">
        <f t="shared" si="511"/>
        <v>42231</v>
      </c>
      <c r="B785" s="202" t="str">
        <f t="shared" si="507"/>
        <v>토</v>
      </c>
      <c r="C785" s="202">
        <f t="shared" si="508"/>
        <v>33</v>
      </c>
      <c r="D785" s="202">
        <f t="shared" si="505"/>
        <v>8</v>
      </c>
      <c r="E785" s="202">
        <f t="shared" si="505"/>
        <v>3</v>
      </c>
      <c r="F785" s="202" t="str">
        <f t="shared" si="513"/>
        <v>8월 3주</v>
      </c>
    </row>
    <row r="786" spans="1:6">
      <c r="A786" s="406">
        <f t="shared" si="511"/>
        <v>42232</v>
      </c>
      <c r="B786" s="202" t="str">
        <f t="shared" si="507"/>
        <v>일</v>
      </c>
      <c r="C786" s="202">
        <f t="shared" si="508"/>
        <v>34</v>
      </c>
      <c r="D786" s="202">
        <f t="shared" si="505"/>
        <v>8</v>
      </c>
      <c r="E786" s="202">
        <f t="shared" ref="E786:E817" si="515">E785+1</f>
        <v>4</v>
      </c>
      <c r="F786" s="202" t="str">
        <f t="shared" si="513"/>
        <v>8월 4주</v>
      </c>
    </row>
    <row r="787" spans="1:6">
      <c r="A787" s="406">
        <f t="shared" si="511"/>
        <v>42233</v>
      </c>
      <c r="B787" s="202" t="str">
        <f t="shared" si="507"/>
        <v>월</v>
      </c>
      <c r="C787" s="202">
        <f t="shared" si="508"/>
        <v>34</v>
      </c>
      <c r="D787" s="202">
        <f t="shared" si="505"/>
        <v>8</v>
      </c>
      <c r="E787" s="202">
        <f t="shared" si="505"/>
        <v>4</v>
      </c>
      <c r="F787" s="202" t="str">
        <f t="shared" si="513"/>
        <v>8월 4주</v>
      </c>
    </row>
    <row r="788" spans="1:6">
      <c r="A788" s="406">
        <f t="shared" si="511"/>
        <v>42234</v>
      </c>
      <c r="B788" s="202" t="str">
        <f t="shared" si="507"/>
        <v>화</v>
      </c>
      <c r="C788" s="202">
        <f t="shared" si="508"/>
        <v>34</v>
      </c>
      <c r="D788" s="202">
        <f t="shared" si="505"/>
        <v>8</v>
      </c>
      <c r="E788" s="202">
        <f t="shared" si="505"/>
        <v>4</v>
      </c>
      <c r="F788" s="202" t="str">
        <f t="shared" si="513"/>
        <v>8월 4주</v>
      </c>
    </row>
    <row r="789" spans="1:6">
      <c r="A789" s="406">
        <f t="shared" si="511"/>
        <v>42235</v>
      </c>
      <c r="B789" s="202" t="str">
        <f t="shared" si="507"/>
        <v>수</v>
      </c>
      <c r="C789" s="202">
        <f t="shared" si="508"/>
        <v>34</v>
      </c>
      <c r="D789" s="202">
        <f t="shared" si="505"/>
        <v>8</v>
      </c>
      <c r="E789" s="202">
        <f t="shared" si="505"/>
        <v>4</v>
      </c>
      <c r="F789" s="202" t="str">
        <f t="shared" si="513"/>
        <v>8월 4주</v>
      </c>
    </row>
    <row r="790" spans="1:6">
      <c r="A790" s="406">
        <f t="shared" si="511"/>
        <v>42236</v>
      </c>
      <c r="B790" s="202" t="str">
        <f t="shared" si="507"/>
        <v>목</v>
      </c>
      <c r="C790" s="202">
        <f t="shared" si="508"/>
        <v>34</v>
      </c>
      <c r="D790" s="202">
        <f t="shared" si="505"/>
        <v>8</v>
      </c>
      <c r="E790" s="202">
        <f t="shared" si="505"/>
        <v>4</v>
      </c>
      <c r="F790" s="202" t="str">
        <f t="shared" si="513"/>
        <v>8월 4주</v>
      </c>
    </row>
    <row r="791" spans="1:6">
      <c r="A791" s="406">
        <f t="shared" si="511"/>
        <v>42237</v>
      </c>
      <c r="B791" s="202" t="str">
        <f t="shared" si="507"/>
        <v>금</v>
      </c>
      <c r="C791" s="202">
        <f t="shared" si="508"/>
        <v>34</v>
      </c>
      <c r="D791" s="202">
        <f t="shared" si="505"/>
        <v>8</v>
      </c>
      <c r="E791" s="202">
        <f t="shared" si="505"/>
        <v>4</v>
      </c>
      <c r="F791" s="202" t="str">
        <f t="shared" si="513"/>
        <v>8월 4주</v>
      </c>
    </row>
    <row r="792" spans="1:6">
      <c r="A792" s="406">
        <f t="shared" si="511"/>
        <v>42238</v>
      </c>
      <c r="B792" s="202" t="str">
        <f t="shared" si="507"/>
        <v>토</v>
      </c>
      <c r="C792" s="202">
        <f t="shared" si="508"/>
        <v>34</v>
      </c>
      <c r="D792" s="202">
        <f t="shared" si="505"/>
        <v>8</v>
      </c>
      <c r="E792" s="202">
        <f t="shared" si="505"/>
        <v>4</v>
      </c>
      <c r="F792" s="202" t="str">
        <f t="shared" si="513"/>
        <v>8월 4주</v>
      </c>
    </row>
    <row r="793" spans="1:6">
      <c r="A793" s="406">
        <f t="shared" si="511"/>
        <v>42239</v>
      </c>
      <c r="B793" s="202" t="str">
        <f t="shared" si="507"/>
        <v>일</v>
      </c>
      <c r="C793" s="202">
        <f t="shared" si="508"/>
        <v>35</v>
      </c>
      <c r="D793" s="202">
        <f t="shared" si="505"/>
        <v>8</v>
      </c>
      <c r="E793" s="202">
        <f t="shared" ref="E793:E824" si="516">E792+1</f>
        <v>5</v>
      </c>
      <c r="F793" s="202" t="str">
        <f t="shared" si="513"/>
        <v>8월 5주</v>
      </c>
    </row>
    <row r="794" spans="1:6">
      <c r="A794" s="406">
        <f t="shared" si="511"/>
        <v>42240</v>
      </c>
      <c r="B794" s="202" t="str">
        <f t="shared" si="507"/>
        <v>월</v>
      </c>
      <c r="C794" s="202">
        <f t="shared" si="508"/>
        <v>35</v>
      </c>
      <c r="D794" s="202">
        <f t="shared" si="505"/>
        <v>8</v>
      </c>
      <c r="E794" s="202">
        <f t="shared" si="505"/>
        <v>5</v>
      </c>
      <c r="F794" s="202" t="str">
        <f t="shared" si="513"/>
        <v>8월 5주</v>
      </c>
    </row>
    <row r="795" spans="1:6">
      <c r="A795" s="406">
        <f t="shared" si="511"/>
        <v>42241</v>
      </c>
      <c r="B795" s="202" t="str">
        <f t="shared" si="507"/>
        <v>화</v>
      </c>
      <c r="C795" s="202">
        <f t="shared" si="508"/>
        <v>35</v>
      </c>
      <c r="D795" s="202">
        <f t="shared" si="505"/>
        <v>8</v>
      </c>
      <c r="E795" s="202">
        <f t="shared" si="505"/>
        <v>5</v>
      </c>
      <c r="F795" s="202" t="str">
        <f t="shared" si="513"/>
        <v>8월 5주</v>
      </c>
    </row>
    <row r="796" spans="1:6">
      <c r="A796" s="406">
        <f t="shared" si="511"/>
        <v>42242</v>
      </c>
      <c r="B796" s="202" t="str">
        <f t="shared" si="507"/>
        <v>수</v>
      </c>
      <c r="C796" s="202">
        <f t="shared" si="508"/>
        <v>35</v>
      </c>
      <c r="D796" s="202">
        <f t="shared" si="505"/>
        <v>8</v>
      </c>
      <c r="E796" s="202">
        <f t="shared" si="505"/>
        <v>5</v>
      </c>
      <c r="F796" s="202" t="str">
        <f t="shared" si="513"/>
        <v>8월 5주</v>
      </c>
    </row>
    <row r="797" spans="1:6">
      <c r="A797" s="406">
        <f t="shared" si="511"/>
        <v>42243</v>
      </c>
      <c r="B797" s="202" t="str">
        <f t="shared" si="507"/>
        <v>목</v>
      </c>
      <c r="C797" s="202">
        <f t="shared" si="508"/>
        <v>35</v>
      </c>
      <c r="D797" s="202">
        <f t="shared" si="505"/>
        <v>8</v>
      </c>
      <c r="E797" s="202">
        <f t="shared" si="505"/>
        <v>5</v>
      </c>
      <c r="F797" s="202" t="str">
        <f t="shared" si="513"/>
        <v>8월 5주</v>
      </c>
    </row>
    <row r="798" spans="1:6">
      <c r="A798" s="406">
        <f t="shared" si="511"/>
        <v>42244</v>
      </c>
      <c r="B798" s="202" t="str">
        <f t="shared" si="507"/>
        <v>금</v>
      </c>
      <c r="C798" s="202">
        <f t="shared" si="508"/>
        <v>35</v>
      </c>
      <c r="D798" s="202">
        <f t="shared" si="505"/>
        <v>8</v>
      </c>
      <c r="E798" s="202">
        <f t="shared" si="505"/>
        <v>5</v>
      </c>
      <c r="F798" s="202" t="str">
        <f t="shared" si="513"/>
        <v>8월 5주</v>
      </c>
    </row>
    <row r="799" spans="1:6">
      <c r="A799" s="406">
        <f t="shared" si="511"/>
        <v>42245</v>
      </c>
      <c r="B799" s="202" t="str">
        <f t="shared" si="507"/>
        <v>토</v>
      </c>
      <c r="C799" s="202">
        <f t="shared" si="508"/>
        <v>35</v>
      </c>
      <c r="D799" s="202">
        <f t="shared" si="505"/>
        <v>8</v>
      </c>
      <c r="E799" s="202">
        <f t="shared" si="505"/>
        <v>5</v>
      </c>
      <c r="F799" s="202" t="str">
        <f t="shared" si="513"/>
        <v>8월 5주</v>
      </c>
    </row>
    <row r="800" spans="1:6">
      <c r="A800" s="406">
        <f t="shared" si="511"/>
        <v>42246</v>
      </c>
      <c r="B800" s="202" t="str">
        <f t="shared" si="507"/>
        <v>일</v>
      </c>
      <c r="C800" s="202">
        <f t="shared" si="508"/>
        <v>36</v>
      </c>
      <c r="D800" s="202">
        <f t="shared" si="505"/>
        <v>8</v>
      </c>
      <c r="E800" s="202">
        <f t="shared" ref="E800:E831" si="517">E799+1</f>
        <v>6</v>
      </c>
      <c r="F800" s="202" t="str">
        <f t="shared" si="513"/>
        <v>8월 6주</v>
      </c>
    </row>
    <row r="801" spans="1:6">
      <c r="A801" s="406">
        <f t="shared" si="511"/>
        <v>42247</v>
      </c>
      <c r="B801" s="202" t="str">
        <f t="shared" si="507"/>
        <v>월</v>
      </c>
      <c r="C801" s="202">
        <f t="shared" si="508"/>
        <v>36</v>
      </c>
      <c r="D801" s="202">
        <f t="shared" si="505"/>
        <v>8</v>
      </c>
      <c r="E801" s="202">
        <f t="shared" si="505"/>
        <v>6</v>
      </c>
      <c r="F801" s="202" t="str">
        <f t="shared" si="513"/>
        <v>8월 6주</v>
      </c>
    </row>
    <row r="802" spans="1:6">
      <c r="A802" s="406">
        <f t="shared" si="511"/>
        <v>42248</v>
      </c>
      <c r="B802" s="202" t="str">
        <f t="shared" si="507"/>
        <v>화</v>
      </c>
      <c r="C802" s="202">
        <f t="shared" si="508"/>
        <v>36</v>
      </c>
      <c r="D802" s="407">
        <v>9</v>
      </c>
      <c r="E802" s="407">
        <v>1</v>
      </c>
      <c r="F802" s="407" t="str">
        <f t="shared" si="513"/>
        <v>9월 1주</v>
      </c>
    </row>
    <row r="803" spans="1:6">
      <c r="A803" s="406">
        <f t="shared" si="511"/>
        <v>42249</v>
      </c>
      <c r="B803" s="202" t="str">
        <f t="shared" si="507"/>
        <v>수</v>
      </c>
      <c r="C803" s="202">
        <f t="shared" si="508"/>
        <v>36</v>
      </c>
      <c r="D803" s="202">
        <f t="shared" si="505"/>
        <v>9</v>
      </c>
      <c r="E803" s="202">
        <f t="shared" si="505"/>
        <v>1</v>
      </c>
      <c r="F803" s="202" t="str">
        <f t="shared" si="513"/>
        <v>9월 1주</v>
      </c>
    </row>
    <row r="804" spans="1:6">
      <c r="A804" s="406">
        <f t="shared" si="511"/>
        <v>42250</v>
      </c>
      <c r="B804" s="202" t="str">
        <f t="shared" si="507"/>
        <v>목</v>
      </c>
      <c r="C804" s="202">
        <f t="shared" si="508"/>
        <v>36</v>
      </c>
      <c r="D804" s="202">
        <f t="shared" si="505"/>
        <v>9</v>
      </c>
      <c r="E804" s="202">
        <f t="shared" si="505"/>
        <v>1</v>
      </c>
      <c r="F804" s="202" t="str">
        <f t="shared" si="513"/>
        <v>9월 1주</v>
      </c>
    </row>
    <row r="805" spans="1:6">
      <c r="A805" s="406">
        <f t="shared" si="511"/>
        <v>42251</v>
      </c>
      <c r="B805" s="202" t="str">
        <f t="shared" si="507"/>
        <v>금</v>
      </c>
      <c r="C805" s="202">
        <f t="shared" si="508"/>
        <v>36</v>
      </c>
      <c r="D805" s="202">
        <f t="shared" si="505"/>
        <v>9</v>
      </c>
      <c r="E805" s="202">
        <f t="shared" si="505"/>
        <v>1</v>
      </c>
      <c r="F805" s="202" t="str">
        <f t="shared" si="513"/>
        <v>9월 1주</v>
      </c>
    </row>
    <row r="806" spans="1:6">
      <c r="A806" s="406">
        <f t="shared" si="511"/>
        <v>42252</v>
      </c>
      <c r="B806" s="202" t="str">
        <f t="shared" si="507"/>
        <v>토</v>
      </c>
      <c r="C806" s="202">
        <f t="shared" si="508"/>
        <v>36</v>
      </c>
      <c r="D806" s="202">
        <f t="shared" si="505"/>
        <v>9</v>
      </c>
      <c r="E806" s="202">
        <f t="shared" si="505"/>
        <v>1</v>
      </c>
      <c r="F806" s="202" t="str">
        <f t="shared" si="513"/>
        <v>9월 1주</v>
      </c>
    </row>
    <row r="807" spans="1:6">
      <c r="A807" s="406">
        <f t="shared" si="511"/>
        <v>42253</v>
      </c>
      <c r="B807" s="202" t="str">
        <f t="shared" si="507"/>
        <v>일</v>
      </c>
      <c r="C807" s="202">
        <f t="shared" si="508"/>
        <v>37</v>
      </c>
      <c r="D807" s="202">
        <f t="shared" si="505"/>
        <v>9</v>
      </c>
      <c r="E807" s="202">
        <f t="shared" ref="E807:E838" si="518">E806+1</f>
        <v>2</v>
      </c>
      <c r="F807" s="202" t="str">
        <f t="shared" si="513"/>
        <v>9월 2주</v>
      </c>
    </row>
    <row r="808" spans="1:6">
      <c r="A808" s="406">
        <f t="shared" si="511"/>
        <v>42254</v>
      </c>
      <c r="B808" s="202" t="str">
        <f t="shared" si="507"/>
        <v>월</v>
      </c>
      <c r="C808" s="202">
        <f t="shared" si="508"/>
        <v>37</v>
      </c>
      <c r="D808" s="202">
        <f t="shared" si="505"/>
        <v>9</v>
      </c>
      <c r="E808" s="202">
        <f t="shared" si="505"/>
        <v>2</v>
      </c>
      <c r="F808" s="202" t="str">
        <f t="shared" si="513"/>
        <v>9월 2주</v>
      </c>
    </row>
    <row r="809" spans="1:6">
      <c r="A809" s="406">
        <f t="shared" si="511"/>
        <v>42255</v>
      </c>
      <c r="B809" s="202" t="str">
        <f t="shared" si="507"/>
        <v>화</v>
      </c>
      <c r="C809" s="202">
        <f t="shared" si="508"/>
        <v>37</v>
      </c>
      <c r="D809" s="202">
        <f t="shared" ref="D809:E872" si="519">D808</f>
        <v>9</v>
      </c>
      <c r="E809" s="202">
        <f t="shared" si="519"/>
        <v>2</v>
      </c>
      <c r="F809" s="202" t="str">
        <f t="shared" si="513"/>
        <v>9월 2주</v>
      </c>
    </row>
    <row r="810" spans="1:6">
      <c r="A810" s="406">
        <f t="shared" si="511"/>
        <v>42256</v>
      </c>
      <c r="B810" s="202" t="str">
        <f t="shared" si="507"/>
        <v>수</v>
      </c>
      <c r="C810" s="202">
        <f t="shared" si="508"/>
        <v>37</v>
      </c>
      <c r="D810" s="202">
        <f t="shared" si="519"/>
        <v>9</v>
      </c>
      <c r="E810" s="202">
        <f t="shared" si="519"/>
        <v>2</v>
      </c>
      <c r="F810" s="202" t="str">
        <f t="shared" si="513"/>
        <v>9월 2주</v>
      </c>
    </row>
    <row r="811" spans="1:6">
      <c r="A811" s="406">
        <f t="shared" si="511"/>
        <v>42257</v>
      </c>
      <c r="B811" s="202" t="str">
        <f t="shared" si="507"/>
        <v>목</v>
      </c>
      <c r="C811" s="202">
        <f t="shared" si="508"/>
        <v>37</v>
      </c>
      <c r="D811" s="202">
        <f t="shared" si="519"/>
        <v>9</v>
      </c>
      <c r="E811" s="202">
        <f t="shared" si="519"/>
        <v>2</v>
      </c>
      <c r="F811" s="202" t="str">
        <f t="shared" si="513"/>
        <v>9월 2주</v>
      </c>
    </row>
    <row r="812" spans="1:6">
      <c r="A812" s="406">
        <f t="shared" si="511"/>
        <v>42258</v>
      </c>
      <c r="B812" s="202" t="str">
        <f t="shared" si="507"/>
        <v>금</v>
      </c>
      <c r="C812" s="202">
        <f t="shared" si="508"/>
        <v>37</v>
      </c>
      <c r="D812" s="202">
        <f t="shared" si="519"/>
        <v>9</v>
      </c>
      <c r="E812" s="202">
        <f t="shared" si="519"/>
        <v>2</v>
      </c>
      <c r="F812" s="202" t="str">
        <f t="shared" si="513"/>
        <v>9월 2주</v>
      </c>
    </row>
    <row r="813" spans="1:6">
      <c r="A813" s="406">
        <f t="shared" si="511"/>
        <v>42259</v>
      </c>
      <c r="B813" s="202" t="str">
        <f t="shared" si="507"/>
        <v>토</v>
      </c>
      <c r="C813" s="202">
        <f t="shared" si="508"/>
        <v>37</v>
      </c>
      <c r="D813" s="202">
        <f t="shared" si="519"/>
        <v>9</v>
      </c>
      <c r="E813" s="202">
        <f t="shared" si="519"/>
        <v>2</v>
      </c>
      <c r="F813" s="202" t="str">
        <f t="shared" si="513"/>
        <v>9월 2주</v>
      </c>
    </row>
    <row r="814" spans="1:6">
      <c r="A814" s="406">
        <f t="shared" si="511"/>
        <v>42260</v>
      </c>
      <c r="B814" s="202" t="str">
        <f t="shared" si="507"/>
        <v>일</v>
      </c>
      <c r="C814" s="202">
        <f t="shared" si="508"/>
        <v>38</v>
      </c>
      <c r="D814" s="202">
        <f t="shared" si="519"/>
        <v>9</v>
      </c>
      <c r="E814" s="202">
        <f t="shared" ref="E814:E845" si="520">E813+1</f>
        <v>3</v>
      </c>
      <c r="F814" s="202" t="str">
        <f t="shared" si="513"/>
        <v>9월 3주</v>
      </c>
    </row>
    <row r="815" spans="1:6">
      <c r="A815" s="406">
        <f t="shared" si="511"/>
        <v>42261</v>
      </c>
      <c r="B815" s="202" t="str">
        <f t="shared" si="507"/>
        <v>월</v>
      </c>
      <c r="C815" s="202">
        <f t="shared" si="508"/>
        <v>38</v>
      </c>
      <c r="D815" s="202">
        <f t="shared" si="519"/>
        <v>9</v>
      </c>
      <c r="E815" s="202">
        <f t="shared" si="519"/>
        <v>3</v>
      </c>
      <c r="F815" s="202" t="str">
        <f t="shared" si="513"/>
        <v>9월 3주</v>
      </c>
    </row>
    <row r="816" spans="1:6">
      <c r="A816" s="406">
        <f t="shared" si="511"/>
        <v>42262</v>
      </c>
      <c r="B816" s="202" t="str">
        <f t="shared" si="507"/>
        <v>화</v>
      </c>
      <c r="C816" s="202">
        <f t="shared" si="508"/>
        <v>38</v>
      </c>
      <c r="D816" s="202">
        <f t="shared" si="519"/>
        <v>9</v>
      </c>
      <c r="E816" s="202">
        <f t="shared" si="519"/>
        <v>3</v>
      </c>
      <c r="F816" s="202" t="str">
        <f t="shared" si="513"/>
        <v>9월 3주</v>
      </c>
    </row>
    <row r="817" spans="1:6">
      <c r="A817" s="406">
        <f t="shared" si="511"/>
        <v>42263</v>
      </c>
      <c r="B817" s="202" t="str">
        <f t="shared" si="507"/>
        <v>수</v>
      </c>
      <c r="C817" s="202">
        <f t="shared" si="508"/>
        <v>38</v>
      </c>
      <c r="D817" s="202">
        <f t="shared" si="519"/>
        <v>9</v>
      </c>
      <c r="E817" s="202">
        <f t="shared" si="519"/>
        <v>3</v>
      </c>
      <c r="F817" s="202" t="str">
        <f t="shared" si="513"/>
        <v>9월 3주</v>
      </c>
    </row>
    <row r="818" spans="1:6">
      <c r="A818" s="406">
        <f t="shared" si="511"/>
        <v>42264</v>
      </c>
      <c r="B818" s="202" t="str">
        <f t="shared" si="507"/>
        <v>목</v>
      </c>
      <c r="C818" s="202">
        <f t="shared" si="508"/>
        <v>38</v>
      </c>
      <c r="D818" s="202">
        <f t="shared" si="519"/>
        <v>9</v>
      </c>
      <c r="E818" s="202">
        <f t="shared" si="519"/>
        <v>3</v>
      </c>
      <c r="F818" s="202" t="str">
        <f t="shared" si="513"/>
        <v>9월 3주</v>
      </c>
    </row>
    <row r="819" spans="1:6">
      <c r="A819" s="406">
        <f t="shared" si="511"/>
        <v>42265</v>
      </c>
      <c r="B819" s="202" t="str">
        <f t="shared" si="507"/>
        <v>금</v>
      </c>
      <c r="C819" s="202">
        <f t="shared" si="508"/>
        <v>38</v>
      </c>
      <c r="D819" s="202">
        <f t="shared" si="519"/>
        <v>9</v>
      </c>
      <c r="E819" s="202">
        <f t="shared" si="519"/>
        <v>3</v>
      </c>
      <c r="F819" s="202" t="str">
        <f t="shared" si="513"/>
        <v>9월 3주</v>
      </c>
    </row>
    <row r="820" spans="1:6">
      <c r="A820" s="406">
        <f t="shared" si="511"/>
        <v>42266</v>
      </c>
      <c r="B820" s="202" t="str">
        <f t="shared" ref="B820:B883" si="521">TEXT(A820,"AAA")</f>
        <v>토</v>
      </c>
      <c r="C820" s="202">
        <f t="shared" ref="C820:C883" si="522">WEEKNUM(A820)</f>
        <v>38</v>
      </c>
      <c r="D820" s="202">
        <f t="shared" si="519"/>
        <v>9</v>
      </c>
      <c r="E820" s="202">
        <f t="shared" si="519"/>
        <v>3</v>
      </c>
      <c r="F820" s="202" t="str">
        <f t="shared" si="513"/>
        <v>9월 3주</v>
      </c>
    </row>
    <row r="821" spans="1:6">
      <c r="A821" s="406">
        <f t="shared" si="511"/>
        <v>42267</v>
      </c>
      <c r="B821" s="202" t="str">
        <f t="shared" si="521"/>
        <v>일</v>
      </c>
      <c r="C821" s="202">
        <f t="shared" si="522"/>
        <v>39</v>
      </c>
      <c r="D821" s="202">
        <f t="shared" si="519"/>
        <v>9</v>
      </c>
      <c r="E821" s="202">
        <f t="shared" ref="E821:E852" si="523">E820+1</f>
        <v>4</v>
      </c>
      <c r="F821" s="202" t="str">
        <f t="shared" si="513"/>
        <v>9월 4주</v>
      </c>
    </row>
    <row r="822" spans="1:6">
      <c r="A822" s="406">
        <f t="shared" si="511"/>
        <v>42268</v>
      </c>
      <c r="B822" s="202" t="str">
        <f t="shared" si="521"/>
        <v>월</v>
      </c>
      <c r="C822" s="202">
        <f t="shared" si="522"/>
        <v>39</v>
      </c>
      <c r="D822" s="202">
        <f t="shared" si="519"/>
        <v>9</v>
      </c>
      <c r="E822" s="202">
        <f t="shared" si="519"/>
        <v>4</v>
      </c>
      <c r="F822" s="202" t="str">
        <f t="shared" si="513"/>
        <v>9월 4주</v>
      </c>
    </row>
    <row r="823" spans="1:6">
      <c r="A823" s="406">
        <f t="shared" si="511"/>
        <v>42269</v>
      </c>
      <c r="B823" s="202" t="str">
        <f t="shared" si="521"/>
        <v>화</v>
      </c>
      <c r="C823" s="202">
        <f t="shared" si="522"/>
        <v>39</v>
      </c>
      <c r="D823" s="202">
        <f t="shared" si="519"/>
        <v>9</v>
      </c>
      <c r="E823" s="202">
        <f t="shared" si="519"/>
        <v>4</v>
      </c>
      <c r="F823" s="202" t="str">
        <f t="shared" si="513"/>
        <v>9월 4주</v>
      </c>
    </row>
    <row r="824" spans="1:6">
      <c r="A824" s="406">
        <f t="shared" si="511"/>
        <v>42270</v>
      </c>
      <c r="B824" s="202" t="str">
        <f t="shared" si="521"/>
        <v>수</v>
      </c>
      <c r="C824" s="202">
        <f t="shared" si="522"/>
        <v>39</v>
      </c>
      <c r="D824" s="202">
        <f t="shared" si="519"/>
        <v>9</v>
      </c>
      <c r="E824" s="202">
        <f t="shared" si="519"/>
        <v>4</v>
      </c>
      <c r="F824" s="202" t="str">
        <f t="shared" si="513"/>
        <v>9월 4주</v>
      </c>
    </row>
    <row r="825" spans="1:6">
      <c r="A825" s="406">
        <f t="shared" si="511"/>
        <v>42271</v>
      </c>
      <c r="B825" s="202" t="str">
        <f t="shared" si="521"/>
        <v>목</v>
      </c>
      <c r="C825" s="202">
        <f t="shared" si="522"/>
        <v>39</v>
      </c>
      <c r="D825" s="202">
        <f t="shared" si="519"/>
        <v>9</v>
      </c>
      <c r="E825" s="202">
        <f t="shared" si="519"/>
        <v>4</v>
      </c>
      <c r="F825" s="202" t="str">
        <f t="shared" si="513"/>
        <v>9월 4주</v>
      </c>
    </row>
    <row r="826" spans="1:6">
      <c r="A826" s="406">
        <f t="shared" si="511"/>
        <v>42272</v>
      </c>
      <c r="B826" s="202" t="str">
        <f t="shared" si="521"/>
        <v>금</v>
      </c>
      <c r="C826" s="202">
        <f t="shared" si="522"/>
        <v>39</v>
      </c>
      <c r="D826" s="202">
        <f t="shared" si="519"/>
        <v>9</v>
      </c>
      <c r="E826" s="202">
        <f t="shared" si="519"/>
        <v>4</v>
      </c>
      <c r="F826" s="202" t="str">
        <f t="shared" si="513"/>
        <v>9월 4주</v>
      </c>
    </row>
    <row r="827" spans="1:6">
      <c r="A827" s="406">
        <f t="shared" si="511"/>
        <v>42273</v>
      </c>
      <c r="B827" s="202" t="str">
        <f t="shared" si="521"/>
        <v>토</v>
      </c>
      <c r="C827" s="202">
        <f t="shared" si="522"/>
        <v>39</v>
      </c>
      <c r="D827" s="202">
        <f t="shared" si="519"/>
        <v>9</v>
      </c>
      <c r="E827" s="202">
        <f t="shared" si="519"/>
        <v>4</v>
      </c>
      <c r="F827" s="202" t="str">
        <f t="shared" si="513"/>
        <v>9월 4주</v>
      </c>
    </row>
    <row r="828" spans="1:6">
      <c r="A828" s="406">
        <f t="shared" si="511"/>
        <v>42274</v>
      </c>
      <c r="B828" s="202" t="str">
        <f t="shared" si="521"/>
        <v>일</v>
      </c>
      <c r="C828" s="202">
        <f t="shared" si="522"/>
        <v>40</v>
      </c>
      <c r="D828" s="202">
        <f t="shared" si="519"/>
        <v>9</v>
      </c>
      <c r="E828" s="202">
        <f t="shared" ref="E828:E859" si="524">E827+1</f>
        <v>5</v>
      </c>
      <c r="F828" s="202" t="str">
        <f t="shared" si="513"/>
        <v>9월 5주</v>
      </c>
    </row>
    <row r="829" spans="1:6">
      <c r="A829" s="406">
        <f t="shared" si="511"/>
        <v>42275</v>
      </c>
      <c r="B829" s="202" t="str">
        <f t="shared" si="521"/>
        <v>월</v>
      </c>
      <c r="C829" s="202">
        <f t="shared" si="522"/>
        <v>40</v>
      </c>
      <c r="D829" s="202">
        <f t="shared" si="519"/>
        <v>9</v>
      </c>
      <c r="E829" s="202">
        <f t="shared" si="519"/>
        <v>5</v>
      </c>
      <c r="F829" s="202" t="str">
        <f t="shared" si="513"/>
        <v>9월 5주</v>
      </c>
    </row>
    <row r="830" spans="1:6">
      <c r="A830" s="406">
        <f t="shared" si="511"/>
        <v>42276</v>
      </c>
      <c r="B830" s="202" t="str">
        <f t="shared" si="521"/>
        <v>화</v>
      </c>
      <c r="C830" s="202">
        <f t="shared" si="522"/>
        <v>40</v>
      </c>
      <c r="D830" s="202">
        <f t="shared" si="519"/>
        <v>9</v>
      </c>
      <c r="E830" s="202">
        <f t="shared" si="519"/>
        <v>5</v>
      </c>
      <c r="F830" s="202" t="str">
        <f t="shared" si="513"/>
        <v>9월 5주</v>
      </c>
    </row>
    <row r="831" spans="1:6">
      <c r="A831" s="406">
        <f t="shared" si="511"/>
        <v>42277</v>
      </c>
      <c r="B831" s="202" t="str">
        <f t="shared" si="521"/>
        <v>수</v>
      </c>
      <c r="C831" s="202">
        <f t="shared" si="522"/>
        <v>40</v>
      </c>
      <c r="D831" s="202">
        <f t="shared" si="519"/>
        <v>9</v>
      </c>
      <c r="E831" s="202">
        <f t="shared" si="519"/>
        <v>5</v>
      </c>
      <c r="F831" s="202" t="str">
        <f t="shared" si="513"/>
        <v>9월 5주</v>
      </c>
    </row>
    <row r="832" spans="1:6">
      <c r="A832" s="406">
        <f t="shared" si="511"/>
        <v>42278</v>
      </c>
      <c r="B832" s="202" t="str">
        <f t="shared" si="521"/>
        <v>목</v>
      </c>
      <c r="C832" s="202">
        <f t="shared" si="522"/>
        <v>40</v>
      </c>
      <c r="D832" s="407">
        <v>10</v>
      </c>
      <c r="E832" s="407">
        <v>1</v>
      </c>
      <c r="F832" s="407" t="str">
        <f t="shared" si="513"/>
        <v>10월 1주</v>
      </c>
    </row>
    <row r="833" spans="1:6">
      <c r="A833" s="406">
        <f t="shared" si="511"/>
        <v>42279</v>
      </c>
      <c r="B833" s="202" t="str">
        <f t="shared" si="521"/>
        <v>금</v>
      </c>
      <c r="C833" s="202">
        <f t="shared" si="522"/>
        <v>40</v>
      </c>
      <c r="D833" s="202">
        <f t="shared" si="519"/>
        <v>10</v>
      </c>
      <c r="E833" s="202">
        <f t="shared" si="519"/>
        <v>1</v>
      </c>
      <c r="F833" s="202" t="str">
        <f t="shared" si="513"/>
        <v>10월 1주</v>
      </c>
    </row>
    <row r="834" spans="1:6">
      <c r="A834" s="406">
        <f t="shared" si="511"/>
        <v>42280</v>
      </c>
      <c r="B834" s="202" t="str">
        <f t="shared" si="521"/>
        <v>토</v>
      </c>
      <c r="C834" s="202">
        <f t="shared" si="522"/>
        <v>40</v>
      </c>
      <c r="D834" s="202">
        <f t="shared" si="519"/>
        <v>10</v>
      </c>
      <c r="E834" s="202">
        <f t="shared" si="519"/>
        <v>1</v>
      </c>
      <c r="F834" s="202" t="str">
        <f t="shared" si="513"/>
        <v>10월 1주</v>
      </c>
    </row>
    <row r="835" spans="1:6">
      <c r="A835" s="406">
        <f t="shared" ref="A835:A898" si="525">A834+1</f>
        <v>42281</v>
      </c>
      <c r="B835" s="202" t="str">
        <f t="shared" si="521"/>
        <v>일</v>
      </c>
      <c r="C835" s="202">
        <f t="shared" si="522"/>
        <v>41</v>
      </c>
      <c r="D835" s="202">
        <f t="shared" si="519"/>
        <v>10</v>
      </c>
      <c r="E835" s="202">
        <f t="shared" ref="E835:E866" si="526">E834+1</f>
        <v>2</v>
      </c>
      <c r="F835" s="202" t="str">
        <f t="shared" si="513"/>
        <v>10월 2주</v>
      </c>
    </row>
    <row r="836" spans="1:6">
      <c r="A836" s="406">
        <f t="shared" si="525"/>
        <v>42282</v>
      </c>
      <c r="B836" s="202" t="str">
        <f t="shared" si="521"/>
        <v>월</v>
      </c>
      <c r="C836" s="202">
        <f t="shared" si="522"/>
        <v>41</v>
      </c>
      <c r="D836" s="202">
        <f t="shared" si="519"/>
        <v>10</v>
      </c>
      <c r="E836" s="202">
        <f t="shared" si="519"/>
        <v>2</v>
      </c>
      <c r="F836" s="202" t="str">
        <f t="shared" si="513"/>
        <v>10월 2주</v>
      </c>
    </row>
    <row r="837" spans="1:6">
      <c r="A837" s="406">
        <f t="shared" si="525"/>
        <v>42283</v>
      </c>
      <c r="B837" s="202" t="str">
        <f t="shared" si="521"/>
        <v>화</v>
      </c>
      <c r="C837" s="202">
        <f t="shared" si="522"/>
        <v>41</v>
      </c>
      <c r="D837" s="202">
        <f t="shared" si="519"/>
        <v>10</v>
      </c>
      <c r="E837" s="202">
        <f t="shared" si="519"/>
        <v>2</v>
      </c>
      <c r="F837" s="202" t="str">
        <f t="shared" si="513"/>
        <v>10월 2주</v>
      </c>
    </row>
    <row r="838" spans="1:6">
      <c r="A838" s="406">
        <f t="shared" si="525"/>
        <v>42284</v>
      </c>
      <c r="B838" s="202" t="str">
        <f t="shared" si="521"/>
        <v>수</v>
      </c>
      <c r="C838" s="202">
        <f t="shared" si="522"/>
        <v>41</v>
      </c>
      <c r="D838" s="202">
        <f t="shared" si="519"/>
        <v>10</v>
      </c>
      <c r="E838" s="202">
        <f t="shared" si="519"/>
        <v>2</v>
      </c>
      <c r="F838" s="202" t="str">
        <f t="shared" si="513"/>
        <v>10월 2주</v>
      </c>
    </row>
    <row r="839" spans="1:6">
      <c r="A839" s="406">
        <f t="shared" si="525"/>
        <v>42285</v>
      </c>
      <c r="B839" s="202" t="str">
        <f t="shared" si="521"/>
        <v>목</v>
      </c>
      <c r="C839" s="202">
        <f t="shared" si="522"/>
        <v>41</v>
      </c>
      <c r="D839" s="202">
        <f t="shared" si="519"/>
        <v>10</v>
      </c>
      <c r="E839" s="202">
        <f t="shared" si="519"/>
        <v>2</v>
      </c>
      <c r="F839" s="202" t="str">
        <f t="shared" si="513"/>
        <v>10월 2주</v>
      </c>
    </row>
    <row r="840" spans="1:6">
      <c r="A840" s="406">
        <f t="shared" si="525"/>
        <v>42286</v>
      </c>
      <c r="B840" s="202" t="str">
        <f t="shared" si="521"/>
        <v>금</v>
      </c>
      <c r="C840" s="202">
        <f t="shared" si="522"/>
        <v>41</v>
      </c>
      <c r="D840" s="202">
        <f t="shared" si="519"/>
        <v>10</v>
      </c>
      <c r="E840" s="202">
        <f t="shared" si="519"/>
        <v>2</v>
      </c>
      <c r="F840" s="202" t="str">
        <f t="shared" si="513"/>
        <v>10월 2주</v>
      </c>
    </row>
    <row r="841" spans="1:6">
      <c r="A841" s="406">
        <f t="shared" si="525"/>
        <v>42287</v>
      </c>
      <c r="B841" s="202" t="str">
        <f t="shared" si="521"/>
        <v>토</v>
      </c>
      <c r="C841" s="202">
        <f t="shared" si="522"/>
        <v>41</v>
      </c>
      <c r="D841" s="202">
        <f t="shared" si="519"/>
        <v>10</v>
      </c>
      <c r="E841" s="202">
        <f t="shared" si="519"/>
        <v>2</v>
      </c>
      <c r="F841" s="202" t="str">
        <f t="shared" si="513"/>
        <v>10월 2주</v>
      </c>
    </row>
    <row r="842" spans="1:6">
      <c r="A842" s="406">
        <f t="shared" si="525"/>
        <v>42288</v>
      </c>
      <c r="B842" s="202" t="str">
        <f t="shared" si="521"/>
        <v>일</v>
      </c>
      <c r="C842" s="202">
        <f t="shared" si="522"/>
        <v>42</v>
      </c>
      <c r="D842" s="202">
        <f t="shared" si="519"/>
        <v>10</v>
      </c>
      <c r="E842" s="202">
        <f t="shared" ref="E842:E873" si="527">E841+1</f>
        <v>3</v>
      </c>
      <c r="F842" s="202" t="str">
        <f t="shared" ref="F842:F905" si="528">D842&amp;"월 "&amp;E842&amp;"주"</f>
        <v>10월 3주</v>
      </c>
    </row>
    <row r="843" spans="1:6">
      <c r="A843" s="406">
        <f t="shared" si="525"/>
        <v>42289</v>
      </c>
      <c r="B843" s="202" t="str">
        <f t="shared" si="521"/>
        <v>월</v>
      </c>
      <c r="C843" s="202">
        <f t="shared" si="522"/>
        <v>42</v>
      </c>
      <c r="D843" s="202">
        <f t="shared" si="519"/>
        <v>10</v>
      </c>
      <c r="E843" s="202">
        <f t="shared" si="519"/>
        <v>3</v>
      </c>
      <c r="F843" s="202" t="str">
        <f t="shared" si="528"/>
        <v>10월 3주</v>
      </c>
    </row>
    <row r="844" spans="1:6">
      <c r="A844" s="406">
        <f t="shared" si="525"/>
        <v>42290</v>
      </c>
      <c r="B844" s="202" t="str">
        <f t="shared" si="521"/>
        <v>화</v>
      </c>
      <c r="C844" s="202">
        <f t="shared" si="522"/>
        <v>42</v>
      </c>
      <c r="D844" s="202">
        <f t="shared" si="519"/>
        <v>10</v>
      </c>
      <c r="E844" s="202">
        <f t="shared" si="519"/>
        <v>3</v>
      </c>
      <c r="F844" s="202" t="str">
        <f t="shared" si="528"/>
        <v>10월 3주</v>
      </c>
    </row>
    <row r="845" spans="1:6">
      <c r="A845" s="406">
        <f t="shared" si="525"/>
        <v>42291</v>
      </c>
      <c r="B845" s="202" t="str">
        <f t="shared" si="521"/>
        <v>수</v>
      </c>
      <c r="C845" s="202">
        <f t="shared" si="522"/>
        <v>42</v>
      </c>
      <c r="D845" s="202">
        <f t="shared" si="519"/>
        <v>10</v>
      </c>
      <c r="E845" s="202">
        <f t="shared" si="519"/>
        <v>3</v>
      </c>
      <c r="F845" s="202" t="str">
        <f t="shared" si="528"/>
        <v>10월 3주</v>
      </c>
    </row>
    <row r="846" spans="1:6">
      <c r="A846" s="406">
        <f t="shared" si="525"/>
        <v>42292</v>
      </c>
      <c r="B846" s="202" t="str">
        <f t="shared" si="521"/>
        <v>목</v>
      </c>
      <c r="C846" s="202">
        <f t="shared" si="522"/>
        <v>42</v>
      </c>
      <c r="D846" s="202">
        <f t="shared" si="519"/>
        <v>10</v>
      </c>
      <c r="E846" s="202">
        <f t="shared" si="519"/>
        <v>3</v>
      </c>
      <c r="F846" s="202" t="str">
        <f t="shared" si="528"/>
        <v>10월 3주</v>
      </c>
    </row>
    <row r="847" spans="1:6">
      <c r="A847" s="406">
        <f t="shared" si="525"/>
        <v>42293</v>
      </c>
      <c r="B847" s="202" t="str">
        <f t="shared" si="521"/>
        <v>금</v>
      </c>
      <c r="C847" s="202">
        <f t="shared" si="522"/>
        <v>42</v>
      </c>
      <c r="D847" s="202">
        <f t="shared" si="519"/>
        <v>10</v>
      </c>
      <c r="E847" s="202">
        <f t="shared" si="519"/>
        <v>3</v>
      </c>
      <c r="F847" s="202" t="str">
        <f t="shared" si="528"/>
        <v>10월 3주</v>
      </c>
    </row>
    <row r="848" spans="1:6">
      <c r="A848" s="406">
        <f t="shared" si="525"/>
        <v>42294</v>
      </c>
      <c r="B848" s="202" t="str">
        <f t="shared" si="521"/>
        <v>토</v>
      </c>
      <c r="C848" s="202">
        <f t="shared" si="522"/>
        <v>42</v>
      </c>
      <c r="D848" s="202">
        <f t="shared" si="519"/>
        <v>10</v>
      </c>
      <c r="E848" s="202">
        <f t="shared" si="519"/>
        <v>3</v>
      </c>
      <c r="F848" s="202" t="str">
        <f t="shared" si="528"/>
        <v>10월 3주</v>
      </c>
    </row>
    <row r="849" spans="1:6">
      <c r="A849" s="406">
        <f t="shared" si="525"/>
        <v>42295</v>
      </c>
      <c r="B849" s="202" t="str">
        <f t="shared" si="521"/>
        <v>일</v>
      </c>
      <c r="C849" s="202">
        <f t="shared" si="522"/>
        <v>43</v>
      </c>
      <c r="D849" s="202">
        <f t="shared" si="519"/>
        <v>10</v>
      </c>
      <c r="E849" s="202">
        <f t="shared" ref="E849:E880" si="529">E848+1</f>
        <v>4</v>
      </c>
      <c r="F849" s="202" t="str">
        <f t="shared" si="528"/>
        <v>10월 4주</v>
      </c>
    </row>
    <row r="850" spans="1:6">
      <c r="A850" s="406">
        <f t="shared" si="525"/>
        <v>42296</v>
      </c>
      <c r="B850" s="202" t="str">
        <f t="shared" si="521"/>
        <v>월</v>
      </c>
      <c r="C850" s="202">
        <f t="shared" si="522"/>
        <v>43</v>
      </c>
      <c r="D850" s="202">
        <f t="shared" si="519"/>
        <v>10</v>
      </c>
      <c r="E850" s="202">
        <f t="shared" si="519"/>
        <v>4</v>
      </c>
      <c r="F850" s="202" t="str">
        <f t="shared" si="528"/>
        <v>10월 4주</v>
      </c>
    </row>
    <row r="851" spans="1:6">
      <c r="A851" s="406">
        <f t="shared" si="525"/>
        <v>42297</v>
      </c>
      <c r="B851" s="202" t="str">
        <f t="shared" si="521"/>
        <v>화</v>
      </c>
      <c r="C851" s="202">
        <f t="shared" si="522"/>
        <v>43</v>
      </c>
      <c r="D851" s="202">
        <f t="shared" si="519"/>
        <v>10</v>
      </c>
      <c r="E851" s="202">
        <f t="shared" si="519"/>
        <v>4</v>
      </c>
      <c r="F851" s="202" t="str">
        <f t="shared" si="528"/>
        <v>10월 4주</v>
      </c>
    </row>
    <row r="852" spans="1:6">
      <c r="A852" s="406">
        <f t="shared" si="525"/>
        <v>42298</v>
      </c>
      <c r="B852" s="202" t="str">
        <f t="shared" si="521"/>
        <v>수</v>
      </c>
      <c r="C852" s="202">
        <f t="shared" si="522"/>
        <v>43</v>
      </c>
      <c r="D852" s="202">
        <f t="shared" si="519"/>
        <v>10</v>
      </c>
      <c r="E852" s="202">
        <f t="shared" si="519"/>
        <v>4</v>
      </c>
      <c r="F852" s="202" t="str">
        <f t="shared" si="528"/>
        <v>10월 4주</v>
      </c>
    </row>
    <row r="853" spans="1:6">
      <c r="A853" s="406">
        <f t="shared" si="525"/>
        <v>42299</v>
      </c>
      <c r="B853" s="202" t="str">
        <f t="shared" si="521"/>
        <v>목</v>
      </c>
      <c r="C853" s="202">
        <f t="shared" si="522"/>
        <v>43</v>
      </c>
      <c r="D853" s="202">
        <f t="shared" si="519"/>
        <v>10</v>
      </c>
      <c r="E853" s="202">
        <f t="shared" si="519"/>
        <v>4</v>
      </c>
      <c r="F853" s="202" t="str">
        <f t="shared" si="528"/>
        <v>10월 4주</v>
      </c>
    </row>
    <row r="854" spans="1:6">
      <c r="A854" s="406">
        <f t="shared" si="525"/>
        <v>42300</v>
      </c>
      <c r="B854" s="202" t="str">
        <f t="shared" si="521"/>
        <v>금</v>
      </c>
      <c r="C854" s="202">
        <f t="shared" si="522"/>
        <v>43</v>
      </c>
      <c r="D854" s="202">
        <f t="shared" si="519"/>
        <v>10</v>
      </c>
      <c r="E854" s="202">
        <f t="shared" si="519"/>
        <v>4</v>
      </c>
      <c r="F854" s="202" t="str">
        <f t="shared" si="528"/>
        <v>10월 4주</v>
      </c>
    </row>
    <row r="855" spans="1:6">
      <c r="A855" s="406">
        <f t="shared" si="525"/>
        <v>42301</v>
      </c>
      <c r="B855" s="202" t="str">
        <f t="shared" si="521"/>
        <v>토</v>
      </c>
      <c r="C855" s="202">
        <f t="shared" si="522"/>
        <v>43</v>
      </c>
      <c r="D855" s="202">
        <f t="shared" si="519"/>
        <v>10</v>
      </c>
      <c r="E855" s="202">
        <f t="shared" si="519"/>
        <v>4</v>
      </c>
      <c r="F855" s="202" t="str">
        <f t="shared" si="528"/>
        <v>10월 4주</v>
      </c>
    </row>
    <row r="856" spans="1:6">
      <c r="A856" s="406">
        <f t="shared" si="525"/>
        <v>42302</v>
      </c>
      <c r="B856" s="202" t="str">
        <f t="shared" si="521"/>
        <v>일</v>
      </c>
      <c r="C856" s="202">
        <f t="shared" si="522"/>
        <v>44</v>
      </c>
      <c r="D856" s="202">
        <f t="shared" si="519"/>
        <v>10</v>
      </c>
      <c r="E856" s="202">
        <f t="shared" ref="E856:E887" si="530">E855+1</f>
        <v>5</v>
      </c>
      <c r="F856" s="202" t="str">
        <f t="shared" si="528"/>
        <v>10월 5주</v>
      </c>
    </row>
    <row r="857" spans="1:6">
      <c r="A857" s="406">
        <f t="shared" si="525"/>
        <v>42303</v>
      </c>
      <c r="B857" s="202" t="str">
        <f t="shared" si="521"/>
        <v>월</v>
      </c>
      <c r="C857" s="202">
        <f t="shared" si="522"/>
        <v>44</v>
      </c>
      <c r="D857" s="202">
        <f t="shared" si="519"/>
        <v>10</v>
      </c>
      <c r="E857" s="202">
        <f t="shared" si="519"/>
        <v>5</v>
      </c>
      <c r="F857" s="202" t="str">
        <f t="shared" si="528"/>
        <v>10월 5주</v>
      </c>
    </row>
    <row r="858" spans="1:6">
      <c r="A858" s="406">
        <f t="shared" si="525"/>
        <v>42304</v>
      </c>
      <c r="B858" s="202" t="str">
        <f t="shared" si="521"/>
        <v>화</v>
      </c>
      <c r="C858" s="202">
        <f t="shared" si="522"/>
        <v>44</v>
      </c>
      <c r="D858" s="202">
        <f t="shared" si="519"/>
        <v>10</v>
      </c>
      <c r="E858" s="202">
        <f t="shared" si="519"/>
        <v>5</v>
      </c>
      <c r="F858" s="202" t="str">
        <f t="shared" si="528"/>
        <v>10월 5주</v>
      </c>
    </row>
    <row r="859" spans="1:6">
      <c r="A859" s="406">
        <f t="shared" si="525"/>
        <v>42305</v>
      </c>
      <c r="B859" s="202" t="str">
        <f t="shared" si="521"/>
        <v>수</v>
      </c>
      <c r="C859" s="202">
        <f t="shared" si="522"/>
        <v>44</v>
      </c>
      <c r="D859" s="202">
        <f t="shared" si="519"/>
        <v>10</v>
      </c>
      <c r="E859" s="202">
        <f t="shared" si="519"/>
        <v>5</v>
      </c>
      <c r="F859" s="202" t="str">
        <f t="shared" si="528"/>
        <v>10월 5주</v>
      </c>
    </row>
    <row r="860" spans="1:6">
      <c r="A860" s="406">
        <f t="shared" si="525"/>
        <v>42306</v>
      </c>
      <c r="B860" s="202" t="str">
        <f t="shared" si="521"/>
        <v>목</v>
      </c>
      <c r="C860" s="202">
        <f t="shared" si="522"/>
        <v>44</v>
      </c>
      <c r="D860" s="202">
        <f t="shared" si="519"/>
        <v>10</v>
      </c>
      <c r="E860" s="202">
        <f t="shared" si="519"/>
        <v>5</v>
      </c>
      <c r="F860" s="202" t="str">
        <f t="shared" si="528"/>
        <v>10월 5주</v>
      </c>
    </row>
    <row r="861" spans="1:6">
      <c r="A861" s="406">
        <f t="shared" si="525"/>
        <v>42307</v>
      </c>
      <c r="B861" s="202" t="str">
        <f t="shared" si="521"/>
        <v>금</v>
      </c>
      <c r="C861" s="202">
        <f t="shared" si="522"/>
        <v>44</v>
      </c>
      <c r="D861" s="202">
        <f t="shared" si="519"/>
        <v>10</v>
      </c>
      <c r="E861" s="202">
        <f t="shared" si="519"/>
        <v>5</v>
      </c>
      <c r="F861" s="202" t="str">
        <f t="shared" si="528"/>
        <v>10월 5주</v>
      </c>
    </row>
    <row r="862" spans="1:6">
      <c r="A862" s="406">
        <f t="shared" si="525"/>
        <v>42308</v>
      </c>
      <c r="B862" s="202" t="str">
        <f t="shared" si="521"/>
        <v>토</v>
      </c>
      <c r="C862" s="202">
        <f t="shared" si="522"/>
        <v>44</v>
      </c>
      <c r="D862" s="202">
        <f t="shared" si="519"/>
        <v>10</v>
      </c>
      <c r="E862" s="202">
        <f t="shared" si="519"/>
        <v>5</v>
      </c>
      <c r="F862" s="202" t="str">
        <f t="shared" si="528"/>
        <v>10월 5주</v>
      </c>
    </row>
    <row r="863" spans="1:6">
      <c r="A863" s="406">
        <f t="shared" si="525"/>
        <v>42309</v>
      </c>
      <c r="B863" s="202" t="str">
        <f t="shared" si="521"/>
        <v>일</v>
      </c>
      <c r="C863" s="202">
        <f t="shared" si="522"/>
        <v>45</v>
      </c>
      <c r="D863" s="407">
        <v>11</v>
      </c>
      <c r="E863" s="407">
        <v>1</v>
      </c>
      <c r="F863" s="407" t="str">
        <f t="shared" si="528"/>
        <v>11월 1주</v>
      </c>
    </row>
    <row r="864" spans="1:6">
      <c r="A864" s="406">
        <f t="shared" si="525"/>
        <v>42310</v>
      </c>
      <c r="B864" s="202" t="str">
        <f t="shared" si="521"/>
        <v>월</v>
      </c>
      <c r="C864" s="202">
        <f t="shared" si="522"/>
        <v>45</v>
      </c>
      <c r="D864" s="202">
        <f t="shared" si="519"/>
        <v>11</v>
      </c>
      <c r="E864" s="202">
        <f t="shared" si="519"/>
        <v>1</v>
      </c>
      <c r="F864" s="202" t="str">
        <f t="shared" si="528"/>
        <v>11월 1주</v>
      </c>
    </row>
    <row r="865" spans="1:6">
      <c r="A865" s="406">
        <f t="shared" si="525"/>
        <v>42311</v>
      </c>
      <c r="B865" s="202" t="str">
        <f t="shared" si="521"/>
        <v>화</v>
      </c>
      <c r="C865" s="202">
        <f t="shared" si="522"/>
        <v>45</v>
      </c>
      <c r="D865" s="202">
        <f t="shared" si="519"/>
        <v>11</v>
      </c>
      <c r="E865" s="202">
        <f t="shared" si="519"/>
        <v>1</v>
      </c>
      <c r="F865" s="202" t="str">
        <f t="shared" si="528"/>
        <v>11월 1주</v>
      </c>
    </row>
    <row r="866" spans="1:6">
      <c r="A866" s="406">
        <f t="shared" si="525"/>
        <v>42312</v>
      </c>
      <c r="B866" s="202" t="str">
        <f t="shared" si="521"/>
        <v>수</v>
      </c>
      <c r="C866" s="202">
        <f t="shared" si="522"/>
        <v>45</v>
      </c>
      <c r="D866" s="202">
        <f t="shared" si="519"/>
        <v>11</v>
      </c>
      <c r="E866" s="202">
        <f t="shared" si="519"/>
        <v>1</v>
      </c>
      <c r="F866" s="202" t="str">
        <f t="shared" si="528"/>
        <v>11월 1주</v>
      </c>
    </row>
    <row r="867" spans="1:6">
      <c r="A867" s="406">
        <f t="shared" si="525"/>
        <v>42313</v>
      </c>
      <c r="B867" s="202" t="str">
        <f t="shared" si="521"/>
        <v>목</v>
      </c>
      <c r="C867" s="202">
        <f t="shared" si="522"/>
        <v>45</v>
      </c>
      <c r="D867" s="202">
        <f t="shared" si="519"/>
        <v>11</v>
      </c>
      <c r="E867" s="202">
        <f t="shared" si="519"/>
        <v>1</v>
      </c>
      <c r="F867" s="202" t="str">
        <f t="shared" si="528"/>
        <v>11월 1주</v>
      </c>
    </row>
    <row r="868" spans="1:6">
      <c r="A868" s="406">
        <f t="shared" si="525"/>
        <v>42314</v>
      </c>
      <c r="B868" s="202" t="str">
        <f t="shared" si="521"/>
        <v>금</v>
      </c>
      <c r="C868" s="202">
        <f t="shared" si="522"/>
        <v>45</v>
      </c>
      <c r="D868" s="202">
        <f t="shared" si="519"/>
        <v>11</v>
      </c>
      <c r="E868" s="202">
        <f t="shared" si="519"/>
        <v>1</v>
      </c>
      <c r="F868" s="202" t="str">
        <f t="shared" si="528"/>
        <v>11월 1주</v>
      </c>
    </row>
    <row r="869" spans="1:6">
      <c r="A869" s="406">
        <f t="shared" si="525"/>
        <v>42315</v>
      </c>
      <c r="B869" s="202" t="str">
        <f t="shared" si="521"/>
        <v>토</v>
      </c>
      <c r="C869" s="202">
        <f t="shared" si="522"/>
        <v>45</v>
      </c>
      <c r="D869" s="202">
        <f t="shared" si="519"/>
        <v>11</v>
      </c>
      <c r="E869" s="202">
        <f t="shared" si="519"/>
        <v>1</v>
      </c>
      <c r="F869" s="202" t="str">
        <f t="shared" si="528"/>
        <v>11월 1주</v>
      </c>
    </row>
    <row r="870" spans="1:6">
      <c r="A870" s="406">
        <f t="shared" si="525"/>
        <v>42316</v>
      </c>
      <c r="B870" s="202" t="str">
        <f t="shared" si="521"/>
        <v>일</v>
      </c>
      <c r="C870" s="202">
        <f t="shared" si="522"/>
        <v>46</v>
      </c>
      <c r="D870" s="202">
        <f t="shared" si="519"/>
        <v>11</v>
      </c>
      <c r="E870" s="202">
        <f t="shared" ref="E870:E901" si="531">E869+1</f>
        <v>2</v>
      </c>
      <c r="F870" s="202" t="str">
        <f t="shared" si="528"/>
        <v>11월 2주</v>
      </c>
    </row>
    <row r="871" spans="1:6">
      <c r="A871" s="406">
        <f t="shared" si="525"/>
        <v>42317</v>
      </c>
      <c r="B871" s="202" t="str">
        <f t="shared" si="521"/>
        <v>월</v>
      </c>
      <c r="C871" s="202">
        <f t="shared" si="522"/>
        <v>46</v>
      </c>
      <c r="D871" s="202">
        <f t="shared" si="519"/>
        <v>11</v>
      </c>
      <c r="E871" s="202">
        <f t="shared" si="519"/>
        <v>2</v>
      </c>
      <c r="F871" s="202" t="str">
        <f t="shared" si="528"/>
        <v>11월 2주</v>
      </c>
    </row>
    <row r="872" spans="1:6">
      <c r="A872" s="406">
        <f t="shared" si="525"/>
        <v>42318</v>
      </c>
      <c r="B872" s="202" t="str">
        <f t="shared" si="521"/>
        <v>화</v>
      </c>
      <c r="C872" s="202">
        <f t="shared" si="522"/>
        <v>46</v>
      </c>
      <c r="D872" s="202">
        <f t="shared" si="519"/>
        <v>11</v>
      </c>
      <c r="E872" s="202">
        <f t="shared" si="519"/>
        <v>2</v>
      </c>
      <c r="F872" s="202" t="str">
        <f t="shared" si="528"/>
        <v>11월 2주</v>
      </c>
    </row>
    <row r="873" spans="1:6">
      <c r="A873" s="406">
        <f t="shared" si="525"/>
        <v>42319</v>
      </c>
      <c r="B873" s="202" t="str">
        <f t="shared" si="521"/>
        <v>수</v>
      </c>
      <c r="C873" s="202">
        <f t="shared" si="522"/>
        <v>46</v>
      </c>
      <c r="D873" s="202">
        <f t="shared" ref="D873:E923" si="532">D872</f>
        <v>11</v>
      </c>
      <c r="E873" s="202">
        <f t="shared" si="532"/>
        <v>2</v>
      </c>
      <c r="F873" s="202" t="str">
        <f t="shared" si="528"/>
        <v>11월 2주</v>
      </c>
    </row>
    <row r="874" spans="1:6">
      <c r="A874" s="406">
        <f t="shared" si="525"/>
        <v>42320</v>
      </c>
      <c r="B874" s="202" t="str">
        <f t="shared" si="521"/>
        <v>목</v>
      </c>
      <c r="C874" s="202">
        <f t="shared" si="522"/>
        <v>46</v>
      </c>
      <c r="D874" s="202">
        <f t="shared" si="532"/>
        <v>11</v>
      </c>
      <c r="E874" s="202">
        <f t="shared" si="532"/>
        <v>2</v>
      </c>
      <c r="F874" s="202" t="str">
        <f t="shared" si="528"/>
        <v>11월 2주</v>
      </c>
    </row>
    <row r="875" spans="1:6">
      <c r="A875" s="406">
        <f t="shared" si="525"/>
        <v>42321</v>
      </c>
      <c r="B875" s="202" t="str">
        <f t="shared" si="521"/>
        <v>금</v>
      </c>
      <c r="C875" s="202">
        <f t="shared" si="522"/>
        <v>46</v>
      </c>
      <c r="D875" s="202">
        <f t="shared" si="532"/>
        <v>11</v>
      </c>
      <c r="E875" s="202">
        <f t="shared" si="532"/>
        <v>2</v>
      </c>
      <c r="F875" s="202" t="str">
        <f t="shared" si="528"/>
        <v>11월 2주</v>
      </c>
    </row>
    <row r="876" spans="1:6">
      <c r="A876" s="406">
        <f t="shared" si="525"/>
        <v>42322</v>
      </c>
      <c r="B876" s="202" t="str">
        <f t="shared" si="521"/>
        <v>토</v>
      </c>
      <c r="C876" s="202">
        <f t="shared" si="522"/>
        <v>46</v>
      </c>
      <c r="D876" s="202">
        <f t="shared" si="532"/>
        <v>11</v>
      </c>
      <c r="E876" s="202">
        <f t="shared" si="532"/>
        <v>2</v>
      </c>
      <c r="F876" s="202" t="str">
        <f t="shared" si="528"/>
        <v>11월 2주</v>
      </c>
    </row>
    <row r="877" spans="1:6">
      <c r="A877" s="406">
        <f t="shared" si="525"/>
        <v>42323</v>
      </c>
      <c r="B877" s="202" t="str">
        <f t="shared" si="521"/>
        <v>일</v>
      </c>
      <c r="C877" s="202">
        <f t="shared" si="522"/>
        <v>47</v>
      </c>
      <c r="D877" s="202">
        <f t="shared" si="532"/>
        <v>11</v>
      </c>
      <c r="E877" s="202">
        <f t="shared" ref="E877:E923" si="533">E876+1</f>
        <v>3</v>
      </c>
      <c r="F877" s="202" t="str">
        <f t="shared" si="528"/>
        <v>11월 3주</v>
      </c>
    </row>
    <row r="878" spans="1:6">
      <c r="A878" s="406">
        <f t="shared" si="525"/>
        <v>42324</v>
      </c>
      <c r="B878" s="202" t="str">
        <f t="shared" si="521"/>
        <v>월</v>
      </c>
      <c r="C878" s="202">
        <f t="shared" si="522"/>
        <v>47</v>
      </c>
      <c r="D878" s="202">
        <f t="shared" si="532"/>
        <v>11</v>
      </c>
      <c r="E878" s="202">
        <f t="shared" si="532"/>
        <v>3</v>
      </c>
      <c r="F878" s="202" t="str">
        <f t="shared" si="528"/>
        <v>11월 3주</v>
      </c>
    </row>
    <row r="879" spans="1:6">
      <c r="A879" s="406">
        <f t="shared" si="525"/>
        <v>42325</v>
      </c>
      <c r="B879" s="202" t="str">
        <f t="shared" si="521"/>
        <v>화</v>
      </c>
      <c r="C879" s="202">
        <f t="shared" si="522"/>
        <v>47</v>
      </c>
      <c r="D879" s="202">
        <f t="shared" si="532"/>
        <v>11</v>
      </c>
      <c r="E879" s="202">
        <f t="shared" si="532"/>
        <v>3</v>
      </c>
      <c r="F879" s="202" t="str">
        <f t="shared" si="528"/>
        <v>11월 3주</v>
      </c>
    </row>
    <row r="880" spans="1:6">
      <c r="A880" s="406">
        <f t="shared" si="525"/>
        <v>42326</v>
      </c>
      <c r="B880" s="202" t="str">
        <f t="shared" si="521"/>
        <v>수</v>
      </c>
      <c r="C880" s="202">
        <f t="shared" si="522"/>
        <v>47</v>
      </c>
      <c r="D880" s="202">
        <f t="shared" si="532"/>
        <v>11</v>
      </c>
      <c r="E880" s="202">
        <f t="shared" si="532"/>
        <v>3</v>
      </c>
      <c r="F880" s="202" t="str">
        <f t="shared" si="528"/>
        <v>11월 3주</v>
      </c>
    </row>
    <row r="881" spans="1:6">
      <c r="A881" s="406">
        <f t="shared" si="525"/>
        <v>42327</v>
      </c>
      <c r="B881" s="202" t="str">
        <f t="shared" si="521"/>
        <v>목</v>
      </c>
      <c r="C881" s="202">
        <f t="shared" si="522"/>
        <v>47</v>
      </c>
      <c r="D881" s="202">
        <f t="shared" si="532"/>
        <v>11</v>
      </c>
      <c r="E881" s="202">
        <f t="shared" si="532"/>
        <v>3</v>
      </c>
      <c r="F881" s="202" t="str">
        <f t="shared" si="528"/>
        <v>11월 3주</v>
      </c>
    </row>
    <row r="882" spans="1:6">
      <c r="A882" s="406">
        <f t="shared" si="525"/>
        <v>42328</v>
      </c>
      <c r="B882" s="202" t="str">
        <f t="shared" si="521"/>
        <v>금</v>
      </c>
      <c r="C882" s="202">
        <f t="shared" si="522"/>
        <v>47</v>
      </c>
      <c r="D882" s="202">
        <f t="shared" si="532"/>
        <v>11</v>
      </c>
      <c r="E882" s="202">
        <f t="shared" si="532"/>
        <v>3</v>
      </c>
      <c r="F882" s="202" t="str">
        <f t="shared" si="528"/>
        <v>11월 3주</v>
      </c>
    </row>
    <row r="883" spans="1:6">
      <c r="A883" s="406">
        <f t="shared" si="525"/>
        <v>42329</v>
      </c>
      <c r="B883" s="202" t="str">
        <f t="shared" si="521"/>
        <v>토</v>
      </c>
      <c r="C883" s="202">
        <f t="shared" si="522"/>
        <v>47</v>
      </c>
      <c r="D883" s="202">
        <f t="shared" si="532"/>
        <v>11</v>
      </c>
      <c r="E883" s="202">
        <f t="shared" si="532"/>
        <v>3</v>
      </c>
      <c r="F883" s="202" t="str">
        <f t="shared" si="528"/>
        <v>11월 3주</v>
      </c>
    </row>
    <row r="884" spans="1:6">
      <c r="A884" s="406">
        <f t="shared" si="525"/>
        <v>42330</v>
      </c>
      <c r="B884" s="202" t="str">
        <f t="shared" ref="B884:B923" si="534">TEXT(A884,"AAA")</f>
        <v>일</v>
      </c>
      <c r="C884" s="202">
        <f t="shared" ref="C884:C923" si="535">WEEKNUM(A884)</f>
        <v>48</v>
      </c>
      <c r="D884" s="202">
        <f t="shared" si="532"/>
        <v>11</v>
      </c>
      <c r="E884" s="202">
        <f t="shared" ref="E884:E923" si="536">E883+1</f>
        <v>4</v>
      </c>
      <c r="F884" s="202" t="str">
        <f t="shared" si="528"/>
        <v>11월 4주</v>
      </c>
    </row>
    <row r="885" spans="1:6">
      <c r="A885" s="406">
        <f t="shared" si="525"/>
        <v>42331</v>
      </c>
      <c r="B885" s="202" t="str">
        <f t="shared" si="534"/>
        <v>월</v>
      </c>
      <c r="C885" s="202">
        <f t="shared" si="535"/>
        <v>48</v>
      </c>
      <c r="D885" s="202">
        <f t="shared" si="532"/>
        <v>11</v>
      </c>
      <c r="E885" s="202">
        <f t="shared" si="532"/>
        <v>4</v>
      </c>
      <c r="F885" s="202" t="str">
        <f t="shared" si="528"/>
        <v>11월 4주</v>
      </c>
    </row>
    <row r="886" spans="1:6">
      <c r="A886" s="406">
        <f t="shared" si="525"/>
        <v>42332</v>
      </c>
      <c r="B886" s="202" t="str">
        <f t="shared" si="534"/>
        <v>화</v>
      </c>
      <c r="C886" s="202">
        <f t="shared" si="535"/>
        <v>48</v>
      </c>
      <c r="D886" s="202">
        <f t="shared" si="532"/>
        <v>11</v>
      </c>
      <c r="E886" s="202">
        <f t="shared" si="532"/>
        <v>4</v>
      </c>
      <c r="F886" s="202" t="str">
        <f t="shared" si="528"/>
        <v>11월 4주</v>
      </c>
    </row>
    <row r="887" spans="1:6">
      <c r="A887" s="406">
        <f t="shared" si="525"/>
        <v>42333</v>
      </c>
      <c r="B887" s="202" t="str">
        <f t="shared" si="534"/>
        <v>수</v>
      </c>
      <c r="C887" s="202">
        <f t="shared" si="535"/>
        <v>48</v>
      </c>
      <c r="D887" s="202">
        <f t="shared" si="532"/>
        <v>11</v>
      </c>
      <c r="E887" s="202">
        <f t="shared" si="532"/>
        <v>4</v>
      </c>
      <c r="F887" s="202" t="str">
        <f t="shared" si="528"/>
        <v>11월 4주</v>
      </c>
    </row>
    <row r="888" spans="1:6">
      <c r="A888" s="406">
        <f t="shared" si="525"/>
        <v>42334</v>
      </c>
      <c r="B888" s="202" t="str">
        <f t="shared" si="534"/>
        <v>목</v>
      </c>
      <c r="C888" s="202">
        <f t="shared" si="535"/>
        <v>48</v>
      </c>
      <c r="D888" s="202">
        <f t="shared" si="532"/>
        <v>11</v>
      </c>
      <c r="E888" s="202">
        <f t="shared" si="532"/>
        <v>4</v>
      </c>
      <c r="F888" s="202" t="str">
        <f t="shared" si="528"/>
        <v>11월 4주</v>
      </c>
    </row>
    <row r="889" spans="1:6">
      <c r="A889" s="406">
        <f t="shared" si="525"/>
        <v>42335</v>
      </c>
      <c r="B889" s="202" t="str">
        <f t="shared" si="534"/>
        <v>금</v>
      </c>
      <c r="C889" s="202">
        <f t="shared" si="535"/>
        <v>48</v>
      </c>
      <c r="D889" s="202">
        <f t="shared" si="532"/>
        <v>11</v>
      </c>
      <c r="E889" s="202">
        <f t="shared" si="532"/>
        <v>4</v>
      </c>
      <c r="F889" s="202" t="str">
        <f t="shared" si="528"/>
        <v>11월 4주</v>
      </c>
    </row>
    <row r="890" spans="1:6">
      <c r="A890" s="406">
        <f t="shared" si="525"/>
        <v>42336</v>
      </c>
      <c r="B890" s="202" t="str">
        <f t="shared" si="534"/>
        <v>토</v>
      </c>
      <c r="C890" s="202">
        <f t="shared" si="535"/>
        <v>48</v>
      </c>
      <c r="D890" s="202">
        <f t="shared" si="532"/>
        <v>11</v>
      </c>
      <c r="E890" s="202">
        <f t="shared" si="532"/>
        <v>4</v>
      </c>
      <c r="F890" s="202" t="str">
        <f t="shared" si="528"/>
        <v>11월 4주</v>
      </c>
    </row>
    <row r="891" spans="1:6">
      <c r="A891" s="406">
        <f t="shared" si="525"/>
        <v>42337</v>
      </c>
      <c r="B891" s="202" t="str">
        <f t="shared" si="534"/>
        <v>일</v>
      </c>
      <c r="C891" s="202">
        <f t="shared" si="535"/>
        <v>49</v>
      </c>
      <c r="D891" s="202">
        <f t="shared" si="532"/>
        <v>11</v>
      </c>
      <c r="E891" s="202">
        <f t="shared" ref="E891:E923" si="537">E890+1</f>
        <v>5</v>
      </c>
      <c r="F891" s="202" t="str">
        <f t="shared" si="528"/>
        <v>11월 5주</v>
      </c>
    </row>
    <row r="892" spans="1:6">
      <c r="A892" s="406">
        <f t="shared" si="525"/>
        <v>42338</v>
      </c>
      <c r="B892" s="202" t="str">
        <f t="shared" si="534"/>
        <v>월</v>
      </c>
      <c r="C892" s="202">
        <f t="shared" si="535"/>
        <v>49</v>
      </c>
      <c r="D892" s="202">
        <f t="shared" si="532"/>
        <v>11</v>
      </c>
      <c r="E892" s="202">
        <f t="shared" si="532"/>
        <v>5</v>
      </c>
      <c r="F892" s="202" t="str">
        <f t="shared" si="528"/>
        <v>11월 5주</v>
      </c>
    </row>
    <row r="893" spans="1:6">
      <c r="A893" s="406">
        <f t="shared" si="525"/>
        <v>42339</v>
      </c>
      <c r="B893" s="202" t="str">
        <f t="shared" si="534"/>
        <v>화</v>
      </c>
      <c r="C893" s="202">
        <f t="shared" si="535"/>
        <v>49</v>
      </c>
      <c r="D893" s="407">
        <v>12</v>
      </c>
      <c r="E893" s="407">
        <v>1</v>
      </c>
      <c r="F893" s="407" t="str">
        <f t="shared" si="528"/>
        <v>12월 1주</v>
      </c>
    </row>
    <row r="894" spans="1:6">
      <c r="A894" s="406">
        <f t="shared" si="525"/>
        <v>42340</v>
      </c>
      <c r="B894" s="202" t="str">
        <f t="shared" si="534"/>
        <v>수</v>
      </c>
      <c r="C894" s="202">
        <f t="shared" si="535"/>
        <v>49</v>
      </c>
      <c r="D894" s="202">
        <f t="shared" si="532"/>
        <v>12</v>
      </c>
      <c r="E894" s="202">
        <f t="shared" si="532"/>
        <v>1</v>
      </c>
      <c r="F894" s="202" t="str">
        <f t="shared" si="528"/>
        <v>12월 1주</v>
      </c>
    </row>
    <row r="895" spans="1:6">
      <c r="A895" s="406">
        <f t="shared" si="525"/>
        <v>42341</v>
      </c>
      <c r="B895" s="202" t="str">
        <f t="shared" si="534"/>
        <v>목</v>
      </c>
      <c r="C895" s="202">
        <f t="shared" si="535"/>
        <v>49</v>
      </c>
      <c r="D895" s="202">
        <f t="shared" si="532"/>
        <v>12</v>
      </c>
      <c r="E895" s="202">
        <f t="shared" si="532"/>
        <v>1</v>
      </c>
      <c r="F895" s="202" t="str">
        <f t="shared" si="528"/>
        <v>12월 1주</v>
      </c>
    </row>
    <row r="896" spans="1:6">
      <c r="A896" s="406">
        <f t="shared" si="525"/>
        <v>42342</v>
      </c>
      <c r="B896" s="202" t="str">
        <f t="shared" si="534"/>
        <v>금</v>
      </c>
      <c r="C896" s="202">
        <f t="shared" si="535"/>
        <v>49</v>
      </c>
      <c r="D896" s="202">
        <f t="shared" si="532"/>
        <v>12</v>
      </c>
      <c r="E896" s="202">
        <f t="shared" si="532"/>
        <v>1</v>
      </c>
      <c r="F896" s="202" t="str">
        <f t="shared" si="528"/>
        <v>12월 1주</v>
      </c>
    </row>
    <row r="897" spans="1:6">
      <c r="A897" s="406">
        <f t="shared" si="525"/>
        <v>42343</v>
      </c>
      <c r="B897" s="202" t="str">
        <f t="shared" si="534"/>
        <v>토</v>
      </c>
      <c r="C897" s="202">
        <f t="shared" si="535"/>
        <v>49</v>
      </c>
      <c r="D897" s="202">
        <f t="shared" si="532"/>
        <v>12</v>
      </c>
      <c r="E897" s="202">
        <f t="shared" si="532"/>
        <v>1</v>
      </c>
      <c r="F897" s="202" t="str">
        <f t="shared" si="528"/>
        <v>12월 1주</v>
      </c>
    </row>
    <row r="898" spans="1:6">
      <c r="A898" s="406">
        <f t="shared" si="525"/>
        <v>42344</v>
      </c>
      <c r="B898" s="202" t="str">
        <f t="shared" si="534"/>
        <v>일</v>
      </c>
      <c r="C898" s="202">
        <f t="shared" si="535"/>
        <v>50</v>
      </c>
      <c r="D898" s="202">
        <f t="shared" si="532"/>
        <v>12</v>
      </c>
      <c r="E898" s="202">
        <f t="shared" ref="E898:E923" si="538">E897+1</f>
        <v>2</v>
      </c>
      <c r="F898" s="202" t="str">
        <f t="shared" si="528"/>
        <v>12월 2주</v>
      </c>
    </row>
    <row r="899" spans="1:6">
      <c r="A899" s="406">
        <f t="shared" ref="A899:A962" si="539">A898+1</f>
        <v>42345</v>
      </c>
      <c r="B899" s="202" t="str">
        <f t="shared" si="534"/>
        <v>월</v>
      </c>
      <c r="C899" s="202">
        <f t="shared" si="535"/>
        <v>50</v>
      </c>
      <c r="D899" s="202">
        <f t="shared" si="532"/>
        <v>12</v>
      </c>
      <c r="E899" s="202">
        <f t="shared" si="532"/>
        <v>2</v>
      </c>
      <c r="F899" s="202" t="str">
        <f t="shared" si="528"/>
        <v>12월 2주</v>
      </c>
    </row>
    <row r="900" spans="1:6">
      <c r="A900" s="406">
        <f t="shared" si="539"/>
        <v>42346</v>
      </c>
      <c r="B900" s="202" t="str">
        <f t="shared" si="534"/>
        <v>화</v>
      </c>
      <c r="C900" s="202">
        <f t="shared" si="535"/>
        <v>50</v>
      </c>
      <c r="D900" s="202">
        <f t="shared" si="532"/>
        <v>12</v>
      </c>
      <c r="E900" s="202">
        <f t="shared" si="532"/>
        <v>2</v>
      </c>
      <c r="F900" s="202" t="str">
        <f t="shared" si="528"/>
        <v>12월 2주</v>
      </c>
    </row>
    <row r="901" spans="1:6">
      <c r="A901" s="406">
        <f t="shared" si="539"/>
        <v>42347</v>
      </c>
      <c r="B901" s="202" t="str">
        <f t="shared" si="534"/>
        <v>수</v>
      </c>
      <c r="C901" s="202">
        <f t="shared" si="535"/>
        <v>50</v>
      </c>
      <c r="D901" s="202">
        <f t="shared" si="532"/>
        <v>12</v>
      </c>
      <c r="E901" s="202">
        <f t="shared" si="532"/>
        <v>2</v>
      </c>
      <c r="F901" s="202" t="str">
        <f t="shared" si="528"/>
        <v>12월 2주</v>
      </c>
    </row>
    <row r="902" spans="1:6">
      <c r="A902" s="406">
        <f t="shared" si="539"/>
        <v>42348</v>
      </c>
      <c r="B902" s="202" t="str">
        <f t="shared" si="534"/>
        <v>목</v>
      </c>
      <c r="C902" s="202">
        <f t="shared" si="535"/>
        <v>50</v>
      </c>
      <c r="D902" s="202">
        <f t="shared" si="532"/>
        <v>12</v>
      </c>
      <c r="E902" s="202">
        <f t="shared" si="532"/>
        <v>2</v>
      </c>
      <c r="F902" s="202" t="str">
        <f t="shared" si="528"/>
        <v>12월 2주</v>
      </c>
    </row>
    <row r="903" spans="1:6">
      <c r="A903" s="406">
        <f t="shared" si="539"/>
        <v>42349</v>
      </c>
      <c r="B903" s="202" t="str">
        <f t="shared" si="534"/>
        <v>금</v>
      </c>
      <c r="C903" s="202">
        <f t="shared" si="535"/>
        <v>50</v>
      </c>
      <c r="D903" s="202">
        <f t="shared" si="532"/>
        <v>12</v>
      </c>
      <c r="E903" s="202">
        <f t="shared" si="532"/>
        <v>2</v>
      </c>
      <c r="F903" s="202" t="str">
        <f t="shared" si="528"/>
        <v>12월 2주</v>
      </c>
    </row>
    <row r="904" spans="1:6">
      <c r="A904" s="406">
        <f t="shared" si="539"/>
        <v>42350</v>
      </c>
      <c r="B904" s="202" t="str">
        <f t="shared" si="534"/>
        <v>토</v>
      </c>
      <c r="C904" s="202">
        <f t="shared" si="535"/>
        <v>50</v>
      </c>
      <c r="D904" s="202">
        <f t="shared" si="532"/>
        <v>12</v>
      </c>
      <c r="E904" s="202">
        <f t="shared" si="532"/>
        <v>2</v>
      </c>
      <c r="F904" s="202" t="str">
        <f t="shared" si="528"/>
        <v>12월 2주</v>
      </c>
    </row>
    <row r="905" spans="1:6">
      <c r="A905" s="406">
        <f t="shared" si="539"/>
        <v>42351</v>
      </c>
      <c r="B905" s="202" t="str">
        <f t="shared" si="534"/>
        <v>일</v>
      </c>
      <c r="C905" s="202">
        <f t="shared" si="535"/>
        <v>51</v>
      </c>
      <c r="D905" s="202">
        <f t="shared" si="532"/>
        <v>12</v>
      </c>
      <c r="E905" s="202">
        <f t="shared" ref="E905:E923" si="540">E904+1</f>
        <v>3</v>
      </c>
      <c r="F905" s="202" t="str">
        <f t="shared" si="528"/>
        <v>12월 3주</v>
      </c>
    </row>
    <row r="906" spans="1:6">
      <c r="A906" s="406">
        <f t="shared" si="539"/>
        <v>42352</v>
      </c>
      <c r="B906" s="202" t="str">
        <f t="shared" si="534"/>
        <v>월</v>
      </c>
      <c r="C906" s="202">
        <f t="shared" si="535"/>
        <v>51</v>
      </c>
      <c r="D906" s="202">
        <f t="shared" si="532"/>
        <v>12</v>
      </c>
      <c r="E906" s="202">
        <f t="shared" si="532"/>
        <v>3</v>
      </c>
      <c r="F906" s="202" t="str">
        <f t="shared" ref="F906:F923" si="541">D906&amp;"월 "&amp;E906&amp;"주"</f>
        <v>12월 3주</v>
      </c>
    </row>
    <row r="907" spans="1:6">
      <c r="A907" s="406">
        <f t="shared" si="539"/>
        <v>42353</v>
      </c>
      <c r="B907" s="202" t="str">
        <f t="shared" si="534"/>
        <v>화</v>
      </c>
      <c r="C907" s="202">
        <f t="shared" si="535"/>
        <v>51</v>
      </c>
      <c r="D907" s="202">
        <f t="shared" si="532"/>
        <v>12</v>
      </c>
      <c r="E907" s="202">
        <f t="shared" si="532"/>
        <v>3</v>
      </c>
      <c r="F907" s="202" t="str">
        <f t="shared" si="541"/>
        <v>12월 3주</v>
      </c>
    </row>
    <row r="908" spans="1:6">
      <c r="A908" s="406">
        <f t="shared" si="539"/>
        <v>42354</v>
      </c>
      <c r="B908" s="202" t="str">
        <f t="shared" si="534"/>
        <v>수</v>
      </c>
      <c r="C908" s="202">
        <f t="shared" si="535"/>
        <v>51</v>
      </c>
      <c r="D908" s="202">
        <f t="shared" si="532"/>
        <v>12</v>
      </c>
      <c r="E908" s="202">
        <f t="shared" si="532"/>
        <v>3</v>
      </c>
      <c r="F908" s="202" t="str">
        <f t="shared" si="541"/>
        <v>12월 3주</v>
      </c>
    </row>
    <row r="909" spans="1:6">
      <c r="A909" s="406">
        <f t="shared" si="539"/>
        <v>42355</v>
      </c>
      <c r="B909" s="202" t="str">
        <f t="shared" si="534"/>
        <v>목</v>
      </c>
      <c r="C909" s="202">
        <f t="shared" si="535"/>
        <v>51</v>
      </c>
      <c r="D909" s="202">
        <f t="shared" si="532"/>
        <v>12</v>
      </c>
      <c r="E909" s="202">
        <f t="shared" si="532"/>
        <v>3</v>
      </c>
      <c r="F909" s="202" t="str">
        <f t="shared" si="541"/>
        <v>12월 3주</v>
      </c>
    </row>
    <row r="910" spans="1:6">
      <c r="A910" s="406">
        <f t="shared" si="539"/>
        <v>42356</v>
      </c>
      <c r="B910" s="202" t="str">
        <f t="shared" si="534"/>
        <v>금</v>
      </c>
      <c r="C910" s="202">
        <f t="shared" si="535"/>
        <v>51</v>
      </c>
      <c r="D910" s="202">
        <f t="shared" si="532"/>
        <v>12</v>
      </c>
      <c r="E910" s="202">
        <f t="shared" si="532"/>
        <v>3</v>
      </c>
      <c r="F910" s="202" t="str">
        <f t="shared" si="541"/>
        <v>12월 3주</v>
      </c>
    </row>
    <row r="911" spans="1:6">
      <c r="A911" s="406">
        <f t="shared" si="539"/>
        <v>42357</v>
      </c>
      <c r="B911" s="202" t="str">
        <f t="shared" si="534"/>
        <v>토</v>
      </c>
      <c r="C911" s="202">
        <f t="shared" si="535"/>
        <v>51</v>
      </c>
      <c r="D911" s="202">
        <f t="shared" si="532"/>
        <v>12</v>
      </c>
      <c r="E911" s="202">
        <f t="shared" si="532"/>
        <v>3</v>
      </c>
      <c r="F911" s="202" t="str">
        <f t="shared" si="541"/>
        <v>12월 3주</v>
      </c>
    </row>
    <row r="912" spans="1:6">
      <c r="A912" s="406">
        <f t="shared" si="539"/>
        <v>42358</v>
      </c>
      <c r="B912" s="202" t="str">
        <f t="shared" si="534"/>
        <v>일</v>
      </c>
      <c r="C912" s="202">
        <f t="shared" si="535"/>
        <v>52</v>
      </c>
      <c r="D912" s="202">
        <f t="shared" si="532"/>
        <v>12</v>
      </c>
      <c r="E912" s="202">
        <f t="shared" ref="E912:E923" si="542">E911+1</f>
        <v>4</v>
      </c>
      <c r="F912" s="202" t="str">
        <f t="shared" si="541"/>
        <v>12월 4주</v>
      </c>
    </row>
    <row r="913" spans="1:6">
      <c r="A913" s="406">
        <f t="shared" si="539"/>
        <v>42359</v>
      </c>
      <c r="B913" s="202" t="str">
        <f t="shared" si="534"/>
        <v>월</v>
      </c>
      <c r="C913" s="202">
        <f t="shared" si="535"/>
        <v>52</v>
      </c>
      <c r="D913" s="202">
        <f t="shared" si="532"/>
        <v>12</v>
      </c>
      <c r="E913" s="202">
        <f t="shared" si="532"/>
        <v>4</v>
      </c>
      <c r="F913" s="202" t="str">
        <f t="shared" si="541"/>
        <v>12월 4주</v>
      </c>
    </row>
    <row r="914" spans="1:6">
      <c r="A914" s="406">
        <f t="shared" si="539"/>
        <v>42360</v>
      </c>
      <c r="B914" s="202" t="str">
        <f t="shared" si="534"/>
        <v>화</v>
      </c>
      <c r="C914" s="202">
        <f t="shared" si="535"/>
        <v>52</v>
      </c>
      <c r="D914" s="202">
        <f t="shared" si="532"/>
        <v>12</v>
      </c>
      <c r="E914" s="202">
        <f t="shared" si="532"/>
        <v>4</v>
      </c>
      <c r="F914" s="202" t="str">
        <f t="shared" si="541"/>
        <v>12월 4주</v>
      </c>
    </row>
    <row r="915" spans="1:6">
      <c r="A915" s="406">
        <f t="shared" si="539"/>
        <v>42361</v>
      </c>
      <c r="B915" s="202" t="str">
        <f t="shared" si="534"/>
        <v>수</v>
      </c>
      <c r="C915" s="202">
        <f t="shared" si="535"/>
        <v>52</v>
      </c>
      <c r="D915" s="202">
        <f t="shared" si="532"/>
        <v>12</v>
      </c>
      <c r="E915" s="202">
        <f t="shared" si="532"/>
        <v>4</v>
      </c>
      <c r="F915" s="202" t="str">
        <f t="shared" si="541"/>
        <v>12월 4주</v>
      </c>
    </row>
    <row r="916" spans="1:6">
      <c r="A916" s="406">
        <f t="shared" si="539"/>
        <v>42362</v>
      </c>
      <c r="B916" s="202" t="str">
        <f t="shared" si="534"/>
        <v>목</v>
      </c>
      <c r="C916" s="202">
        <f t="shared" si="535"/>
        <v>52</v>
      </c>
      <c r="D916" s="202">
        <f t="shared" si="532"/>
        <v>12</v>
      </c>
      <c r="E916" s="202">
        <f t="shared" si="532"/>
        <v>4</v>
      </c>
      <c r="F916" s="202" t="str">
        <f t="shared" si="541"/>
        <v>12월 4주</v>
      </c>
    </row>
    <row r="917" spans="1:6">
      <c r="A917" s="406">
        <f t="shared" si="539"/>
        <v>42363</v>
      </c>
      <c r="B917" s="202" t="str">
        <f t="shared" si="534"/>
        <v>금</v>
      </c>
      <c r="C917" s="202">
        <f t="shared" si="535"/>
        <v>52</v>
      </c>
      <c r="D917" s="202">
        <f t="shared" si="532"/>
        <v>12</v>
      </c>
      <c r="E917" s="202">
        <f t="shared" si="532"/>
        <v>4</v>
      </c>
      <c r="F917" s="202" t="str">
        <f t="shared" si="541"/>
        <v>12월 4주</v>
      </c>
    </row>
    <row r="918" spans="1:6">
      <c r="A918" s="406">
        <f t="shared" si="539"/>
        <v>42364</v>
      </c>
      <c r="B918" s="202" t="str">
        <f t="shared" si="534"/>
        <v>토</v>
      </c>
      <c r="C918" s="202">
        <f t="shared" si="535"/>
        <v>52</v>
      </c>
      <c r="D918" s="202">
        <f t="shared" si="532"/>
        <v>12</v>
      </c>
      <c r="E918" s="202">
        <f t="shared" si="532"/>
        <v>4</v>
      </c>
      <c r="F918" s="202" t="str">
        <f t="shared" si="541"/>
        <v>12월 4주</v>
      </c>
    </row>
    <row r="919" spans="1:6">
      <c r="A919" s="406">
        <f t="shared" si="539"/>
        <v>42365</v>
      </c>
      <c r="B919" s="202" t="str">
        <f t="shared" si="534"/>
        <v>일</v>
      </c>
      <c r="C919" s="202">
        <f t="shared" si="535"/>
        <v>53</v>
      </c>
      <c r="D919" s="202">
        <f t="shared" si="532"/>
        <v>12</v>
      </c>
      <c r="E919" s="202">
        <f t="shared" ref="E919:E923" si="543">E918+1</f>
        <v>5</v>
      </c>
      <c r="F919" s="202" t="str">
        <f t="shared" si="541"/>
        <v>12월 5주</v>
      </c>
    </row>
    <row r="920" spans="1:6">
      <c r="A920" s="406">
        <f t="shared" si="539"/>
        <v>42366</v>
      </c>
      <c r="B920" s="202" t="str">
        <f t="shared" si="534"/>
        <v>월</v>
      </c>
      <c r="C920" s="202">
        <f t="shared" si="535"/>
        <v>53</v>
      </c>
      <c r="D920" s="202">
        <f t="shared" si="532"/>
        <v>12</v>
      </c>
      <c r="E920" s="202">
        <f t="shared" si="532"/>
        <v>5</v>
      </c>
      <c r="F920" s="202" t="str">
        <f t="shared" si="541"/>
        <v>12월 5주</v>
      </c>
    </row>
    <row r="921" spans="1:6">
      <c r="A921" s="406">
        <f t="shared" si="539"/>
        <v>42367</v>
      </c>
      <c r="B921" s="202" t="str">
        <f t="shared" si="534"/>
        <v>화</v>
      </c>
      <c r="C921" s="202">
        <f t="shared" si="535"/>
        <v>53</v>
      </c>
      <c r="D921" s="202">
        <f t="shared" si="532"/>
        <v>12</v>
      </c>
      <c r="E921" s="202">
        <f t="shared" si="532"/>
        <v>5</v>
      </c>
      <c r="F921" s="202" t="str">
        <f t="shared" si="541"/>
        <v>12월 5주</v>
      </c>
    </row>
    <row r="922" spans="1:6">
      <c r="A922" s="406">
        <f t="shared" si="539"/>
        <v>42368</v>
      </c>
      <c r="B922" s="202" t="str">
        <f t="shared" si="534"/>
        <v>수</v>
      </c>
      <c r="C922" s="202">
        <f t="shared" si="535"/>
        <v>53</v>
      </c>
      <c r="D922" s="202">
        <f t="shared" si="532"/>
        <v>12</v>
      </c>
      <c r="E922" s="202">
        <f t="shared" si="532"/>
        <v>5</v>
      </c>
      <c r="F922" s="202" t="str">
        <f t="shared" si="541"/>
        <v>12월 5주</v>
      </c>
    </row>
    <row r="923" spans="1:6">
      <c r="A923" s="406">
        <f t="shared" si="539"/>
        <v>42369</v>
      </c>
      <c r="B923" s="202" t="str">
        <f t="shared" si="534"/>
        <v>목</v>
      </c>
      <c r="C923" s="202">
        <f t="shared" si="535"/>
        <v>53</v>
      </c>
      <c r="D923" s="202">
        <f t="shared" si="532"/>
        <v>12</v>
      </c>
      <c r="E923" s="202">
        <f t="shared" si="532"/>
        <v>5</v>
      </c>
      <c r="F923" s="202" t="str">
        <f t="shared" si="541"/>
        <v>12월 5주</v>
      </c>
    </row>
  </sheetData>
  <phoneticPr fontId="5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이름이 지정된 범위</vt:lpstr>
      </vt:variant>
      <vt:variant>
        <vt:i4>3</vt:i4>
      </vt:variant>
    </vt:vector>
  </HeadingPairs>
  <TitlesOfParts>
    <vt:vector size="13" baseType="lpstr">
      <vt:lpstr>브랜드품목별</vt:lpstr>
      <vt:lpstr>발주입고월</vt:lpstr>
      <vt:lpstr>샘플별업체별</vt:lpstr>
      <vt:lpstr>샘플현황취합</vt:lpstr>
      <vt:lpstr>兰</vt:lpstr>
      <vt:lpstr>LAN NOVENT</vt:lpstr>
      <vt:lpstr>노민석 (JST,BEL)</vt:lpstr>
      <vt:lpstr>생산업체</vt:lpstr>
      <vt:lpstr>CODE</vt:lpstr>
      <vt:lpstr>주</vt:lpstr>
      <vt:lpstr>'노민석 (JST,BEL)'!Print_Area</vt:lpstr>
      <vt:lpstr>'노민석 (JST,BEL)'!Print_Titles</vt:lpstr>
      <vt:lpstr>발주입고월!Print_Titles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</dc:creator>
  <cp:lastModifiedBy>RXK</cp:lastModifiedBy>
  <cp:lastPrinted>2014-03-24T23:34:47Z</cp:lastPrinted>
  <dcterms:created xsi:type="dcterms:W3CDTF">2012-08-20T01:35:46Z</dcterms:created>
  <dcterms:modified xsi:type="dcterms:W3CDTF">2015-01-22T09:31:33Z</dcterms:modified>
</cp:coreProperties>
</file>