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"/>
    </mc:Choice>
  </mc:AlternateContent>
  <xr:revisionPtr revIDLastSave="0" documentId="8_{98F4646D-2F0C-4F48-B987-09518843987E}" xr6:coauthVersionLast="45" xr6:coauthVersionMax="45" xr10:uidLastSave="{00000000-0000-0000-0000-000000000000}"/>
  <bookViews>
    <workbookView xWindow="7170" yWindow="2010" windowWidth="19110" windowHeight="11385" xr2:uid="{042B667D-0E95-4FF2-B782-68E5EBDA1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E45" i="1" s="1"/>
  <c r="K42" i="1" s="1"/>
  <c r="D41" i="1"/>
  <c r="D42" i="1"/>
  <c r="D43" i="1"/>
  <c r="D44" i="1"/>
  <c r="C42" i="1"/>
  <c r="C43" i="1"/>
  <c r="C44" i="1"/>
  <c r="C41" i="1"/>
  <c r="C45" i="1"/>
  <c r="I43" i="1" s="1"/>
  <c r="B42" i="1"/>
  <c r="B43" i="1"/>
  <c r="B44" i="1"/>
  <c r="B41" i="1"/>
  <c r="E34" i="1"/>
  <c r="E35" i="1"/>
  <c r="E36" i="1"/>
  <c r="D34" i="1"/>
  <c r="D35" i="1"/>
  <c r="D36" i="1"/>
  <c r="D33" i="1"/>
  <c r="E33" i="1"/>
  <c r="E37" i="1" s="1"/>
  <c r="B36" i="1"/>
  <c r="C34" i="1"/>
  <c r="C35" i="1"/>
  <c r="C36" i="1"/>
  <c r="C33" i="1"/>
  <c r="B34" i="1"/>
  <c r="B35" i="1"/>
  <c r="B33" i="1"/>
  <c r="F57" i="1"/>
  <c r="F58" i="1"/>
  <c r="F59" i="1"/>
  <c r="F56" i="1"/>
  <c r="E53" i="1"/>
  <c r="K50" i="1" s="1"/>
  <c r="D53" i="1"/>
  <c r="J50" i="1" s="1"/>
  <c r="C53" i="1"/>
  <c r="I50" i="1" s="1"/>
  <c r="B53" i="1"/>
  <c r="H50" i="1" s="1"/>
  <c r="B27" i="1"/>
  <c r="B28" i="1"/>
  <c r="B29" i="1"/>
  <c r="E23" i="1"/>
  <c r="E24" i="1"/>
  <c r="E22" i="1"/>
  <c r="D23" i="1"/>
  <c r="D24" i="1"/>
  <c r="D22" i="1"/>
  <c r="C23" i="1"/>
  <c r="C24" i="1"/>
  <c r="C22" i="1"/>
  <c r="B23" i="1"/>
  <c r="B24" i="1"/>
  <c r="B22" i="1"/>
  <c r="C18" i="1"/>
  <c r="D18" i="1"/>
  <c r="B18" i="1"/>
  <c r="D45" i="1" l="1"/>
  <c r="J42" i="1" s="1"/>
  <c r="B45" i="1"/>
  <c r="H42" i="1" s="1"/>
  <c r="C37" i="1"/>
  <c r="I34" i="1" s="1"/>
  <c r="B37" i="1"/>
  <c r="H34" i="1" s="1"/>
  <c r="D37" i="1"/>
  <c r="K51" i="1"/>
  <c r="K49" i="1"/>
  <c r="K52" i="1"/>
  <c r="I49" i="1"/>
  <c r="I52" i="1"/>
  <c r="I51" i="1"/>
  <c r="J49" i="1"/>
  <c r="J52" i="1"/>
  <c r="J51" i="1"/>
  <c r="H49" i="1"/>
  <c r="H51" i="1"/>
  <c r="H52" i="1"/>
  <c r="L50" i="1"/>
  <c r="I33" i="1"/>
  <c r="I42" i="1"/>
  <c r="I41" i="1"/>
  <c r="I44" i="1"/>
  <c r="K41" i="1"/>
  <c r="K44" i="1"/>
  <c r="K43" i="1"/>
  <c r="J44" i="1"/>
  <c r="J43" i="1"/>
  <c r="J41" i="1" l="1"/>
  <c r="L42" i="1"/>
  <c r="H41" i="1"/>
  <c r="L41" i="1" s="1"/>
  <c r="H44" i="1"/>
  <c r="L44" i="1" s="1"/>
  <c r="H43" i="1"/>
  <c r="L43" i="1" s="1"/>
  <c r="K34" i="1"/>
  <c r="K35" i="1"/>
  <c r="K36" i="1"/>
  <c r="K33" i="1"/>
  <c r="I35" i="1"/>
  <c r="I36" i="1"/>
  <c r="H33" i="1"/>
  <c r="H35" i="1"/>
  <c r="H36" i="1"/>
  <c r="J35" i="1"/>
  <c r="J34" i="1"/>
  <c r="J36" i="1"/>
  <c r="J33" i="1"/>
  <c r="L51" i="1"/>
  <c r="L52" i="1"/>
  <c r="L49" i="1"/>
  <c r="L34" i="1" l="1"/>
  <c r="L36" i="1"/>
  <c r="L35" i="1"/>
  <c r="L33" i="1"/>
</calcChain>
</file>

<file path=xl/sharedStrings.xml><?xml version="1.0" encoding="utf-8"?>
<sst xmlns="http://schemas.openxmlformats.org/spreadsheetml/2006/main" count="106" uniqueCount="28">
  <si>
    <t>Harga</t>
  </si>
  <si>
    <t>Kualitas</t>
  </si>
  <si>
    <t>Waktu Pengiriman</t>
  </si>
  <si>
    <t>CV. Mandiri</t>
  </si>
  <si>
    <t>CV. Bina Raga</t>
  </si>
  <si>
    <t>CV. Jasa Maju</t>
  </si>
  <si>
    <t>CV. Makmur</t>
  </si>
  <si>
    <t xml:space="preserve">Jawab : </t>
  </si>
  <si>
    <t>Nilai eigen</t>
  </si>
  <si>
    <t>Bobot</t>
  </si>
  <si>
    <t>Waktu</t>
  </si>
  <si>
    <t>(nilai eigen dikali dengan tabel perbandingan harga,kualitas,dan waktu)</t>
  </si>
  <si>
    <t>Perbandingan setiap perusahaan kategori harga</t>
  </si>
  <si>
    <t>1 = kurang bagus</t>
  </si>
  <si>
    <t>2 = cukup bagus</t>
  </si>
  <si>
    <t>3 = bagus</t>
  </si>
  <si>
    <t>4 = sangat bagus</t>
  </si>
  <si>
    <t>1 -&gt; 2</t>
  </si>
  <si>
    <t>1-&gt; 3</t>
  </si>
  <si>
    <t>1-&gt; 4</t>
  </si>
  <si>
    <t>Rata-rata</t>
  </si>
  <si>
    <t>Perbandingan setiap perusahaan kategori kualitas</t>
  </si>
  <si>
    <t>Perbandingan setiap perusahaan kategori waktu</t>
  </si>
  <si>
    <t>Kriteria</t>
  </si>
  <si>
    <t>Bobot untuk Penentuan</t>
  </si>
  <si>
    <t>skala</t>
  </si>
  <si>
    <r>
      <t>Kesimpulannya adalah</t>
    </r>
    <r>
      <rPr>
        <sz val="11"/>
        <color rgb="FFFF0000"/>
        <rFont val="Calibri"/>
        <family val="2"/>
        <scheme val="minor"/>
      </rPr>
      <t xml:space="preserve"> CV. Makmur</t>
    </r>
    <r>
      <rPr>
        <sz val="11"/>
        <color theme="1"/>
        <rFont val="Calibri"/>
        <family val="2"/>
        <scheme val="minor"/>
      </rPr>
      <t xml:space="preserve"> yang akan dipilih perusahaan untuk memasok barang</t>
    </r>
  </si>
  <si>
    <t>=&gt; dapat diubah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</si>
</sst>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8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78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/>
    </xf>
    <xf numFmtId="177" fontId="0" fillId="0" borderId="0" xfId="0" applyNumberFormat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15" xfId="0" applyBorder="1"/>
    <xf numFmtId="0" fontId="0" fillId="0" borderId="16" xfId="0" applyBorder="1"/>
    <xf numFmtId="2" fontId="0" fillId="0" borderId="7" xfId="0" applyNumberFormat="1" applyBorder="1"/>
    <xf numFmtId="2" fontId="0" fillId="0" borderId="17" xfId="0" applyNumberFormat="1" applyBorder="1"/>
    <xf numFmtId="0" fontId="0" fillId="0" borderId="0" xfId="0" applyFill="1" applyBorder="1"/>
    <xf numFmtId="2" fontId="0" fillId="0" borderId="18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9" xfId="0" applyBorder="1"/>
    <xf numFmtId="0" fontId="0" fillId="0" borderId="18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0" borderId="10" xfId="0" applyNumberFormat="1" applyBorder="1"/>
    <xf numFmtId="2" fontId="0" fillId="0" borderId="19" xfId="0" applyNumberFormat="1" applyBorder="1"/>
    <xf numFmtId="2" fontId="0" fillId="0" borderId="8" xfId="0" applyNumberFormat="1" applyBorder="1"/>
    <xf numFmtId="0" fontId="0" fillId="5" borderId="4" xfId="0" applyFill="1" applyBorder="1" applyAlignment="1">
      <alignment vertical="center" wrapText="1"/>
    </xf>
    <xf numFmtId="0" fontId="0" fillId="5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559593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C6DC4A5-582F-4F90-898E-FBD16BC9B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0526-74E0-4891-A2F1-D2CEFB2FB990}">
  <dimension ref="A4:L61"/>
  <sheetViews>
    <sheetView tabSelected="1" topLeftCell="A22" zoomScale="80" zoomScaleNormal="100" workbookViewId="0">
      <selection activeCell="G21" sqref="G21"/>
    </sheetView>
  </sheetViews>
  <sheetFormatPr defaultRowHeight="15" x14ac:dyDescent="0.25"/>
  <cols>
    <col min="1" max="1" width="18" customWidth="1"/>
    <col min="2" max="2" width="12.5703125" customWidth="1"/>
    <col min="3" max="3" width="15.140625" customWidth="1"/>
    <col min="4" max="4" width="20" customWidth="1"/>
    <col min="5" max="5" width="11.85546875" customWidth="1"/>
    <col min="6" max="6" width="9.140625" customWidth="1"/>
    <col min="7" max="7" width="13.7109375" customWidth="1"/>
    <col min="8" max="8" width="12" customWidth="1"/>
    <col min="9" max="9" width="13.5703125" customWidth="1"/>
    <col min="10" max="10" width="13.42578125" customWidth="1"/>
    <col min="11" max="11" width="13.7109375" customWidth="1"/>
    <col min="12" max="12" width="11.5703125" customWidth="1"/>
  </cols>
  <sheetData>
    <row r="4" spans="1:9" ht="15.75" customHeight="1" x14ac:dyDescent="0.25"/>
    <row r="5" spans="1:9" ht="17.25" customHeight="1" x14ac:dyDescent="0.25"/>
    <row r="6" spans="1:9" ht="15.75" customHeight="1" x14ac:dyDescent="0.25"/>
    <row r="7" spans="1:9" ht="16.5" customHeight="1" thickBot="1" x14ac:dyDescent="0.3"/>
    <row r="8" spans="1:9" ht="15" customHeight="1" thickBot="1" x14ac:dyDescent="0.3">
      <c r="A8" s="2"/>
      <c r="B8" s="3" t="s">
        <v>0</v>
      </c>
      <c r="C8" s="3" t="s">
        <v>1</v>
      </c>
      <c r="D8" s="3" t="s">
        <v>2</v>
      </c>
      <c r="F8" s="42"/>
      <c r="G8" s="43" t="s">
        <v>27</v>
      </c>
      <c r="I8" t="s">
        <v>25</v>
      </c>
    </row>
    <row r="9" spans="1:9" ht="15.75" thickBot="1" x14ac:dyDescent="0.3">
      <c r="A9" s="4" t="s">
        <v>3</v>
      </c>
      <c r="B9" s="41">
        <v>1</v>
      </c>
      <c r="C9" s="41">
        <v>3</v>
      </c>
      <c r="D9" s="41">
        <v>4</v>
      </c>
      <c r="F9" t="s">
        <v>13</v>
      </c>
      <c r="H9" t="s">
        <v>17</v>
      </c>
      <c r="I9">
        <v>3</v>
      </c>
    </row>
    <row r="10" spans="1:9" ht="18.75" customHeight="1" thickBot="1" x14ac:dyDescent="0.3">
      <c r="A10" s="4" t="s">
        <v>4</v>
      </c>
      <c r="B10" s="41">
        <v>3</v>
      </c>
      <c r="C10" s="41">
        <v>2</v>
      </c>
      <c r="D10" s="41">
        <v>1</v>
      </c>
      <c r="F10" t="s">
        <v>14</v>
      </c>
      <c r="H10" t="s">
        <v>18</v>
      </c>
      <c r="I10">
        <v>5</v>
      </c>
    </row>
    <row r="11" spans="1:9" ht="15.75" thickBot="1" x14ac:dyDescent="0.3">
      <c r="A11" s="4" t="s">
        <v>5</v>
      </c>
      <c r="B11" s="41">
        <v>2</v>
      </c>
      <c r="C11" s="41">
        <v>4</v>
      </c>
      <c r="D11" s="41">
        <v>3</v>
      </c>
      <c r="F11" t="s">
        <v>15</v>
      </c>
      <c r="H11" t="s">
        <v>19</v>
      </c>
      <c r="I11">
        <v>7</v>
      </c>
    </row>
    <row r="12" spans="1:9" ht="15.75" thickBot="1" x14ac:dyDescent="0.3">
      <c r="A12" s="4" t="s">
        <v>6</v>
      </c>
      <c r="B12" s="41">
        <v>4</v>
      </c>
      <c r="C12" s="41">
        <v>1</v>
      </c>
      <c r="D12" s="41">
        <v>2</v>
      </c>
      <c r="F12" t="s">
        <v>16</v>
      </c>
    </row>
    <row r="13" spans="1:9" ht="21" customHeight="1" thickBot="1" x14ac:dyDescent="0.3">
      <c r="A13" s="1"/>
    </row>
    <row r="14" spans="1:9" ht="15.75" thickBot="1" x14ac:dyDescent="0.3">
      <c r="A14" s="2"/>
      <c r="B14" s="3" t="s">
        <v>0</v>
      </c>
      <c r="C14" s="3" t="s">
        <v>1</v>
      </c>
      <c r="D14" s="3" t="s">
        <v>2</v>
      </c>
    </row>
    <row r="15" spans="1:9" ht="15.75" thickBot="1" x14ac:dyDescent="0.3">
      <c r="A15" s="4" t="s">
        <v>0</v>
      </c>
      <c r="B15" s="6">
        <v>1</v>
      </c>
      <c r="C15" s="6">
        <v>5</v>
      </c>
      <c r="D15" s="6">
        <v>7</v>
      </c>
    </row>
    <row r="16" spans="1:9" ht="15.75" thickBot="1" x14ac:dyDescent="0.3">
      <c r="A16" s="4" t="s">
        <v>1</v>
      </c>
      <c r="B16" s="6">
        <v>0.2</v>
      </c>
      <c r="C16" s="6">
        <v>1</v>
      </c>
      <c r="D16" s="6">
        <v>5</v>
      </c>
    </row>
    <row r="17" spans="1:12" ht="15.75" thickBot="1" x14ac:dyDescent="0.3">
      <c r="A17" s="4" t="s">
        <v>2</v>
      </c>
      <c r="B17" s="8">
        <v>0.14285714285714285</v>
      </c>
      <c r="C17" s="6">
        <v>0.2</v>
      </c>
      <c r="D17" s="6">
        <v>1</v>
      </c>
    </row>
    <row r="18" spans="1:12" ht="15.75" thickBot="1" x14ac:dyDescent="0.3">
      <c r="A18" s="4"/>
      <c r="B18" s="7">
        <f>SUM(B15:B17)</f>
        <v>1.3428571428571427</v>
      </c>
      <c r="C18" s="6">
        <f t="shared" ref="C18:D18" si="0">SUM(C15:C17)</f>
        <v>6.2</v>
      </c>
      <c r="D18" s="6">
        <f t="shared" si="0"/>
        <v>13</v>
      </c>
    </row>
    <row r="20" spans="1:12" x14ac:dyDescent="0.25">
      <c r="A20" s="5" t="s">
        <v>7</v>
      </c>
    </row>
    <row r="21" spans="1:12" x14ac:dyDescent="0.25">
      <c r="B21" t="s">
        <v>0</v>
      </c>
      <c r="C21" t="s">
        <v>1</v>
      </c>
      <c r="D21" t="s">
        <v>2</v>
      </c>
      <c r="E21" t="s">
        <v>8</v>
      </c>
    </row>
    <row r="22" spans="1:12" x14ac:dyDescent="0.25">
      <c r="A22" t="s">
        <v>0</v>
      </c>
      <c r="B22">
        <f>B15/$B$18</f>
        <v>0.74468085106382986</v>
      </c>
      <c r="C22">
        <f>C15/$C$18</f>
        <v>0.80645161290322576</v>
      </c>
      <c r="D22">
        <f>D15/$D$18</f>
        <v>0.53846153846153844</v>
      </c>
      <c r="E22" s="9">
        <f>SUM(B22:D22)/3</f>
        <v>0.69653133414286472</v>
      </c>
    </row>
    <row r="23" spans="1:12" x14ac:dyDescent="0.25">
      <c r="A23" t="s">
        <v>1</v>
      </c>
      <c r="B23">
        <f t="shared" ref="B23:B24" si="1">B16/$B$18</f>
        <v>0.14893617021276598</v>
      </c>
      <c r="C23">
        <f t="shared" ref="C23:C24" si="2">C16/$C$18</f>
        <v>0.16129032258064516</v>
      </c>
      <c r="D23">
        <f t="shared" ref="D23:D24" si="3">D16/$D$18</f>
        <v>0.38461538461538464</v>
      </c>
      <c r="E23" s="9">
        <f t="shared" ref="E23:E24" si="4">SUM(B23:D23)/3</f>
        <v>0.23161395913626526</v>
      </c>
    </row>
    <row r="24" spans="1:12" x14ac:dyDescent="0.25">
      <c r="A24" t="s">
        <v>2</v>
      </c>
      <c r="B24">
        <f t="shared" si="1"/>
        <v>0.10638297872340426</v>
      </c>
      <c r="C24">
        <f t="shared" si="2"/>
        <v>3.2258064516129031E-2</v>
      </c>
      <c r="D24">
        <f t="shared" si="3"/>
        <v>7.6923076923076927E-2</v>
      </c>
      <c r="E24" s="9">
        <f t="shared" si="4"/>
        <v>7.1854706720870076E-2</v>
      </c>
    </row>
    <row r="26" spans="1:12" x14ac:dyDescent="0.25">
      <c r="B26" t="s">
        <v>9</v>
      </c>
      <c r="C26" t="s">
        <v>11</v>
      </c>
    </row>
    <row r="27" spans="1:12" x14ac:dyDescent="0.25">
      <c r="A27" t="s">
        <v>0</v>
      </c>
      <c r="B27">
        <f>MMULT(B15:D15,$E$22:$E$24)</f>
        <v>2.3575840768702818</v>
      </c>
    </row>
    <row r="28" spans="1:12" x14ac:dyDescent="0.25">
      <c r="A28" t="s">
        <v>1</v>
      </c>
      <c r="B28">
        <f t="shared" ref="B28:B29" si="5">MMULT(B16:D16,$E$22:$E$24)</f>
        <v>0.73019375956918853</v>
      </c>
    </row>
    <row r="29" spans="1:12" x14ac:dyDescent="0.25">
      <c r="A29" t="s">
        <v>10</v>
      </c>
      <c r="B29">
        <f t="shared" si="5"/>
        <v>0.21768197485424665</v>
      </c>
    </row>
    <row r="31" spans="1:12" x14ac:dyDescent="0.25">
      <c r="A31" t="s">
        <v>12</v>
      </c>
    </row>
    <row r="32" spans="1:12" x14ac:dyDescent="0.25">
      <c r="A32" s="16" t="s">
        <v>0</v>
      </c>
      <c r="B32" s="16" t="s">
        <v>3</v>
      </c>
      <c r="C32" s="31" t="s">
        <v>4</v>
      </c>
      <c r="D32" s="31" t="s">
        <v>5</v>
      </c>
      <c r="E32" s="15" t="s">
        <v>6</v>
      </c>
      <c r="G32" s="16" t="s">
        <v>0</v>
      </c>
      <c r="H32" s="17" t="s">
        <v>3</v>
      </c>
      <c r="I32" s="18" t="s">
        <v>4</v>
      </c>
      <c r="J32" s="18" t="s">
        <v>5</v>
      </c>
      <c r="K32" s="19" t="s">
        <v>6</v>
      </c>
      <c r="L32" s="27" t="s">
        <v>20</v>
      </c>
    </row>
    <row r="33" spans="1:12" x14ac:dyDescent="0.25">
      <c r="A33" s="20" t="s">
        <v>3</v>
      </c>
      <c r="B33" s="38">
        <f>IF(B9-$B$9&gt;0,IF(B9-$B$9=1,3,IF(B9-$B$9=2,5,7)),IF(B9-$B$9=-1,1/3,IF(B9-$B$9=-2,1/5,IF(B9-$B$9=0,1,1/7))))</f>
        <v>1</v>
      </c>
      <c r="C33" s="39">
        <f>IF($B9-$B$10&gt;0,IF($B9-$B$10=1,3,IF($B9-$B$10=2,5,7)),IF($B9-$B$10=-1,1/3,IF($B9-$B$10=-2,1/5,IF($B9-$B$10=0,1,1/7))))</f>
        <v>0.2</v>
      </c>
      <c r="D33" s="39">
        <f>IF($B9-$B$11&gt;0,IF($B9-$B$11=1,3,IF($B9-$B$11=2,5,7)),IF($B9-$B$11=-1,1/3,IF($B9-$B$11=-2,1/5,IF($B9-$B$11=0,1,1/7))))</f>
        <v>0.33333333333333331</v>
      </c>
      <c r="E33" s="40">
        <f>IF($B9-$B$12&gt;0,IF($B9-$B$12=1,3,IF($B9-$B$12=2,5,7)),IF($B9-$B$12=-1,1/3,IF($B9-$B$12=-2,1/5,IF($B9-$B$12=0,1,1/7))))</f>
        <v>0.14285714285714285</v>
      </c>
      <c r="G33" s="20" t="s">
        <v>3</v>
      </c>
      <c r="H33" s="21">
        <f>B33/$B$37</f>
        <v>6.25E-2</v>
      </c>
      <c r="I33" s="21">
        <f>C33/$C$37</f>
        <v>4.4117647058823532E-2</v>
      </c>
      <c r="J33" s="21">
        <f>D33/$D$37</f>
        <v>3.5714285714285712E-2</v>
      </c>
      <c r="K33" s="22">
        <f>E33/$E$37</f>
        <v>8.5227272727272721E-2</v>
      </c>
      <c r="L33">
        <f>SUM(H33:K33)/4</f>
        <v>5.6889801375095486E-2</v>
      </c>
    </row>
    <row r="34" spans="1:12" x14ac:dyDescent="0.25">
      <c r="A34" s="23" t="s">
        <v>4</v>
      </c>
      <c r="B34" s="28">
        <f t="shared" ref="B34:B36" si="6">IF(B10-$B$9&gt;0,IF(B10-$B$9=1,3,IF(B10-$B$9=2,5,7)),IF(B10-$B$9=-1,1/3,IF(B10-$B$9=-2,1/5,IF(B10-$B$9=0,1,1/7))))</f>
        <v>5</v>
      </c>
      <c r="C34" s="21">
        <f t="shared" ref="C34:C36" si="7">IF($B10-$B$10&gt;0,IF($B10-$B$10=1,3,IF($B10-$B$10=2,5,7)),IF($B10-$B$10=-1,1/3,IF($B10-$B$10=-2,1/5,IF($B10-$B$10=0,1,1/7))))</f>
        <v>1</v>
      </c>
      <c r="D34" s="21">
        <f t="shared" ref="D34:D36" si="8">IF($B10-$B$11&gt;0,IF($B10-$B$11=1,3,IF($B10-$B$11=2,5,7)),IF($B10-$B$11=-1,1/3,IF($B10-$B$11=-2,1/5,IF($B10-$B$11=0,1,1/7))))</f>
        <v>3</v>
      </c>
      <c r="E34" s="22">
        <f t="shared" ref="E34:E36" si="9">IF($B10-$B$12&gt;0,IF($B10-$B$12=1,3,IF($B10-$B$12=2,5,7)),IF($B10-$B$12=-1,1/3,IF($B10-$B$12=-2,1/5,IF($B10-$B$12=0,1,1/7))))</f>
        <v>0.33333333333333331</v>
      </c>
      <c r="G34" s="23" t="s">
        <v>4</v>
      </c>
      <c r="H34" s="21">
        <f t="shared" ref="H34:H36" si="10">B34/$B$37</f>
        <v>0.3125</v>
      </c>
      <c r="I34" s="21">
        <f t="shared" ref="I34:I36" si="11">C34/$C$37</f>
        <v>0.22058823529411764</v>
      </c>
      <c r="J34" s="21">
        <f t="shared" ref="J34:J36" si="12">D34/$D$37</f>
        <v>0.3214285714285714</v>
      </c>
      <c r="K34" s="22">
        <f t="shared" ref="K34:K36" si="13">E34/$E$37</f>
        <v>0.19886363636363635</v>
      </c>
      <c r="L34">
        <f t="shared" ref="L34:L36" si="14">SUM(H34:K34)/4</f>
        <v>0.26334511077158135</v>
      </c>
    </row>
    <row r="35" spans="1:12" x14ac:dyDescent="0.25">
      <c r="A35" s="23" t="s">
        <v>5</v>
      </c>
      <c r="B35" s="28">
        <f t="shared" si="6"/>
        <v>3</v>
      </c>
      <c r="C35" s="21">
        <f t="shared" si="7"/>
        <v>0.33333333333333331</v>
      </c>
      <c r="D35" s="21">
        <f t="shared" si="8"/>
        <v>1</v>
      </c>
      <c r="E35" s="22">
        <f t="shared" si="9"/>
        <v>0.2</v>
      </c>
      <c r="G35" s="23" t="s">
        <v>5</v>
      </c>
      <c r="H35" s="28">
        <f t="shared" si="10"/>
        <v>0.1875</v>
      </c>
      <c r="I35" s="21">
        <f t="shared" si="11"/>
        <v>7.3529411764705885E-2</v>
      </c>
      <c r="J35" s="21">
        <f t="shared" si="12"/>
        <v>0.10714285714285714</v>
      </c>
      <c r="K35" s="22">
        <f t="shared" si="13"/>
        <v>0.11931818181818182</v>
      </c>
      <c r="L35">
        <f t="shared" si="14"/>
        <v>0.12187261268143622</v>
      </c>
    </row>
    <row r="36" spans="1:12" x14ac:dyDescent="0.25">
      <c r="A36" s="24" t="s">
        <v>6</v>
      </c>
      <c r="B36" s="29">
        <f t="shared" si="6"/>
        <v>7</v>
      </c>
      <c r="C36" s="25">
        <f t="shared" si="7"/>
        <v>3</v>
      </c>
      <c r="D36" s="25">
        <f t="shared" si="8"/>
        <v>5</v>
      </c>
      <c r="E36" s="26">
        <f t="shared" si="9"/>
        <v>1</v>
      </c>
      <c r="G36" s="24" t="s">
        <v>6</v>
      </c>
      <c r="H36" s="29">
        <f t="shared" si="10"/>
        <v>0.4375</v>
      </c>
      <c r="I36" s="25">
        <f t="shared" si="11"/>
        <v>0.66176470588235292</v>
      </c>
      <c r="J36" s="25">
        <f t="shared" si="12"/>
        <v>0.5357142857142857</v>
      </c>
      <c r="K36" s="26">
        <f t="shared" si="13"/>
        <v>0.59659090909090906</v>
      </c>
      <c r="L36">
        <f t="shared" si="14"/>
        <v>0.55789247517188689</v>
      </c>
    </row>
    <row r="37" spans="1:12" x14ac:dyDescent="0.25">
      <c r="B37" s="10">
        <f>SUM(B33:B36)</f>
        <v>16</v>
      </c>
      <c r="C37" s="10">
        <f t="shared" ref="C37:E37" si="15">SUM(C33:C36)</f>
        <v>4.5333333333333332</v>
      </c>
      <c r="D37" s="10">
        <f t="shared" si="15"/>
        <v>9.3333333333333339</v>
      </c>
      <c r="E37" s="10">
        <f t="shared" si="15"/>
        <v>1.6761904761904762</v>
      </c>
    </row>
    <row r="39" spans="1:12" x14ac:dyDescent="0.25">
      <c r="A39" t="s">
        <v>21</v>
      </c>
    </row>
    <row r="40" spans="1:12" x14ac:dyDescent="0.25">
      <c r="A40" s="16" t="s">
        <v>1</v>
      </c>
      <c r="B40" s="16" t="s">
        <v>3</v>
      </c>
      <c r="C40" s="31" t="s">
        <v>4</v>
      </c>
      <c r="D40" s="31" t="s">
        <v>5</v>
      </c>
      <c r="E40" s="15" t="s">
        <v>6</v>
      </c>
      <c r="G40" s="30" t="s">
        <v>0</v>
      </c>
      <c r="H40" s="18" t="s">
        <v>3</v>
      </c>
      <c r="I40" s="18" t="s">
        <v>4</v>
      </c>
      <c r="J40" s="18" t="s">
        <v>5</v>
      </c>
      <c r="K40" s="19" t="s">
        <v>6</v>
      </c>
      <c r="L40" t="s">
        <v>20</v>
      </c>
    </row>
    <row r="41" spans="1:12" x14ac:dyDescent="0.25">
      <c r="A41" s="16" t="s">
        <v>3</v>
      </c>
      <c r="B41" s="38">
        <f>IF($C9-$C$9&gt;0,IF($C9-$C$9=1,3,IF($C9-$C$9=2,5,7)),IF($C9-$C$9=-1,1/3,IF($C9-$C$9=-2,1/5,IF($C9-$C$9=0,1,1/7))))</f>
        <v>1</v>
      </c>
      <c r="C41" s="39">
        <f>IF($C9-$C$10&gt;0,IF($C9-$C$10=1,3,IF($C9-$C$10=2,5,7)),IF($C9-$C$10=-1,1/3,IF($C9-$C$10=-2,1/5,IF($C9-$C$10=0,1,1/7))))</f>
        <v>3</v>
      </c>
      <c r="D41" s="39">
        <f>IF($C9-$C$11&gt;0,IF($C9-$C$11=1,3,IF($C9-$C$11=2,5,7)),IF($C9-$C$11=-1,1/3,IF($C9-$C$11=-2,1/5,IF($C9-$C$11=0,1,1/7))))</f>
        <v>0.33333333333333331</v>
      </c>
      <c r="E41" s="40">
        <f>IF($C9-$C$12&gt;0,IF($C9-$C$12=1,3,IF($C9-$C$12=2,5,7)),IF($C9-$C$12=-1,1/3,IF($C9-$C$12=-2,1/5,IF($C9-$C$12=0,1,1/7))))</f>
        <v>5</v>
      </c>
      <c r="G41" s="23" t="s">
        <v>3</v>
      </c>
      <c r="H41" s="14">
        <f>B41/$B$45</f>
        <v>0.22058823529411764</v>
      </c>
      <c r="I41" s="14">
        <f>C41/$C$45</f>
        <v>0.3214285714285714</v>
      </c>
      <c r="J41" s="14">
        <f>D41/$D$45</f>
        <v>0.19886363636363638</v>
      </c>
      <c r="K41" s="11">
        <f>E41/$E$45</f>
        <v>0.3125</v>
      </c>
      <c r="L41">
        <f>SUM(H41:K41)/4</f>
        <v>0.26334511077158135</v>
      </c>
    </row>
    <row r="42" spans="1:12" x14ac:dyDescent="0.25">
      <c r="A42" s="32" t="s">
        <v>4</v>
      </c>
      <c r="B42" s="28">
        <f t="shared" ref="B42:B44" si="16">IF($C10-$C$9&gt;0,IF($C10-$C$9=1,3,IF($C10-$C$9=2,5,7)),IF($C10-$C$9=-1,1/3,IF($C10-$C$9=-2,1/5,IF($C10-$C$9=0,1,1/7))))</f>
        <v>0.33333333333333331</v>
      </c>
      <c r="C42" s="21">
        <f t="shared" ref="C42:C44" si="17">IF($C10-$C$10&gt;0,IF($C10-$C$10=1,3,IF($C10-$C$10=2,5,7)),IF($C10-$C$10=-1,1/3,IF($C10-$C$10=-2,1/5,IF($C10-$C$10=0,1,1/7))))</f>
        <v>1</v>
      </c>
      <c r="D42" s="21">
        <f t="shared" ref="D42:D44" si="18">IF($C10-$C$11&gt;0,IF($C10-$C$11=1,3,IF($C10-$C$11=2,5,7)),IF($C10-$C$11=-1,1/3,IF($C10-$C$11=-2,1/5,IF($C10-$C$11=0,1,1/7))))</f>
        <v>0.2</v>
      </c>
      <c r="E42" s="22">
        <f t="shared" ref="E42:E44" si="19">IF($C10-$C$12&gt;0,IF($C10-$C$12=1,3,IF($C10-$C$12=2,5,7)),IF($C10-$C$12=-1,1/3,IF($C10-$C$12=-2,1/5,IF($C10-$C$12=0,1,1/7))))</f>
        <v>3</v>
      </c>
      <c r="G42" s="23" t="s">
        <v>4</v>
      </c>
      <c r="H42" s="14">
        <f t="shared" ref="H42:H44" si="20">B42/$B$45</f>
        <v>7.3529411764705885E-2</v>
      </c>
      <c r="I42" s="14">
        <f t="shared" ref="I42:I44" si="21">C42/$C$45</f>
        <v>0.10714285714285714</v>
      </c>
      <c r="J42" s="14">
        <f t="shared" ref="J42:J44" si="22">D42/$D$45</f>
        <v>0.11931818181818184</v>
      </c>
      <c r="K42" s="11">
        <f t="shared" ref="K42:K44" si="23">E42/$E$45</f>
        <v>0.1875</v>
      </c>
      <c r="L42">
        <f t="shared" ref="L42:L44" si="24">SUM(H42:K42)/4</f>
        <v>0.12187261268143622</v>
      </c>
    </row>
    <row r="43" spans="1:12" x14ac:dyDescent="0.25">
      <c r="A43" s="32" t="s">
        <v>5</v>
      </c>
      <c r="B43" s="28">
        <f t="shared" si="16"/>
        <v>3</v>
      </c>
      <c r="C43" s="21">
        <f t="shared" si="17"/>
        <v>5</v>
      </c>
      <c r="D43" s="21">
        <f t="shared" si="18"/>
        <v>1</v>
      </c>
      <c r="E43" s="22">
        <f t="shared" si="19"/>
        <v>7</v>
      </c>
      <c r="G43" s="23" t="s">
        <v>5</v>
      </c>
      <c r="H43" s="14">
        <f t="shared" si="20"/>
        <v>0.66176470588235292</v>
      </c>
      <c r="I43" s="14">
        <f t="shared" si="21"/>
        <v>0.5357142857142857</v>
      </c>
      <c r="J43" s="14">
        <f t="shared" si="22"/>
        <v>0.59659090909090917</v>
      </c>
      <c r="K43" s="11">
        <f t="shared" si="23"/>
        <v>0.4375</v>
      </c>
      <c r="L43">
        <f t="shared" si="24"/>
        <v>0.557892475171887</v>
      </c>
    </row>
    <row r="44" spans="1:12" x14ac:dyDescent="0.25">
      <c r="A44" s="12" t="s">
        <v>6</v>
      </c>
      <c r="B44" s="29">
        <f t="shared" si="16"/>
        <v>0.2</v>
      </c>
      <c r="C44" s="25">
        <f t="shared" si="17"/>
        <v>0.33333333333333331</v>
      </c>
      <c r="D44" s="25">
        <f t="shared" si="18"/>
        <v>0.14285714285714285</v>
      </c>
      <c r="E44" s="26">
        <f t="shared" si="19"/>
        <v>1</v>
      </c>
      <c r="G44" s="24" t="s">
        <v>6</v>
      </c>
      <c r="H44" s="13">
        <f t="shared" si="20"/>
        <v>4.4117647058823532E-2</v>
      </c>
      <c r="I44" s="13">
        <f t="shared" si="21"/>
        <v>3.5714285714285712E-2</v>
      </c>
      <c r="J44" s="13">
        <f t="shared" si="22"/>
        <v>8.5227272727272735E-2</v>
      </c>
      <c r="K44" s="33">
        <f t="shared" si="23"/>
        <v>6.25E-2</v>
      </c>
      <c r="L44">
        <f t="shared" si="24"/>
        <v>5.6889801375095493E-2</v>
      </c>
    </row>
    <row r="45" spans="1:12" x14ac:dyDescent="0.25">
      <c r="B45" s="10">
        <f>SUM(B41:B44)</f>
        <v>4.5333333333333332</v>
      </c>
      <c r="C45" s="10">
        <f t="shared" ref="C45" si="25">SUM(C41:C44)</f>
        <v>9.3333333333333339</v>
      </c>
      <c r="D45" s="10">
        <f t="shared" ref="D45" si="26">SUM(D41:D44)</f>
        <v>1.676190476190476</v>
      </c>
      <c r="E45" s="10">
        <f t="shared" ref="E45" si="27">SUM(E41:E44)</f>
        <v>16</v>
      </c>
    </row>
    <row r="47" spans="1:12" x14ac:dyDescent="0.25">
      <c r="A47" t="s">
        <v>22</v>
      </c>
    </row>
    <row r="48" spans="1:12" x14ac:dyDescent="0.25">
      <c r="A48" s="16" t="s">
        <v>10</v>
      </c>
      <c r="B48" s="17" t="s">
        <v>3</v>
      </c>
      <c r="C48" s="18" t="s">
        <v>4</v>
      </c>
      <c r="D48" s="18" t="s">
        <v>5</v>
      </c>
      <c r="E48" s="19" t="s">
        <v>6</v>
      </c>
      <c r="G48" s="30" t="s">
        <v>0</v>
      </c>
      <c r="H48" s="18" t="s">
        <v>3</v>
      </c>
      <c r="I48" s="18" t="s">
        <v>4</v>
      </c>
      <c r="J48" s="18" t="s">
        <v>5</v>
      </c>
      <c r="K48" s="19" t="s">
        <v>6</v>
      </c>
      <c r="L48" t="s">
        <v>20</v>
      </c>
    </row>
    <row r="49" spans="1:12" x14ac:dyDescent="0.25">
      <c r="A49" s="20" t="s">
        <v>3</v>
      </c>
      <c r="B49" s="21">
        <v>1</v>
      </c>
      <c r="C49" s="21">
        <v>7</v>
      </c>
      <c r="D49" s="21">
        <v>3</v>
      </c>
      <c r="E49" s="22">
        <v>5</v>
      </c>
      <c r="G49" s="23" t="s">
        <v>3</v>
      </c>
      <c r="H49" s="14">
        <f>B49/$B$53</f>
        <v>0.59659090909090917</v>
      </c>
      <c r="I49" s="14">
        <f>C49/$C$53</f>
        <v>0.4375</v>
      </c>
      <c r="J49" s="14">
        <f>D49/$D$53</f>
        <v>0.66176470588235292</v>
      </c>
      <c r="K49" s="11">
        <f>E49/$E$53</f>
        <v>0.53571428571428581</v>
      </c>
      <c r="L49">
        <f>SUM(H49:K49)/4</f>
        <v>0.557892475171887</v>
      </c>
    </row>
    <row r="50" spans="1:12" x14ac:dyDescent="0.25">
      <c r="A50" s="23" t="s">
        <v>4</v>
      </c>
      <c r="B50" s="21">
        <v>0.14285714285714285</v>
      </c>
      <c r="C50" s="21">
        <v>1</v>
      </c>
      <c r="D50" s="21">
        <v>0.2</v>
      </c>
      <c r="E50" s="22">
        <v>0.33333333333333331</v>
      </c>
      <c r="G50" s="23" t="s">
        <v>4</v>
      </c>
      <c r="H50" s="14">
        <f t="shared" ref="H50:H52" si="28">B50/$B$53</f>
        <v>8.5227272727272735E-2</v>
      </c>
      <c r="I50" s="14">
        <f t="shared" ref="I50:I52" si="29">C50/$C$53</f>
        <v>6.25E-2</v>
      </c>
      <c r="J50" s="14">
        <f t="shared" ref="J50:J52" si="30">D50/$D$53</f>
        <v>4.4117647058823532E-2</v>
      </c>
      <c r="K50" s="11">
        <f t="shared" ref="K50:K52" si="31">E50/$E$53</f>
        <v>3.5714285714285719E-2</v>
      </c>
      <c r="L50">
        <f t="shared" ref="L50:N52" si="32">SUM(H50:K50)/4</f>
        <v>5.68898013750955E-2</v>
      </c>
    </row>
    <row r="51" spans="1:12" x14ac:dyDescent="0.25">
      <c r="A51" s="23" t="s">
        <v>5</v>
      </c>
      <c r="B51" s="21">
        <v>0.33333333333333331</v>
      </c>
      <c r="C51" s="21">
        <v>5</v>
      </c>
      <c r="D51" s="21">
        <v>1</v>
      </c>
      <c r="E51" s="22">
        <v>3</v>
      </c>
      <c r="G51" s="23" t="s">
        <v>5</v>
      </c>
      <c r="H51" s="14">
        <f t="shared" si="28"/>
        <v>0.19886363636363638</v>
      </c>
      <c r="I51" s="14">
        <f t="shared" si="29"/>
        <v>0.3125</v>
      </c>
      <c r="J51" s="14">
        <f t="shared" si="30"/>
        <v>0.22058823529411764</v>
      </c>
      <c r="K51" s="11">
        <f t="shared" si="31"/>
        <v>0.32142857142857145</v>
      </c>
      <c r="L51">
        <f t="shared" si="32"/>
        <v>0.26334511077158135</v>
      </c>
    </row>
    <row r="52" spans="1:12" x14ac:dyDescent="0.25">
      <c r="A52" s="24" t="s">
        <v>6</v>
      </c>
      <c r="B52" s="25">
        <v>0.2</v>
      </c>
      <c r="C52" s="25">
        <v>3</v>
      </c>
      <c r="D52" s="25">
        <v>0.33333333333333331</v>
      </c>
      <c r="E52" s="26">
        <v>1</v>
      </c>
      <c r="G52" s="24" t="s">
        <v>6</v>
      </c>
      <c r="H52" s="13">
        <f t="shared" si="28"/>
        <v>0.11931818181818184</v>
      </c>
      <c r="I52" s="13">
        <f t="shared" si="29"/>
        <v>0.1875</v>
      </c>
      <c r="J52" s="13">
        <f t="shared" si="30"/>
        <v>7.3529411764705885E-2</v>
      </c>
      <c r="K52" s="33">
        <f t="shared" si="31"/>
        <v>0.10714285714285715</v>
      </c>
      <c r="L52">
        <f t="shared" si="32"/>
        <v>0.12187261268143622</v>
      </c>
    </row>
    <row r="53" spans="1:12" x14ac:dyDescent="0.25">
      <c r="B53" s="10">
        <f>SUM(B49:B52)</f>
        <v>1.676190476190476</v>
      </c>
      <c r="C53" s="10">
        <f t="shared" ref="C53" si="33">SUM(C49:C52)</f>
        <v>16</v>
      </c>
      <c r="D53" s="10">
        <f t="shared" ref="D53" si="34">SUM(D49:D52)</f>
        <v>4.5333333333333332</v>
      </c>
      <c r="E53" s="10">
        <f t="shared" ref="E53" si="35">SUM(E49:E52)</f>
        <v>9.3333333333333321</v>
      </c>
    </row>
    <row r="55" spans="1:12" x14ac:dyDescent="0.25">
      <c r="A55" t="s">
        <v>20</v>
      </c>
      <c r="B55" t="s">
        <v>0</v>
      </c>
      <c r="C55" t="s">
        <v>1</v>
      </c>
      <c r="D55" t="s">
        <v>10</v>
      </c>
      <c r="E55" s="36" t="s">
        <v>23</v>
      </c>
      <c r="F55" s="34" t="s">
        <v>24</v>
      </c>
      <c r="G55" s="34"/>
    </row>
    <row r="56" spans="1:12" x14ac:dyDescent="0.25">
      <c r="A56" s="20" t="s">
        <v>3</v>
      </c>
      <c r="B56" s="37">
        <v>5.6889801375095486E-2</v>
      </c>
      <c r="C56" s="37">
        <v>0.26334511077158135</v>
      </c>
      <c r="D56" s="37">
        <v>0.557892475171887</v>
      </c>
      <c r="E56" s="36">
        <v>0.69653133414286472</v>
      </c>
      <c r="F56" s="34">
        <f>MMULT(B56:D56,$E$56:$E$58)</f>
        <v>0.14070713316115835</v>
      </c>
      <c r="G56" s="34"/>
    </row>
    <row r="57" spans="1:12" x14ac:dyDescent="0.25">
      <c r="A57" s="23" t="s">
        <v>4</v>
      </c>
      <c r="B57" s="37">
        <v>0.26334511077158135</v>
      </c>
      <c r="C57" s="37">
        <v>0.12187261268143622</v>
      </c>
      <c r="D57" s="37">
        <v>5.68898013750955E-2</v>
      </c>
      <c r="E57" s="36">
        <v>0.23161395913626526</v>
      </c>
      <c r="F57" s="34">
        <f t="shared" ref="F57:F59" si="36">MMULT(B57:D57,$E$56:$E$58)</f>
        <v>0.21574331967237415</v>
      </c>
      <c r="G57" s="34"/>
    </row>
    <row r="58" spans="1:12" x14ac:dyDescent="0.25">
      <c r="A58" s="23" t="s">
        <v>5</v>
      </c>
      <c r="B58" s="37">
        <v>0.12187261268143622</v>
      </c>
      <c r="C58" s="37">
        <v>0.557892475171887</v>
      </c>
      <c r="D58" s="37">
        <v>0.26334511077158135</v>
      </c>
      <c r="E58" s="36">
        <v>7.1854706720870076E-2</v>
      </c>
      <c r="F58" s="34">
        <f t="shared" si="36"/>
        <v>0.23302636415423572</v>
      </c>
      <c r="G58" s="34"/>
    </row>
    <row r="59" spans="1:12" x14ac:dyDescent="0.25">
      <c r="A59" s="24" t="s">
        <v>6</v>
      </c>
      <c r="B59" s="37">
        <v>0.55789247517188689</v>
      </c>
      <c r="C59" s="37">
        <v>5.6889801375095493E-2</v>
      </c>
      <c r="D59" s="37">
        <v>0.12187261268143622</v>
      </c>
      <c r="F59" s="35">
        <f t="shared" si="36"/>
        <v>0.41052318301223184</v>
      </c>
      <c r="G59" s="35"/>
    </row>
    <row r="60" spans="1:12" x14ac:dyDescent="0.25">
      <c r="F60" s="34"/>
      <c r="G60" s="34"/>
    </row>
    <row r="61" spans="1:12" x14ac:dyDescent="0.25">
      <c r="A61" t="s">
        <v>26</v>
      </c>
    </row>
  </sheetData>
  <mergeCells count="6">
    <mergeCell ref="F55:G55"/>
    <mergeCell ref="F56:G56"/>
    <mergeCell ref="F57:G57"/>
    <mergeCell ref="F58:G58"/>
    <mergeCell ref="F59:G59"/>
    <mergeCell ref="F60:G6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561975</xdr:colOff>
                <xdr:row>6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2020-04-19T05:39:30Z</dcterms:created>
  <dcterms:modified xsi:type="dcterms:W3CDTF">2020-04-19T11:36:55Z</dcterms:modified>
</cp:coreProperties>
</file>