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klin\OneDrive\Data Science\Excel\"/>
    </mc:Choice>
  </mc:AlternateContent>
  <xr:revisionPtr revIDLastSave="333" documentId="8_{C2D9948A-ECA0-44EA-B7E7-017019D3CF7E}" xr6:coauthVersionLast="43" xr6:coauthVersionMax="43" xr10:uidLastSave="{5DB708C7-9DEA-4A59-AB25-FAFB5DBC933D}"/>
  <bookViews>
    <workbookView xWindow="-110" yWindow="-110" windowWidth="22780" windowHeight="14660" xr2:uid="{00000000-000D-0000-FFFF-FFFF00000000}"/>
  </bookViews>
  <sheets>
    <sheet name="RawData" sheetId="1" r:id="rId1"/>
    <sheet name="Category_Pivot" sheetId="2" r:id="rId2"/>
    <sheet name="Sub_Category_Pivot" sheetId="3" r:id="rId3"/>
    <sheet name="Date_Created_Conversion" sheetId="4" r:id="rId4"/>
    <sheet name="Bonus" sheetId="5" r:id="rId5"/>
  </sheets>
  <definedNames>
    <definedName name="_xlnm._FilterDatabase" localSheetId="0" hidden="1">RawData!$A$1:$T$4115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3" i="5" l="1"/>
  <c r="C12" i="5"/>
  <c r="C11" i="5"/>
  <c r="C10" i="5"/>
  <c r="C9" i="5"/>
  <c r="C8" i="5"/>
  <c r="C7" i="5"/>
  <c r="D13" i="5"/>
  <c r="B13" i="5"/>
  <c r="D12" i="5"/>
  <c r="B12" i="5"/>
  <c r="D11" i="5"/>
  <c r="B11" i="5"/>
  <c r="D10" i="5"/>
  <c r="B10" i="5"/>
  <c r="D9" i="5"/>
  <c r="B9" i="5"/>
  <c r="D8" i="5"/>
  <c r="B8" i="5"/>
  <c r="D7" i="5"/>
  <c r="B7" i="5"/>
  <c r="D6" i="5"/>
  <c r="C6" i="5"/>
  <c r="B6" i="5"/>
  <c r="D5" i="5"/>
  <c r="C5" i="5"/>
  <c r="B5" i="5"/>
  <c r="C4" i="5"/>
  <c r="D4" i="5"/>
  <c r="B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E2" i="5" l="1"/>
  <c r="H2" i="5" s="1"/>
  <c r="E3" i="5"/>
  <c r="H3" i="5" s="1"/>
  <c r="E13" i="5"/>
  <c r="H13" i="5" s="1"/>
  <c r="E12" i="5"/>
  <c r="H12" i="5" s="1"/>
  <c r="E11" i="5"/>
  <c r="G11" i="5" s="1"/>
  <c r="E10" i="5"/>
  <c r="H10" i="5" s="1"/>
  <c r="E9" i="5"/>
  <c r="F9" i="5" s="1"/>
  <c r="E8" i="5"/>
  <c r="G8" i="5" s="1"/>
  <c r="E7" i="5"/>
  <c r="H7" i="5" s="1"/>
  <c r="E6" i="5"/>
  <c r="G6" i="5" s="1"/>
  <c r="E5" i="5"/>
  <c r="G5" i="5" s="1"/>
  <c r="E4" i="5"/>
  <c r="G4" i="5" s="1"/>
  <c r="H9" i="5" l="1"/>
  <c r="G12" i="5"/>
  <c r="H5" i="5"/>
  <c r="F12" i="5"/>
  <c r="F2" i="5"/>
  <c r="H6" i="5"/>
  <c r="F3" i="5"/>
  <c r="F8" i="5"/>
  <c r="G9" i="5"/>
  <c r="F4" i="5"/>
  <c r="F5" i="5"/>
  <c r="G2" i="5"/>
  <c r="F7" i="5"/>
  <c r="G3" i="5"/>
  <c r="H8" i="5"/>
  <c r="G10" i="5"/>
  <c r="H4" i="5"/>
  <c r="G7" i="5"/>
  <c r="G13" i="5"/>
  <c r="H11" i="5"/>
  <c r="F6" i="5"/>
  <c r="F10" i="5"/>
  <c r="F11" i="5"/>
  <c r="F13" i="5"/>
</calcChain>
</file>

<file path=xl/sharedStrings.xml><?xml version="1.0" encoding="utf-8"?>
<sst xmlns="http://schemas.openxmlformats.org/spreadsheetml/2006/main" count="49729" uniqueCount="8401">
  <si>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</si>
  <si>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</si>
  <si>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</si>
  <si>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</si>
  <si>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</si>
  <si>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</si>
  <si>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</si>
  <si>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</si>
  <si>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</si>
  <si>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</si>
  <si>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</si>
  <si>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</si>
  <si>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</si>
  <si>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</si>
  <si>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</si>
  <si>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</si>
  <si>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</si>
  <si>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</si>
  <si>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</si>
  <si>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</si>
  <si>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</si>
  <si>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</si>
  <si>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</si>
  <si>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</si>
  <si>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</si>
  <si>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</si>
  <si>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</si>
  <si>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</si>
  <si>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</si>
  <si>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</si>
  <si>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</si>
  <si>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</si>
  <si>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</si>
  <si>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</si>
  <si>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</si>
  <si>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</si>
  <si>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</si>
  <si>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</si>
  <si>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</si>
  <si>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</si>
  <si>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</si>
  <si>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</si>
  <si>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</si>
  <si>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</si>
  <si>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</si>
  <si>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</si>
  <si>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</si>
  <si>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</si>
  <si>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</si>
  <si>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</si>
  <si>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</si>
  <si>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</si>
  <si>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</si>
  <si>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</si>
  <si>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</si>
  <si>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</si>
  <si>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</si>
  <si>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</si>
  <si>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</si>
  <si>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</si>
  <si>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</si>
  <si>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</si>
  <si>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</si>
  <si>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</si>
  <si>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</si>
  <si>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</si>
  <si>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</si>
  <si>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</si>
  <si>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</si>
  <si>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</si>
  <si>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</si>
  <si>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</si>
  <si>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</si>
  <si>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</si>
  <si>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</si>
  <si>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</si>
  <si>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</si>
  <si>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</si>
  <si>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</si>
  <si>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</si>
  <si>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</si>
  <si>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</si>
  <si>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</si>
  <si>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</si>
  <si>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</si>
  <si>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</si>
  <si>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</si>
  <si>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</si>
  <si>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</si>
  <si>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</si>
  <si>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</si>
  <si>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</si>
  <si>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</si>
  <si>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</si>
  <si>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</si>
  <si>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</si>
  <si>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</si>
  <si>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</si>
  <si>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</si>
  <si>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</si>
  <si>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</si>
  <si>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</si>
  <si>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</si>
  <si>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</si>
  <si>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</si>
  <si>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</si>
  <si>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</si>
  <si>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</si>
  <si>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</si>
  <si>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</si>
  <si>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</si>
  <si>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</si>
  <si>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</si>
  <si>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</si>
  <si>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</si>
  <si>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</si>
  <si>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</si>
  <si>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</si>
  <si>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</si>
  <si>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</si>
  <si>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</si>
  <si>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</si>
  <si>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</si>
  <si>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</si>
  <si>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</si>
  <si>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</si>
  <si>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</si>
  <si>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</si>
  <si>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</si>
  <si>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</si>
  <si>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</si>
  <si>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</si>
  <si>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</si>
  <si>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</si>
  <si>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</si>
  <si>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</si>
  <si>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</si>
  <si>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</si>
  <si>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</si>
  <si>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</si>
  <si>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</si>
  <si>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</si>
  <si>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</si>
  <si>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</si>
  <si>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</si>
  <si>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</si>
  <si>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</si>
  <si>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</si>
  <si>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</si>
  <si>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</si>
  <si>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</si>
  <si>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</si>
  <si>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</si>
  <si>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</si>
  <si>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</si>
  <si>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</si>
  <si>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</si>
  <si>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</si>
  <si>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</si>
  <si>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</si>
  <si>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</si>
  <si>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</si>
  <si>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</si>
  <si>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</si>
  <si>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</si>
  <si>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</si>
  <si>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</si>
  <si>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</si>
  <si>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</si>
  <si>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</si>
  <si>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</si>
  <si>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</si>
  <si>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</si>
  <si>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</si>
  <si>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</si>
  <si>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</si>
  <si>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</si>
  <si>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</si>
  <si>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</si>
  <si>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</si>
  <si>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</si>
  <si>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</si>
  <si>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</si>
  <si>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</si>
  <si>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</si>
  <si>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</si>
  <si>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</si>
  <si>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</si>
  <si>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</si>
  <si>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</si>
  <si>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</si>
  <si>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</si>
  <si>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</si>
  <si>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</si>
  <si>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</si>
  <si>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</si>
  <si>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</si>
  <si>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</si>
  <si>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</si>
  <si>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</si>
  <si>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</si>
  <si>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</si>
  <si>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</si>
  <si>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</si>
  <si>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</si>
  <si>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</si>
  <si>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</si>
  <si>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</si>
  <si>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</si>
  <si>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</si>
  <si>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</si>
  <si>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</si>
  <si>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</si>
  <si>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</si>
  <si>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</si>
  <si>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</si>
  <si>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</si>
  <si>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</si>
  <si>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</si>
  <si>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</si>
  <si>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</si>
  <si>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</si>
  <si>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</si>
  <si>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</si>
  <si>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</si>
  <si>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</si>
  <si>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</si>
  <si>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</si>
  <si>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</si>
  <si>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</si>
  <si>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</si>
  <si>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</si>
  <si>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</si>
  <si>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</si>
  <si>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</si>
  <si>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</si>
  <si>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</si>
  <si>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</si>
  <si>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</si>
  <si>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</si>
  <si>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</si>
  <si>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</si>
  <si>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</si>
  <si>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</si>
  <si>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</si>
  <si>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</si>
  <si>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</si>
  <si>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</si>
  <si>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</si>
  <si>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</si>
  <si>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</si>
  <si>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</si>
  <si>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</si>
  <si>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</si>
  <si>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</si>
  <si>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</si>
  <si>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</si>
  <si>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</si>
  <si>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</si>
  <si>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</si>
  <si>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</si>
  <si>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</si>
  <si>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</si>
  <si>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</si>
  <si>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</si>
  <si>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</si>
  <si>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</si>
  <si>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</si>
  <si>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</si>
  <si>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</si>
  <si>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</si>
  <si>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</si>
  <si>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</si>
  <si>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</si>
  <si>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</si>
  <si>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</si>
  <si>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</si>
  <si>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</si>
  <si>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</si>
  <si>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</si>
  <si>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</si>
  <si>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</si>
  <si>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</si>
  <si>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</si>
  <si>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</si>
  <si>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</si>
  <si>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</si>
  <si>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</si>
  <si>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</si>
  <si>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</si>
  <si>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</si>
  <si>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</si>
  <si>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</si>
  <si>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</si>
  <si>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</si>
  <si>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</si>
  <si>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</si>
  <si>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</si>
  <si>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</si>
  <si>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</si>
  <si>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</si>
  <si>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</si>
  <si>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</si>
  <si>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</si>
  <si>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</si>
  <si>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</si>
  <si>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</si>
  <si>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</si>
  <si>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</si>
  <si>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</si>
  <si>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</si>
  <si>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</si>
  <si>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</si>
  <si>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</si>
  <si>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</si>
  <si>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</si>
  <si>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</si>
  <si>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</si>
  <si>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</si>
  <si>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</si>
  <si>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</si>
  <si>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</si>
  <si>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</si>
  <si>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</si>
  <si>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</si>
  <si>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</si>
  <si>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</si>
  <si>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</si>
  <si>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</si>
  <si>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</si>
  <si>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</si>
  <si>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</si>
  <si>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</si>
  <si>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</si>
  <si>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</si>
  <si>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</si>
  <si>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</si>
  <si>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</si>
  <si>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</si>
  <si>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</si>
  <si>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</si>
  <si>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</si>
  <si>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</si>
  <si>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</si>
  <si>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</si>
  <si>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</si>
  <si>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</si>
  <si>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</si>
  <si>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</si>
  <si>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</si>
  <si>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</si>
  <si>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</si>
  <si>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</si>
  <si>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</si>
  <si>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</si>
  <si>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</si>
  <si>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</si>
  <si>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</si>
  <si>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</si>
  <si>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</si>
  <si>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</si>
  <si>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</si>
  <si>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</si>
  <si>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</si>
  <si>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</si>
  <si>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</si>
  <si>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</si>
  <si>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</si>
  <si>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</si>
  <si>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</si>
  <si>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</si>
  <si>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</si>
  <si>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</si>
  <si>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</si>
  <si>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</si>
  <si>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</si>
  <si>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</si>
  <si>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</si>
  <si>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</si>
  <si>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</si>
  <si>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</si>
  <si>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</si>
  <si>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</si>
  <si>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</si>
  <si>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</si>
  <si>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</si>
  <si>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</si>
  <si>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</si>
  <si>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</si>
  <si>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</si>
  <si>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</si>
  <si>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</si>
  <si>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</si>
  <si>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</si>
  <si>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</si>
  <si>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</si>
  <si>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</si>
  <si>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</si>
  <si>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</si>
  <si>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</si>
  <si>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</si>
  <si>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</si>
  <si>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</si>
  <si>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</si>
  <si>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</si>
  <si>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</si>
  <si>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</si>
  <si>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</si>
  <si>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</si>
  <si>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</si>
  <si>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</si>
  <si>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</si>
  <si>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</si>
  <si>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</si>
  <si>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</si>
  <si>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</si>
  <si>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</si>
  <si>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</si>
  <si>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</si>
  <si>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</si>
  <si>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</si>
  <si>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</si>
  <si>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</si>
  <si>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</si>
  <si>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</si>
  <si>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</si>
  <si>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</si>
  <si>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</si>
  <si>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</si>
  <si>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</si>
  <si>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</si>
  <si>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</si>
  <si>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</si>
  <si>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</si>
  <si>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</si>
  <si>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</si>
  <si>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</si>
  <si>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</si>
  <si>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</si>
  <si>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</si>
  <si>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</si>
  <si>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</si>
  <si>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</si>
  <si>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</si>
  <si>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</si>
  <si>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</si>
  <si>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</si>
  <si>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</si>
  <si>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</si>
  <si>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</si>
  <si>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</si>
  <si>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</si>
  <si>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</si>
  <si>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</si>
  <si>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</si>
  <si>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</si>
  <si>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</si>
  <si>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</si>
  <si>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</si>
  <si>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</si>
  <si>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</si>
  <si>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</si>
  <si>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</si>
  <si>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</si>
  <si>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</si>
  <si>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</si>
  <si>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</si>
  <si>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</si>
  <si>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</si>
  <si>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</si>
  <si>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</si>
  <si>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</si>
  <si>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</si>
  <si>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</si>
  <si>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</si>
  <si>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</si>
  <si>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</si>
  <si>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</si>
  <si>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</si>
  <si>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</si>
  <si>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</si>
  <si>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</si>
  <si>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</si>
  <si>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</si>
  <si>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</si>
  <si>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</si>
  <si>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</si>
  <si>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</si>
  <si>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</si>
  <si>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</si>
  <si>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</si>
  <si>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</si>
  <si>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</si>
  <si>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</si>
  <si>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</si>
  <si>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</si>
  <si>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</si>
  <si>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</si>
  <si>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</si>
  <si>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</si>
  <si>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</si>
  <si>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</si>
  <si>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</si>
  <si>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</si>
  <si>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</si>
  <si>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</si>
  <si>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</si>
  <si>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</si>
  <si>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</si>
  <si>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</si>
  <si>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</si>
  <si>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</si>
  <si>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</si>
  <si>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</si>
  <si>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</si>
  <si>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</si>
  <si>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</si>
  <si>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</si>
  <si>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</si>
  <si>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</si>
  <si>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</si>
  <si>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</si>
  <si>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</si>
  <si>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</si>
  <si>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</si>
  <si>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</si>
  <si>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</si>
  <si>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</si>
  <si>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</si>
  <si>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</si>
  <si>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</si>
  <si>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</si>
  <si>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</si>
  <si>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</si>
  <si>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</si>
  <si>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</si>
  <si>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</si>
  <si>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</si>
  <si>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</si>
  <si>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</si>
  <si>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</si>
  <si>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</si>
  <si>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</si>
  <si>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</si>
  <si>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</si>
  <si>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</si>
  <si>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</si>
  <si>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</si>
  <si>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</si>
  <si>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</si>
  <si>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</si>
  <si>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</si>
  <si>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</si>
  <si>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</si>
  <si>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</si>
  <si>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</si>
  <si>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</si>
  <si>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</si>
  <si>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</si>
  <si>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</si>
  <si>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</si>
  <si>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</si>
  <si>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</si>
  <si>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</si>
  <si>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</si>
  <si>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</si>
  <si>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</si>
  <si>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</si>
  <si>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</si>
  <si>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</si>
  <si>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</si>
  <si>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</si>
  <si>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</si>
  <si>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</si>
  <si>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</si>
  <si>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</si>
  <si>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</si>
  <si>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</si>
  <si>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</si>
  <si>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</si>
  <si>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</si>
  <si>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</si>
  <si>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</si>
  <si>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</si>
  <si>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</si>
  <si>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</si>
  <si>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</si>
  <si>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</si>
  <si>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</si>
  <si>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</si>
  <si>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</si>
  <si>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</si>
  <si>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</si>
  <si>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</si>
  <si>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</si>
  <si>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</si>
  <si>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</si>
  <si>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</si>
  <si>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</si>
  <si>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</si>
  <si>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</si>
  <si>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</si>
  <si>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</si>
  <si>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</si>
  <si>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</si>
  <si>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</si>
  <si>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</si>
  <si>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</si>
  <si>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</si>
  <si>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</si>
  <si>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</si>
  <si>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</si>
  <si>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</si>
  <si>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</si>
  <si>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</si>
  <si>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</si>
  <si>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</si>
  <si>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</si>
  <si>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</si>
  <si>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</si>
  <si>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</si>
  <si>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</si>
  <si>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</si>
  <si>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</si>
  <si>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</si>
  <si>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</si>
  <si>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</si>
  <si>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</si>
  <si>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</si>
  <si>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</si>
  <si>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</si>
  <si>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</si>
  <si>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</si>
  <si>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</si>
  <si>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</si>
  <si>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</si>
  <si>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</si>
  <si>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</si>
  <si>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</si>
  <si>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</si>
  <si>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</si>
  <si>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</si>
  <si>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</si>
  <si>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</si>
  <si>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</si>
  <si>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</si>
  <si>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</si>
  <si>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</si>
  <si>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</si>
  <si>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</si>
  <si>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</si>
  <si>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</si>
  <si>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</si>
  <si>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</si>
  <si>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</si>
  <si>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</si>
  <si>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</si>
  <si>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</si>
  <si>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</si>
  <si>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</si>
  <si>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</si>
  <si>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</si>
  <si>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</si>
  <si>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</si>
  <si>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</si>
  <si>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</si>
  <si>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</si>
  <si>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</si>
  <si>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</si>
  <si>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</si>
  <si>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</si>
  <si>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</si>
  <si>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</si>
  <si>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</si>
  <si>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</si>
  <si>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</si>
  <si>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</si>
  <si>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</si>
  <si>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</si>
  <si>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</si>
  <si>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</si>
  <si>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</si>
  <si>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</si>
  <si>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</si>
  <si>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</si>
  <si>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</si>
  <si>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</si>
  <si>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</si>
  <si>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</si>
  <si>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</si>
  <si>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</si>
  <si>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</si>
  <si>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</si>
  <si>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</si>
  <si>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</si>
  <si>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</si>
  <si>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</si>
  <si>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</si>
  <si>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</si>
  <si>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</si>
  <si>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</si>
  <si>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</si>
  <si>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</si>
  <si>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</si>
  <si>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</si>
  <si>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</si>
  <si>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</si>
  <si>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</si>
  <si>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</si>
  <si>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</si>
  <si>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</si>
  <si>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</si>
  <si>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</si>
  <si>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</si>
  <si>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</si>
  <si>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</si>
  <si>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</si>
  <si>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</si>
  <si>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</si>
  <si>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</si>
  <si>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</si>
  <si>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</si>
  <si>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</si>
  <si>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</si>
  <si>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</si>
  <si>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</si>
  <si>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</si>
  <si>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</si>
  <si>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</si>
  <si>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</si>
  <si>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</si>
  <si>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</si>
  <si>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</si>
  <si>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</si>
  <si>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</si>
  <si>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</si>
  <si>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</si>
  <si>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</si>
  <si>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</si>
  <si>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</si>
  <si>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</si>
  <si>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</si>
  <si>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</si>
  <si>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</si>
  <si>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</si>
  <si>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</si>
  <si>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</si>
  <si>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</si>
  <si>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</si>
  <si>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</si>
  <si>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</si>
  <si>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</si>
  <si>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</si>
  <si>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</si>
  <si>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</si>
  <si>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</si>
  <si>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</si>
  <si>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</si>
  <si>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</si>
  <si>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</si>
  <si>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</si>
  <si>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</si>
  <si>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</si>
  <si>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</si>
  <si>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</si>
  <si>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</si>
  <si>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</si>
  <si>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</si>
  <si>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</si>
  <si>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</si>
  <si>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</si>
  <si>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</si>
  <si>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</si>
  <si>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</si>
  <si>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</si>
  <si>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</si>
  <si>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</si>
  <si>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</si>
  <si>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</si>
  <si>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</si>
  <si>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</si>
  <si>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</si>
  <si>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</si>
  <si>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</si>
  <si>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</si>
  <si>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</si>
  <si>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</si>
  <si>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</si>
  <si>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</si>
  <si>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</si>
  <si>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</si>
  <si>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</si>
  <si>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</si>
  <si>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</si>
  <si>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</si>
  <si>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</si>
  <si>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</si>
  <si>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</si>
  <si>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</si>
  <si>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</si>
  <si>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</si>
  <si>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</si>
  <si>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</si>
  <si>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</si>
  <si>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</si>
  <si>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</si>
  <si>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</si>
  <si>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</si>
  <si>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</si>
  <si>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</si>
  <si>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</si>
  <si>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</si>
  <si>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</si>
  <si>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</si>
  <si>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</si>
  <si>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</si>
  <si>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</si>
  <si>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</si>
  <si>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</si>
  <si>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</si>
  <si>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</si>
  <si>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</si>
  <si>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</si>
  <si>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</si>
  <si>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</si>
  <si>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</si>
  <si>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</si>
  <si>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</si>
  <si>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</si>
  <si>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</si>
  <si>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</si>
  <si>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</si>
  <si>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</si>
  <si>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</si>
  <si>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</si>
  <si>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</si>
  <si>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</si>
  <si>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</si>
  <si>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</si>
  <si>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</si>
  <si>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</si>
  <si>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</si>
  <si>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</si>
  <si>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</si>
  <si>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</si>
  <si>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</si>
  <si>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</si>
  <si>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</si>
  <si>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</si>
  <si>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</si>
  <si>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</si>
  <si>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</si>
  <si>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</si>
  <si>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</si>
  <si>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</si>
  <si>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</si>
  <si>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</si>
  <si>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</si>
  <si>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</si>
  <si>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</si>
  <si>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</si>
  <si>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</si>
  <si>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</si>
  <si>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</si>
  <si>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</si>
  <si>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</si>
  <si>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</si>
  <si>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</si>
  <si>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</si>
  <si>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</si>
  <si>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</si>
  <si>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</si>
  <si>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</si>
  <si>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</si>
  <si>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</si>
  <si>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</si>
  <si>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</si>
  <si>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</si>
  <si>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</si>
  <si>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</si>
  <si>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</si>
  <si>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</si>
  <si>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</si>
  <si>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</si>
  <si>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</si>
  <si>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</si>
  <si>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</si>
  <si>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</si>
  <si>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</si>
  <si>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</si>
  <si>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</si>
  <si>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</si>
  <si>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</si>
  <si>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</si>
  <si>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</si>
  <si>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</si>
  <si>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</si>
  <si>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</si>
  <si>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</si>
  <si>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</si>
  <si>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</si>
  <si>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</si>
  <si>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</si>
  <si>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</si>
  <si>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</si>
  <si>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</si>
  <si>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</si>
  <si>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</si>
  <si>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</si>
  <si>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</si>
  <si>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</si>
  <si>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</si>
  <si>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</si>
  <si>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</si>
  <si>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</si>
  <si>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</si>
  <si>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</si>
  <si>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</si>
  <si>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</si>
  <si>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</si>
  <si>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</si>
  <si>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</si>
  <si>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</si>
  <si>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</si>
  <si>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</si>
  <si>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</si>
  <si>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</si>
  <si>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</si>
  <si>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</si>
  <si>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</si>
  <si>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</si>
  <si>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</si>
  <si>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</si>
  <si>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</si>
  <si>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</si>
  <si>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</si>
  <si>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</si>
  <si>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</si>
  <si>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</si>
  <si>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</si>
  <si>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</si>
  <si>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</si>
  <si>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</si>
  <si>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</si>
  <si>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</si>
  <si>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</si>
  <si>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</si>
  <si>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</si>
  <si>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</si>
  <si>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</si>
  <si>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</si>
  <si>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</si>
  <si>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</si>
  <si>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</si>
  <si>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</si>
  <si>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</si>
  <si>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</si>
  <si>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</si>
  <si>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</si>
  <si>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</si>
  <si>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</si>
  <si>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</si>
  <si>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</si>
  <si>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</si>
  <si>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</si>
  <si>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</si>
  <si>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</si>
  <si>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</si>
  <si>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</si>
  <si>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</si>
  <si>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</si>
  <si>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</si>
  <si>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</si>
  <si>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</si>
  <si>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</si>
  <si>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</si>
  <si>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</si>
  <si>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</si>
  <si>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</si>
  <si>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</si>
  <si>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</si>
  <si>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</si>
  <si>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</si>
  <si>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</si>
  <si>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</si>
  <si>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</si>
  <si>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</si>
  <si>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</si>
  <si>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</si>
  <si>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</si>
  <si>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</si>
  <si>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</si>
  <si>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</si>
  <si>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</si>
  <si>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</si>
  <si>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</si>
  <si>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</si>
  <si>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</si>
  <si>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</si>
  <si>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</si>
  <si>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</si>
  <si>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</si>
  <si>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</si>
  <si>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</si>
  <si>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</si>
  <si>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</si>
  <si>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</si>
  <si>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</si>
  <si>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</si>
  <si>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</si>
  <si>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</si>
  <si>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</si>
  <si>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</si>
  <si>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</si>
  <si>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</si>
  <si>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</si>
  <si>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</si>
  <si>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</si>
  <si>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</si>
  <si>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</si>
  <si>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</si>
  <si>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</si>
  <si>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</si>
  <si>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</si>
  <si>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</si>
  <si>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</si>
  <si>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</si>
  <si>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</si>
  <si>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</si>
  <si>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</si>
  <si>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</si>
  <si>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</si>
  <si>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</si>
  <si>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</si>
  <si>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</si>
  <si>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</si>
  <si>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</si>
  <si>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</si>
  <si>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</si>
  <si>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</si>
  <si>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</si>
  <si>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</si>
  <si>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</si>
  <si>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</si>
  <si>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</si>
  <si>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</si>
  <si>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</si>
  <si>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</si>
  <si>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</si>
  <si>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</si>
  <si>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</si>
  <si>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</si>
  <si>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</si>
  <si>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</si>
  <si>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</si>
  <si>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</si>
  <si>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</si>
  <si>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</si>
  <si>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</si>
  <si>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</si>
  <si>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</si>
  <si>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</si>
  <si>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</si>
  <si>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</si>
  <si>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</si>
  <si>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</si>
  <si>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</si>
  <si>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</si>
  <si>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</si>
  <si>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</si>
  <si>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</si>
  <si>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</si>
  <si>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</si>
  <si>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</si>
  <si>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</si>
  <si>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</si>
  <si>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</si>
  <si>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</si>
  <si>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</si>
  <si>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</si>
  <si>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</si>
  <si>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</si>
  <si>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</si>
  <si>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</si>
  <si>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</si>
  <si>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</si>
  <si>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</si>
  <si>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</si>
  <si>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</si>
  <si>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</si>
  <si>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</si>
  <si>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</si>
  <si>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</si>
  <si>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</si>
  <si>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</si>
  <si>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</si>
  <si>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</si>
  <si>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</si>
  <si>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</si>
  <si>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</si>
  <si>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</si>
  <si>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</si>
  <si>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</si>
  <si>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</si>
  <si>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</si>
  <si>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</si>
  <si>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</si>
  <si>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</si>
  <si>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</si>
  <si>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</si>
  <si>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</si>
  <si>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</si>
  <si>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</si>
  <si>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</si>
  <si>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</si>
  <si>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</si>
  <si>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</si>
  <si>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</si>
  <si>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</si>
  <si>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</si>
  <si>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</si>
  <si>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</si>
  <si>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</si>
  <si>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</si>
  <si>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</si>
  <si>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</si>
  <si>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</si>
  <si>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</si>
  <si>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</si>
  <si>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</si>
  <si>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</si>
  <si>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</si>
  <si>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</si>
  <si>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</si>
  <si>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</si>
  <si>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</si>
  <si>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</si>
  <si>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</si>
  <si>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</si>
  <si>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</si>
  <si>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</si>
  <si>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</si>
  <si>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</si>
  <si>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</si>
  <si>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</si>
  <si>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</si>
  <si>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</si>
  <si>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</si>
  <si>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</si>
  <si>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</si>
  <si>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</si>
  <si>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</si>
  <si>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</si>
  <si>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</si>
  <si>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</si>
  <si>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</si>
  <si>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</si>
  <si>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</si>
  <si>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</si>
  <si>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</si>
  <si>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</si>
  <si>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</si>
  <si>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</si>
  <si>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</si>
  <si>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</si>
  <si>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</si>
  <si>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</si>
  <si>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</si>
  <si>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</si>
  <si>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</si>
  <si>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</si>
  <si>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</si>
  <si>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</si>
  <si>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</si>
  <si>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</si>
  <si>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</si>
  <si>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</si>
  <si>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</si>
  <si>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</si>
  <si>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</si>
  <si>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</si>
  <si>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</si>
  <si>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</si>
  <si>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</si>
  <si>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</si>
  <si>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</si>
  <si>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</si>
  <si>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</si>
  <si>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</si>
  <si>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</si>
  <si>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</si>
  <si>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</si>
  <si>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</si>
  <si>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</si>
  <si>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</si>
  <si>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</si>
  <si>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</si>
  <si>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</si>
  <si>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</si>
  <si>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</si>
  <si>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</si>
  <si>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</si>
  <si>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</si>
  <si>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</si>
  <si>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</si>
  <si>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</si>
  <si>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</si>
  <si>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</si>
  <si>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</si>
  <si>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</si>
  <si>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</si>
  <si>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</si>
  <si>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</si>
  <si>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</si>
  <si>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</si>
  <si>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</si>
  <si>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</si>
  <si>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</si>
  <si>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</si>
  <si>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</si>
  <si>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</si>
  <si>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</si>
  <si>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</si>
  <si>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</si>
  <si>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</si>
  <si>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</si>
  <si>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</si>
  <si>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</si>
  <si>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</si>
  <si>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</si>
  <si>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</si>
  <si>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</si>
  <si>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</si>
  <si>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</si>
  <si>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</si>
  <si>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</si>
  <si>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</si>
  <si>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</si>
  <si>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</si>
  <si>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</si>
  <si>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</si>
  <si>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</si>
  <si>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</si>
  <si>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</si>
  <si>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</si>
  <si>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</si>
  <si>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</si>
  <si>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</si>
  <si>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</si>
  <si>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</si>
  <si>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</si>
  <si>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</si>
  <si>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</si>
  <si>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</si>
  <si>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</si>
  <si>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</si>
  <si>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</si>
  <si>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</si>
  <si>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</si>
  <si>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</si>
  <si>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</si>
  <si>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</si>
  <si>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</si>
  <si>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</si>
  <si>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</si>
  <si>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</si>
  <si>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</si>
  <si>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</si>
  <si>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</si>
  <si>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</si>
  <si>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</si>
  <si>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</si>
  <si>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</si>
  <si>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</si>
  <si>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</si>
  <si>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</si>
  <si>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</si>
  <si>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</si>
  <si>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</si>
  <si>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</si>
  <si>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</si>
  <si>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</si>
  <si>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</si>
  <si>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</si>
  <si>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</si>
  <si>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</si>
  <si>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</si>
  <si>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</si>
  <si>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</si>
  <si>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</si>
  <si>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</si>
  <si>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</si>
  <si>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</si>
  <si>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</si>
  <si>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</si>
  <si>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</si>
  <si>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</si>
  <si>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</si>
  <si>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</si>
  <si>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</si>
  <si>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</si>
  <si>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</si>
  <si>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</si>
  <si>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</si>
  <si>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</si>
  <si>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</si>
  <si>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</si>
  <si>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</si>
  <si>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</si>
  <si>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</si>
  <si>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</si>
  <si>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</si>
  <si>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</si>
  <si>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</si>
  <si>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</si>
  <si>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</si>
  <si>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</si>
  <si>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</si>
  <si>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</si>
  <si>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</si>
  <si>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</si>
  <si>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</si>
  <si>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</si>
  <si>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</si>
  <si>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</si>
  <si>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</si>
  <si>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</si>
  <si>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</si>
  <si>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</si>
  <si>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</si>
  <si>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</si>
  <si>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</si>
  <si>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</si>
  <si>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</si>
  <si>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</si>
  <si>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</si>
  <si>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</si>
  <si>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</si>
  <si>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</si>
  <si>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</si>
  <si>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</si>
  <si>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</si>
  <si>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</si>
  <si>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</si>
  <si>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</si>
  <si>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</si>
  <si>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</si>
  <si>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</si>
  <si>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</si>
  <si>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</si>
  <si>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</si>
  <si>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</si>
  <si>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</si>
  <si>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</si>
  <si>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</si>
  <si>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</si>
  <si>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</si>
  <si>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</si>
  <si>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</si>
  <si>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</si>
  <si>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</si>
  <si>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</si>
  <si>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</si>
  <si>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</si>
  <si>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</si>
  <si>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</si>
  <si>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</si>
  <si>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</si>
  <si>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</si>
  <si>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</si>
  <si>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</si>
  <si>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</si>
  <si>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</si>
  <si>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</si>
  <si>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</si>
  <si>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</si>
  <si>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</si>
  <si>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</si>
  <si>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</si>
  <si>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</si>
  <si>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</si>
  <si>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</si>
  <si>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</si>
  <si>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</si>
  <si>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</si>
  <si>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</si>
  <si>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</si>
  <si>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</si>
  <si>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</si>
  <si>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</si>
  <si>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</si>
  <si>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</si>
  <si>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</si>
  <si>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</si>
  <si>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</si>
  <si>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</si>
  <si>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</si>
  <si>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</si>
  <si>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</si>
  <si>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</si>
  <si>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</si>
  <si>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</si>
  <si>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</si>
  <si>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</si>
  <si>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</si>
  <si>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</si>
  <si>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</si>
  <si>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</si>
  <si>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</si>
  <si>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</si>
  <si>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</si>
  <si>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</si>
  <si>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</si>
  <si>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</si>
  <si>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</si>
  <si>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</si>
  <si>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</si>
  <si>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</si>
  <si>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</si>
  <si>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</si>
  <si>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</si>
  <si>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</si>
  <si>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</si>
  <si>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</si>
  <si>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</si>
  <si>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</si>
  <si>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</si>
  <si>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</si>
  <si>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</si>
  <si>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</si>
  <si>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</si>
  <si>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</si>
  <si>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</si>
  <si>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</si>
  <si>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</si>
  <si>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</si>
  <si>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</si>
  <si>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</si>
  <si>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</si>
  <si>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</si>
  <si>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</si>
  <si>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</si>
  <si>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</si>
  <si>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</si>
  <si>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</si>
  <si>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</si>
  <si>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</si>
  <si>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</si>
  <si>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</si>
  <si>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</si>
  <si>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</si>
  <si>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</si>
  <si>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</si>
  <si>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</si>
  <si>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</si>
  <si>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</si>
  <si>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</si>
  <si>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</si>
  <si>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</si>
  <si>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</si>
  <si>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</si>
  <si>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</si>
  <si>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</si>
  <si>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</si>
  <si>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</si>
  <si>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</si>
  <si>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</si>
  <si>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</si>
  <si>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</si>
  <si>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</si>
  <si>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</si>
  <si>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</si>
  <si>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</si>
  <si>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</si>
  <si>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</si>
  <si>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</si>
  <si>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</si>
  <si>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</si>
  <si>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</si>
  <si>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</si>
  <si>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</si>
  <si>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</si>
  <si>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</si>
  <si>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</si>
  <si>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</si>
  <si>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</si>
  <si>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</si>
  <si>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</si>
  <si>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</si>
  <si>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</si>
  <si>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</si>
  <si>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</si>
  <si>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</si>
  <si>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</si>
  <si>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</si>
  <si>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</si>
  <si>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</si>
  <si>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</si>
  <si>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</si>
  <si>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</si>
  <si>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</si>
  <si>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</si>
  <si>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</si>
  <si>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</si>
  <si>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</si>
  <si>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</si>
  <si>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</si>
  <si>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</si>
  <si>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</si>
  <si>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</si>
  <si>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</si>
  <si>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</si>
  <si>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</si>
  <si>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</si>
  <si>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</si>
  <si>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</si>
  <si>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</si>
  <si>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</si>
  <si>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</si>
  <si>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</si>
  <si>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</si>
  <si>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</si>
  <si>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</si>
  <si>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</si>
  <si>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</si>
  <si>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</si>
  <si>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</si>
  <si>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</si>
  <si>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</si>
  <si>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</si>
  <si>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</si>
  <si>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</si>
  <si>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</si>
  <si>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</si>
  <si>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</si>
  <si>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</si>
  <si>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</si>
  <si>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</si>
  <si>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</si>
  <si>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</si>
  <si>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</si>
  <si>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</si>
  <si>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</si>
  <si>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</si>
  <si>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</si>
  <si>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</si>
  <si>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</si>
  <si>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</si>
  <si>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</si>
  <si>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</si>
  <si>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</si>
  <si>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</si>
  <si>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</si>
  <si>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</si>
  <si>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</si>
  <si>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</si>
  <si>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</si>
  <si>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</si>
  <si>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</si>
  <si>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</si>
  <si>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</si>
  <si>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</si>
  <si>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</si>
  <si>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</si>
  <si>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</si>
  <si>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</si>
  <si>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</si>
  <si>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</si>
  <si>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</si>
  <si>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</si>
  <si>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</si>
  <si>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</si>
  <si>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</si>
  <si>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</si>
  <si>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</si>
  <si>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</si>
  <si>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</si>
  <si>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</si>
  <si>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</si>
  <si>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</si>
  <si>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</si>
  <si>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</si>
  <si>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</si>
  <si>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</si>
  <si>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</si>
  <si>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</si>
  <si>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</si>
  <si>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</si>
  <si>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</si>
  <si>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</si>
  <si>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</si>
  <si>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</si>
  <si>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</si>
  <si>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</si>
  <si>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</si>
  <si>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</si>
  <si>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</si>
  <si>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</si>
  <si>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</si>
  <si>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</si>
  <si>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</si>
  <si>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</si>
  <si>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</si>
  <si>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</si>
  <si>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</si>
  <si>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</si>
  <si>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</si>
  <si>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</si>
  <si>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</si>
  <si>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</si>
  <si>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</si>
  <si>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</si>
  <si>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</si>
  <si>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</si>
  <si>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</si>
  <si>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</si>
  <si>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</si>
  <si>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</si>
  <si>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</si>
  <si>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</si>
  <si>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</si>
  <si>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</si>
  <si>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</si>
  <si>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</si>
  <si>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</si>
  <si>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</si>
  <si>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</si>
  <si>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</si>
  <si>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</si>
  <si>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</si>
  <si>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</si>
  <si>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</si>
  <si>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</si>
  <si>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</si>
  <si>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</si>
  <si>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</si>
  <si>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</si>
  <si>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</si>
  <si>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</si>
  <si>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</si>
  <si>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</si>
  <si>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</si>
  <si>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</si>
  <si>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</si>
  <si>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</si>
  <si>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</si>
  <si>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</si>
  <si>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</si>
  <si>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</si>
  <si>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</si>
  <si>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</si>
  <si>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</si>
  <si>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</si>
  <si>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</si>
  <si>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</si>
  <si>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</si>
  <si>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</si>
  <si>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</si>
  <si>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</si>
  <si>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</si>
  <si>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</si>
  <si>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</si>
  <si>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</si>
  <si>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</si>
  <si>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</si>
  <si>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</si>
  <si>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</si>
  <si>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</si>
  <si>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</si>
  <si>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</si>
  <si>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</si>
  <si>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</si>
  <si>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</si>
  <si>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</si>
  <si>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</si>
  <si>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</si>
  <si>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</si>
  <si>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</si>
  <si>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</si>
  <si>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</si>
  <si>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</si>
  <si>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</si>
  <si>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</si>
  <si>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</si>
  <si>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</si>
  <si>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</si>
  <si>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</si>
  <si>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</si>
  <si>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</si>
  <si>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</si>
  <si>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</si>
  <si>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</si>
  <si>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</si>
  <si>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</si>
  <si>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</si>
  <si>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</si>
  <si>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</si>
  <si>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</si>
  <si>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</si>
  <si>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</si>
  <si>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</si>
  <si>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</si>
  <si>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</si>
  <si>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</si>
  <si>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</si>
  <si>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</si>
  <si>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</si>
  <si>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</si>
  <si>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</si>
  <si>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</si>
  <si>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</si>
  <si>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</si>
  <si>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</si>
  <si>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</si>
  <si>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</si>
  <si>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</si>
  <si>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</si>
  <si>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</si>
  <si>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</si>
  <si>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</si>
  <si>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</si>
  <si>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</si>
  <si>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</si>
  <si>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</si>
  <si>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</si>
  <si>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</si>
  <si>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</si>
  <si>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</si>
  <si>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</si>
  <si>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</si>
  <si>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</si>
  <si>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</si>
  <si>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</si>
  <si>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</si>
  <si>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</si>
  <si>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</si>
  <si>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</si>
  <si>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</si>
  <si>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</si>
  <si>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</si>
  <si>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</si>
  <si>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</si>
  <si>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</si>
  <si>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</si>
  <si>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</si>
  <si>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</si>
  <si>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</si>
  <si>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</si>
  <si>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</si>
  <si>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</si>
  <si>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</si>
  <si>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</si>
  <si>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</si>
  <si>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</si>
  <si>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</si>
  <si>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</si>
  <si>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</si>
  <si>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</si>
  <si>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</si>
  <si>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</si>
  <si>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</si>
  <si>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</si>
  <si>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</si>
  <si>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</si>
  <si>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</si>
  <si>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</si>
  <si>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</si>
  <si>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</si>
  <si>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</si>
  <si>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</si>
  <si>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</si>
  <si>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</si>
  <si>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</si>
  <si>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</si>
  <si>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</si>
  <si>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</si>
  <si>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</si>
  <si>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</si>
  <si>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</si>
  <si>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</si>
  <si>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</si>
  <si>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</si>
  <si>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</si>
  <si>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</si>
  <si>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</si>
  <si>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</si>
  <si>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</si>
  <si>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</si>
  <si>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</si>
  <si>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</si>
  <si>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</si>
  <si>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</si>
  <si>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</si>
  <si>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</si>
  <si>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</si>
  <si>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</si>
  <si>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</si>
  <si>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</si>
  <si>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</si>
  <si>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</si>
  <si>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</si>
  <si>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</si>
  <si>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</si>
  <si>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</si>
  <si>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</si>
  <si>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</si>
  <si>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</si>
  <si>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</si>
  <si>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</si>
  <si>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</si>
  <si>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</si>
  <si>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</si>
  <si>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</si>
  <si>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</si>
  <si>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</si>
  <si>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</si>
  <si>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</si>
  <si>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</si>
  <si>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</si>
  <si>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</si>
  <si>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</si>
  <si>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</si>
  <si>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</si>
  <si>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</si>
  <si>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</si>
  <si>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</si>
  <si>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</si>
  <si>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</si>
  <si>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</si>
  <si>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</si>
  <si>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</si>
  <si>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</si>
  <si>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</si>
  <si>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</si>
  <si>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</si>
  <si>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</si>
  <si>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</si>
  <si>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</si>
  <si>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</si>
  <si>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</si>
  <si>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</si>
  <si>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</si>
  <si>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</si>
  <si>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</si>
  <si>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</si>
  <si>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</si>
  <si>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</si>
  <si>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</si>
  <si>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</si>
  <si>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</si>
  <si>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</si>
  <si>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</si>
  <si>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</si>
  <si>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</si>
  <si>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</si>
  <si>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</si>
  <si>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</si>
  <si>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</si>
  <si>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</si>
  <si>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</si>
  <si>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</si>
  <si>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</si>
  <si>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</si>
  <si>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</si>
  <si>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</si>
  <si>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</si>
  <si>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</si>
  <si>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</si>
  <si>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</si>
  <si>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</si>
  <si>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</si>
  <si>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</si>
  <si>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</si>
  <si>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</si>
  <si>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</si>
  <si>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</si>
  <si>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</si>
  <si>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</si>
  <si>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</si>
  <si>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</si>
  <si>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</si>
  <si>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</si>
  <si>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</si>
  <si>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</si>
  <si>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</si>
  <si>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</si>
  <si>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</si>
  <si>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</si>
  <si>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</si>
  <si>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</si>
  <si>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</si>
  <si>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</si>
  <si>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</si>
  <si>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</si>
  <si>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</si>
  <si>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</si>
  <si>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</si>
  <si>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</si>
  <si>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</si>
  <si>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</si>
  <si>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</si>
  <si>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</si>
  <si>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</si>
  <si>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</si>
  <si>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</si>
  <si>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</si>
  <si>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</si>
  <si>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</si>
  <si>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</si>
  <si>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</si>
  <si>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</si>
  <si>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</si>
  <si>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</si>
  <si>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</si>
  <si>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</si>
  <si>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</si>
  <si>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</si>
  <si>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</si>
  <si>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</si>
  <si>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</si>
  <si>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</si>
  <si>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</si>
  <si>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</si>
  <si>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</si>
  <si>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</si>
  <si>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</si>
  <si>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</si>
  <si>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</si>
  <si>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</si>
  <si>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</si>
  <si>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</si>
  <si>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</si>
  <si>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</si>
  <si>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</si>
  <si>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</si>
  <si>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</si>
  <si>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</si>
  <si>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</si>
  <si>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</si>
  <si>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</si>
  <si>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</si>
  <si>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</si>
  <si>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</si>
  <si>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</si>
  <si>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</si>
  <si>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</si>
  <si>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</si>
  <si>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</si>
  <si>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</si>
  <si>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</si>
  <si>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</si>
  <si>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</si>
  <si>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</si>
  <si>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</si>
  <si>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</si>
  <si>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</si>
  <si>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</si>
  <si>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</si>
  <si>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</si>
  <si>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</si>
  <si>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</si>
  <si>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</si>
  <si>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</si>
  <si>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</si>
  <si>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</si>
  <si>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</si>
  <si>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</si>
  <si>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</si>
  <si>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</si>
  <si>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</si>
  <si>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</si>
  <si>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</si>
  <si>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</si>
  <si>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</si>
  <si>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</si>
  <si>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</si>
  <si>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</si>
  <si>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</si>
  <si>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</si>
  <si>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</si>
  <si>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</si>
  <si>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</si>
  <si>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</si>
  <si>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</si>
  <si>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</si>
  <si>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</si>
  <si>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</si>
  <si>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</si>
  <si>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</si>
  <si>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</si>
  <si>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</si>
  <si>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</si>
  <si>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</si>
  <si>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</si>
  <si>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</si>
  <si>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</si>
  <si>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</si>
  <si>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</si>
  <si>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</si>
  <si>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</si>
  <si>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</si>
  <si>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</si>
  <si>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</si>
  <si>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</si>
  <si>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</si>
  <si>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</si>
  <si>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</si>
  <si>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</si>
  <si>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</si>
  <si>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</si>
  <si>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</si>
  <si>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</si>
  <si>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</si>
  <si>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</si>
  <si>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</si>
  <si>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</si>
  <si>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</si>
  <si>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</si>
  <si>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</si>
  <si>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</si>
  <si>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</si>
  <si>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</si>
  <si>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</si>
  <si>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</si>
  <si>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</si>
  <si>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</si>
  <si>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</si>
  <si>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</si>
  <si>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</si>
  <si>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</si>
  <si>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</si>
  <si>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</si>
  <si>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</si>
  <si>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</si>
  <si>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</si>
  <si>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</si>
  <si>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</si>
  <si>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</si>
  <si>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</si>
  <si>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</si>
  <si>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</si>
  <si>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</si>
  <si>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</si>
  <si>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</si>
  <si>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</si>
  <si>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</si>
  <si>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</si>
  <si>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</si>
  <si>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</si>
  <si>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</si>
  <si>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</si>
  <si>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</si>
  <si>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</si>
  <si>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</si>
  <si>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</si>
  <si>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</si>
  <si>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</si>
  <si>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</si>
  <si>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</si>
  <si>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</si>
  <si>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</si>
  <si>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</si>
  <si>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</si>
  <si>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</si>
  <si>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</si>
  <si>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</si>
  <si>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</si>
  <si>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</si>
  <si>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</si>
  <si>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</si>
  <si>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</si>
  <si>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</si>
  <si>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</si>
  <si>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</si>
  <si>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</si>
  <si>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</si>
  <si>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</si>
  <si>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</si>
  <si>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</si>
  <si>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</si>
  <si>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</si>
  <si>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</si>
  <si>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</si>
  <si>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</si>
  <si>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</si>
  <si>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</si>
  <si>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</si>
  <si>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</si>
  <si>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</si>
  <si>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</si>
  <si>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</si>
  <si>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</si>
  <si>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</si>
  <si>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</si>
  <si>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</si>
  <si>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</si>
  <si>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</si>
  <si>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</si>
  <si>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</si>
  <si>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</si>
  <si>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</si>
  <si>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</si>
  <si>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</si>
  <si>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</si>
  <si>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</si>
  <si>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</si>
  <si>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</si>
  <si>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</si>
  <si>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</si>
  <si>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</si>
  <si>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</si>
  <si>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</si>
  <si>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</si>
  <si>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</si>
  <si>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</si>
  <si>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</si>
  <si>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</si>
  <si>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</si>
  <si>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</si>
  <si>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</si>
  <si>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</si>
  <si>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</si>
  <si>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</si>
  <si>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</si>
  <si>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</si>
  <si>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</si>
  <si>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</si>
  <si>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</si>
  <si>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</si>
  <si>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</si>
  <si>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</si>
  <si>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</si>
  <si>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</si>
  <si>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</si>
  <si>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</si>
  <si>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</si>
  <si>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</si>
  <si>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</si>
  <si>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</si>
  <si>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</si>
  <si>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</si>
  <si>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</si>
  <si>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</si>
  <si>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</si>
  <si>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</si>
  <si>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</si>
  <si>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</si>
  <si>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</si>
  <si>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</si>
  <si>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</si>
  <si>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</si>
  <si>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</si>
  <si>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</si>
  <si>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</si>
  <si>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</si>
  <si>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</si>
  <si>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</si>
  <si>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</si>
  <si>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</si>
  <si>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</si>
  <si>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</si>
  <si>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</si>
  <si>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</si>
  <si>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</si>
  <si>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</si>
  <si>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</si>
  <si>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</si>
  <si>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</si>
  <si>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</si>
  <si>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</si>
  <si>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</si>
  <si>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</si>
  <si>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</si>
  <si>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</si>
  <si>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</si>
  <si>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</si>
  <si>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</si>
  <si>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</si>
  <si>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</si>
  <si>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</si>
  <si>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</si>
  <si>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</si>
  <si>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</si>
  <si>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</si>
  <si>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</si>
  <si>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</si>
  <si>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</si>
  <si>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</si>
  <si>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</si>
  <si>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</si>
  <si>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</si>
  <si>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</si>
  <si>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</si>
  <si>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</si>
  <si>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</si>
  <si>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</si>
  <si>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</si>
  <si>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</si>
  <si>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</si>
  <si>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</si>
  <si>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</si>
  <si>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</si>
  <si>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</si>
  <si>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</si>
  <si>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</si>
  <si>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</si>
  <si>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</si>
  <si>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</si>
  <si>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</si>
  <si>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</si>
  <si>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</si>
  <si>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</si>
  <si>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</si>
  <si>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</si>
  <si>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</si>
  <si>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</si>
  <si>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</si>
  <si>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</si>
  <si>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</si>
  <si>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</si>
  <si>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</si>
  <si>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</si>
  <si>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</si>
  <si>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</si>
  <si>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</si>
  <si>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</si>
  <si>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</si>
  <si>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</si>
  <si>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</si>
  <si>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</si>
  <si>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</si>
  <si>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</si>
  <si>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</si>
  <si>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</si>
  <si>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</si>
  <si>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</si>
  <si>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</si>
  <si>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</si>
  <si>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</si>
  <si>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</si>
  <si>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</si>
  <si>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</si>
  <si>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</si>
  <si>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</si>
  <si>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</si>
  <si>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</si>
  <si>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</si>
  <si>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</si>
  <si>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</si>
  <si>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</si>
  <si>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</si>
  <si>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</si>
  <si>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</si>
  <si>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</si>
  <si>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</si>
  <si>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</si>
  <si>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</si>
  <si>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</si>
  <si>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</si>
  <si>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</si>
  <si>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</si>
  <si>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</si>
  <si>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</si>
  <si>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</si>
  <si>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</si>
  <si>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</si>
  <si>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</si>
  <si>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</si>
  <si>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</si>
  <si>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</si>
  <si>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</si>
  <si>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</si>
  <si>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</si>
  <si>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</si>
  <si>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</si>
  <si>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</si>
  <si>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</si>
  <si>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</si>
  <si>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</si>
  <si>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</si>
  <si>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</si>
  <si>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</si>
  <si>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</si>
  <si>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</si>
  <si>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</si>
  <si>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</si>
  <si>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</si>
  <si>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</si>
  <si>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</si>
  <si>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</si>
  <si>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</si>
  <si>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</si>
  <si>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</si>
  <si>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</si>
  <si>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</si>
  <si>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</si>
  <si>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</si>
  <si>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</si>
  <si>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</si>
  <si>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</si>
  <si>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</si>
  <si>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</si>
  <si>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</si>
  <si>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</si>
  <si>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</si>
  <si>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</si>
  <si>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</si>
  <si>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</si>
  <si>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</si>
  <si>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</si>
  <si>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</si>
  <si>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</si>
  <si>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</si>
  <si>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</si>
  <si>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</si>
  <si>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</si>
  <si>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</si>
  <si>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</si>
  <si>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</si>
  <si>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</si>
  <si>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</si>
  <si>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</si>
  <si>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</si>
  <si>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</si>
  <si>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</si>
  <si>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</si>
  <si>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</si>
  <si>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</si>
  <si>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</si>
  <si>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</si>
  <si>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</si>
  <si>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</si>
  <si>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</si>
  <si>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</si>
  <si>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</si>
  <si>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</si>
  <si>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</si>
  <si>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</si>
  <si>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</si>
  <si>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</si>
  <si>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</si>
  <si>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</si>
  <si>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</si>
  <si>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</si>
  <si>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</si>
  <si>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</si>
  <si>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</si>
  <si>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</si>
  <si>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</si>
  <si>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</si>
  <si>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</si>
  <si>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</si>
  <si>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</si>
  <si>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</si>
  <si>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</si>
  <si>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</si>
  <si>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</si>
  <si>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</si>
  <si>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</si>
  <si>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</si>
  <si>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</si>
  <si>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</si>
  <si>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</si>
  <si>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</si>
  <si>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</si>
  <si>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</si>
  <si>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</si>
  <si>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</si>
  <si>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</si>
  <si>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</si>
  <si>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</si>
  <si>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</si>
  <si>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</si>
  <si>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</si>
  <si>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</si>
  <si>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</si>
  <si>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</si>
  <si>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</si>
  <si>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</si>
  <si>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</si>
  <si>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</si>
  <si>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</si>
  <si>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</si>
  <si>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</si>
  <si>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</si>
  <si>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</si>
  <si>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</si>
  <si>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</si>
  <si>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</si>
  <si>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</si>
  <si>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</si>
  <si>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</si>
  <si>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</si>
  <si>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</si>
  <si>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</si>
  <si>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</si>
  <si>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</si>
  <si>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</si>
  <si>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</si>
  <si>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</si>
  <si>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</si>
  <si>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</si>
  <si>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</si>
  <si>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</si>
  <si>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</si>
  <si>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</si>
  <si>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</si>
  <si>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</si>
  <si>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</si>
  <si>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</si>
  <si>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</si>
  <si>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</si>
  <si>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</si>
  <si>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</si>
  <si>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</si>
  <si>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</si>
  <si>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</si>
  <si>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</si>
  <si>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</si>
  <si>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</si>
  <si>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</si>
  <si>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</si>
  <si>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</si>
  <si>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</si>
  <si>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</si>
  <si>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</si>
  <si>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</si>
  <si>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</si>
  <si>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</si>
  <si>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</si>
  <si>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</si>
  <si>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</si>
  <si>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</si>
  <si>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</si>
  <si>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</si>
  <si>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</si>
  <si>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</si>
  <si>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</si>
  <si>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</si>
  <si>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</si>
  <si>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</si>
  <si>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</si>
  <si>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</si>
  <si>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</si>
  <si>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</si>
  <si>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</si>
  <si>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</si>
  <si>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</si>
  <si>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</si>
  <si>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</si>
  <si>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</si>
  <si>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</si>
  <si>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</si>
  <si>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</si>
  <si>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</si>
  <si>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</si>
  <si>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</si>
  <si>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</si>
  <si>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</si>
  <si>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</si>
  <si>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</si>
  <si>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</si>
  <si>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</si>
  <si>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</si>
  <si>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</si>
  <si>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</si>
  <si>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</si>
  <si>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</si>
  <si>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</si>
  <si>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</si>
  <si>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</si>
  <si>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</si>
  <si>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</si>
  <si>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</si>
  <si>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</si>
  <si>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</si>
  <si>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</si>
  <si>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</si>
  <si>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</si>
  <si>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</si>
  <si>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</si>
  <si>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</si>
  <si>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</si>
  <si>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</si>
  <si>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</si>
  <si>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</si>
  <si>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</si>
  <si>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</si>
  <si>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</si>
  <si>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</si>
  <si>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</si>
  <si>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</si>
  <si>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</si>
  <si>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</si>
  <si>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</si>
  <si>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</si>
  <si>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</si>
  <si>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</si>
  <si>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</si>
  <si>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</si>
  <si>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</si>
  <si>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</si>
  <si>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</si>
  <si>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</si>
  <si>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</si>
  <si>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</si>
  <si>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</si>
  <si>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</si>
  <si>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</si>
  <si>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</si>
  <si>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</si>
  <si>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</si>
  <si>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</si>
  <si>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</si>
  <si>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</si>
  <si>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</si>
  <si>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</si>
  <si>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</si>
  <si>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</si>
  <si>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</si>
  <si>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</si>
  <si>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</si>
  <si>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</si>
  <si>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</si>
  <si>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</si>
  <si>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</si>
  <si>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</si>
  <si>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</si>
  <si>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</si>
  <si>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</si>
  <si>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</si>
  <si>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</si>
  <si>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</si>
  <si>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</si>
  <si>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</si>
  <si>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</si>
  <si>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</si>
  <si>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</si>
  <si>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</si>
  <si>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</si>
  <si>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</si>
  <si>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</si>
  <si>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</si>
  <si>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</si>
  <si>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</si>
  <si>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</si>
  <si>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</si>
  <si>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</si>
  <si>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</si>
  <si>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</si>
  <si>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</si>
  <si>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</si>
  <si>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</si>
  <si>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</si>
  <si>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</si>
  <si>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</si>
  <si>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</si>
  <si>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</si>
  <si>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</si>
  <si>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</si>
  <si>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</si>
  <si>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</si>
  <si>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</si>
  <si>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</si>
  <si>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</si>
  <si>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</si>
  <si>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</si>
  <si>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</si>
  <si>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</si>
  <si>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</si>
  <si>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</si>
  <si>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</si>
  <si>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</si>
  <si>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</si>
  <si>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</si>
  <si>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</si>
  <si>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</si>
  <si>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</si>
  <si>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</si>
  <si>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</si>
  <si>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</si>
  <si>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</si>
  <si>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</si>
  <si>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</si>
  <si>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</si>
  <si>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</si>
  <si>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</si>
  <si>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</si>
  <si>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</si>
  <si>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</si>
  <si>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</si>
  <si>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</si>
  <si>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</si>
  <si>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</si>
  <si>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</si>
  <si>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</si>
  <si>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</si>
  <si>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</si>
  <si>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</si>
  <si>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</si>
  <si>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</si>
  <si>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</si>
  <si>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</si>
  <si>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</si>
  <si>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</si>
  <si>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</si>
  <si>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</si>
  <si>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</si>
  <si>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</si>
  <si>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</si>
  <si>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</si>
  <si>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</si>
  <si>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</si>
  <si>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</si>
  <si>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</si>
  <si>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</si>
  <si>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</si>
  <si>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</si>
  <si>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</si>
  <si>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</si>
  <si>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</si>
  <si>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</si>
  <si>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</si>
  <si>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</si>
  <si>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</si>
  <si>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</si>
  <si>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</si>
  <si>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</si>
  <si>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</si>
  <si>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</si>
  <si>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</si>
  <si>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</si>
  <si>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</si>
  <si>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</si>
  <si>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</si>
  <si>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</si>
  <si>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</si>
  <si>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</si>
  <si>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</si>
  <si>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</si>
  <si>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</si>
  <si>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</si>
  <si>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</si>
  <si>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</si>
  <si>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</si>
  <si>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</si>
  <si>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</si>
  <si>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</si>
  <si>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</si>
  <si>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</si>
  <si>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</si>
  <si>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</si>
  <si>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</si>
  <si>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</si>
  <si>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</si>
  <si>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</si>
  <si>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</si>
  <si>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</si>
  <si>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</si>
  <si>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</si>
  <si>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</si>
  <si>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</si>
  <si>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</si>
  <si>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</si>
  <si>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</si>
  <si>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</si>
  <si>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</si>
  <si>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</si>
  <si>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</si>
  <si>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</si>
  <si>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</si>
  <si>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</si>
  <si>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</si>
  <si>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</si>
  <si>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</si>
  <si>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</si>
  <si>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</si>
  <si>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</si>
  <si>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</si>
  <si>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</si>
  <si>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</si>
  <si>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</si>
  <si>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</si>
  <si>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</si>
  <si>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</si>
  <si>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</si>
  <si>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</si>
  <si>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</si>
  <si>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</si>
  <si>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</si>
  <si>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</si>
  <si>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</si>
  <si>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</si>
  <si>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</si>
  <si>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</si>
  <si>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</si>
  <si>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</si>
  <si>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</si>
  <si>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</si>
  <si>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</si>
  <si>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</si>
  <si>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</si>
  <si>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</si>
  <si>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</si>
  <si>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</si>
  <si>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</si>
  <si>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</si>
  <si>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</si>
  <si>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</si>
  <si>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</si>
  <si>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</si>
  <si>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</si>
  <si>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</si>
  <si>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</si>
  <si>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</si>
  <si>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</si>
  <si>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</si>
  <si>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</si>
  <si>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</si>
  <si>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</si>
  <si>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</si>
  <si>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</si>
  <si>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</si>
  <si>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</si>
  <si>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</si>
  <si>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</si>
  <si>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</si>
  <si>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</si>
  <si>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</si>
  <si>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</si>
  <si>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</si>
  <si>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</si>
  <si>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</si>
  <si>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</si>
  <si>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</si>
  <si>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</si>
  <si>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</si>
  <si>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</si>
  <si>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</si>
  <si>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</si>
  <si>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</si>
  <si>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</si>
  <si>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</si>
  <si>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</si>
  <si>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</si>
  <si>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</si>
  <si>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</si>
  <si>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</si>
  <si>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</si>
  <si>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</si>
  <si>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</si>
  <si>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</si>
  <si>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</si>
  <si>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</si>
  <si>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</si>
  <si>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</si>
  <si>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</si>
  <si>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</si>
  <si>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</si>
  <si>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</si>
  <si>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</si>
  <si>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</si>
  <si>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</si>
  <si>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</si>
  <si>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</si>
  <si>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</si>
  <si>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</si>
  <si>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</si>
  <si>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</si>
  <si>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</si>
  <si>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</si>
  <si>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</si>
  <si>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</si>
  <si>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</si>
  <si>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</si>
  <si>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</si>
  <si>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</si>
  <si>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</si>
  <si>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</si>
  <si>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</si>
  <si>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</si>
  <si>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</si>
  <si>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</si>
  <si>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</si>
  <si>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</si>
  <si>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</si>
  <si>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</si>
  <si>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</si>
  <si>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</si>
  <si>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</si>
  <si>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</si>
  <si>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</si>
  <si>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</si>
  <si>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</si>
  <si>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</si>
  <si>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</si>
  <si>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</si>
  <si>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</si>
  <si>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</si>
  <si>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</si>
  <si>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</si>
  <si>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</si>
  <si>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</si>
  <si>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</si>
  <si>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</si>
  <si>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</si>
  <si>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</si>
  <si>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</si>
  <si>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</si>
  <si>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</si>
  <si>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</si>
  <si>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</si>
  <si>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</si>
  <si>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</si>
  <si>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</si>
  <si>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</si>
  <si>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</si>
  <si>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</si>
  <si>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</si>
  <si>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</si>
  <si>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</si>
  <si>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</si>
  <si>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</si>
  <si>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</si>
  <si>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</si>
  <si>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</si>
  <si>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</si>
  <si>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</si>
  <si>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</si>
  <si>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</si>
  <si>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</si>
  <si>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</si>
  <si>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</si>
  <si>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</si>
  <si>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</si>
  <si>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</si>
  <si>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</si>
  <si>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</si>
  <si>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</si>
  <si>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</si>
  <si>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</si>
  <si>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</si>
  <si>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</si>
  <si>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</si>
  <si>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</si>
  <si>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</si>
  <si>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</si>
  <si>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</si>
  <si>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</si>
  <si>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</si>
  <si>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</si>
  <si>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</si>
  <si>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</si>
  <si>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</si>
  <si>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</si>
  <si>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</si>
  <si>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</si>
  <si>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</si>
  <si>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</si>
  <si>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</si>
  <si>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</si>
  <si>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</si>
  <si>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</si>
  <si>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</si>
  <si>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</si>
  <si>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</si>
  <si>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</si>
  <si>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</si>
  <si>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</si>
  <si>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</si>
  <si>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</si>
  <si>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</si>
  <si>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</si>
  <si>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</si>
  <si>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</si>
  <si>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</si>
  <si>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</si>
  <si>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</si>
  <si>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</si>
  <si>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</si>
  <si>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</si>
  <si>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</si>
  <si>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</si>
  <si>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</si>
  <si>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</si>
  <si>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</si>
  <si>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</si>
  <si>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</si>
  <si>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</si>
  <si>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</si>
  <si>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</si>
  <si>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</si>
  <si>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</si>
  <si>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</si>
  <si>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</si>
  <si>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</si>
  <si>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</si>
  <si>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</si>
  <si>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</si>
  <si>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</si>
  <si>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</si>
  <si>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</si>
  <si>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</si>
  <si>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</si>
  <si>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</si>
  <si>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</si>
  <si>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</si>
  <si>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</si>
  <si>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</si>
  <si>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</si>
  <si>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</si>
  <si>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</si>
  <si>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</si>
  <si>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</si>
  <si>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</si>
  <si>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</si>
  <si>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</si>
  <si>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</si>
  <si>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</si>
  <si>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</si>
  <si>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</si>
  <si>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</si>
  <si>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</si>
  <si>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</si>
  <si>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</si>
  <si>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</si>
  <si>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</si>
  <si>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</si>
  <si>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</si>
  <si>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</si>
  <si>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</si>
  <si>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</si>
  <si>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</si>
  <si>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</si>
  <si>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</si>
  <si>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</si>
  <si>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</si>
  <si>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</si>
  <si>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</si>
  <si>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</si>
  <si>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</si>
  <si>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</si>
  <si>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</si>
  <si>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</si>
  <si>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</si>
  <si>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</si>
  <si>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</si>
  <si>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</si>
  <si>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</si>
  <si>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</si>
  <si>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</si>
  <si>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</si>
  <si>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</si>
  <si>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</si>
  <si>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</si>
  <si>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</si>
  <si>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</si>
  <si>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</si>
  <si>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</si>
  <si>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</si>
  <si>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</si>
  <si>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</si>
  <si>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</si>
  <si>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</si>
  <si>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</si>
  <si>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</si>
  <si>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</si>
  <si>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</si>
  <si>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</si>
  <si>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</si>
  <si>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</si>
  <si>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</si>
  <si>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</si>
  <si>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</si>
  <si>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</si>
  <si>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</si>
  <si>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</si>
  <si>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</si>
  <si>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</si>
  <si>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</si>
  <si>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</si>
  <si>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</si>
  <si>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</si>
  <si>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</si>
  <si>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</si>
  <si>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</si>
  <si>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</si>
  <si>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</si>
  <si>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</si>
  <si>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</si>
  <si>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</si>
  <si>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</si>
  <si>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</si>
  <si>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</si>
  <si>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</si>
  <si>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</si>
  <si>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</si>
  <si>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</si>
  <si>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</si>
  <si>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</si>
  <si>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</si>
  <si>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</si>
  <si>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</si>
  <si>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</si>
  <si>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</si>
  <si>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</si>
  <si>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</si>
  <si>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</si>
  <si>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</si>
  <si>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</si>
  <si>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</si>
  <si>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</si>
  <si>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</si>
  <si>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</si>
  <si>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</si>
  <si>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</si>
  <si>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</si>
  <si>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</si>
  <si>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</si>
  <si>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</si>
  <si>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</si>
  <si>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</si>
  <si>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</si>
  <si>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</si>
  <si>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</si>
  <si>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</si>
  <si>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</si>
  <si>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</si>
  <si>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</si>
  <si>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</si>
  <si>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</si>
  <si>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</si>
  <si>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</si>
  <si>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</si>
  <si>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</si>
  <si>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</si>
  <si>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</si>
  <si>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</si>
  <si>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</si>
  <si>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</si>
  <si>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</si>
  <si>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</si>
  <si>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</si>
  <si>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</si>
  <si>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</si>
  <si>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</si>
  <si>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</si>
  <si>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</si>
  <si>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</si>
  <si>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</si>
  <si>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</si>
  <si>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</si>
  <si>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</si>
  <si>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</si>
  <si>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</si>
  <si>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</si>
  <si>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</si>
  <si>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</si>
  <si>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</si>
  <si>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</si>
  <si>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</si>
  <si>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</si>
  <si>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</si>
  <si>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</si>
  <si>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</si>
  <si>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</si>
  <si>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</si>
  <si>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</si>
  <si>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</si>
  <si>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</si>
  <si>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</si>
  <si>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</si>
  <si>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</si>
  <si>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</si>
  <si>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</si>
  <si>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</si>
  <si>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</si>
  <si>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</si>
  <si>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</si>
  <si>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</si>
  <si>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</si>
  <si>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</si>
  <si>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</si>
  <si>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</si>
  <si>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</si>
  <si>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</si>
  <si>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</si>
  <si>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</si>
  <si>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</si>
  <si>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</si>
  <si>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</si>
  <si>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</si>
  <si>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</si>
  <si>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</si>
  <si>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</si>
  <si>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</si>
  <si>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</si>
  <si>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</si>
  <si>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</si>
  <si>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</si>
  <si>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</si>
  <si>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</si>
  <si>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</si>
  <si>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</si>
  <si>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</si>
  <si>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</si>
  <si>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</si>
  <si>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</si>
  <si>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</si>
  <si>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</si>
  <si>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</si>
  <si>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</si>
  <si>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</si>
  <si>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</si>
  <si>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</si>
  <si>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</si>
  <si>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</si>
  <si>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</si>
  <si>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</si>
  <si>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</si>
  <si>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</si>
  <si>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</si>
  <si>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</si>
  <si>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</si>
  <si>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</si>
  <si>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</si>
  <si>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</si>
  <si>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</si>
  <si>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</si>
  <si>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</si>
  <si>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</si>
  <si>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</si>
  <si>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</si>
  <si>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</si>
  <si>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</si>
  <si>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</si>
  <si>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</si>
  <si>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</si>
  <si>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</si>
  <si>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</si>
  <si>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</si>
  <si>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</si>
  <si>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</si>
  <si>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</si>
  <si>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</si>
  <si>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</si>
  <si>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</si>
  <si>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</si>
  <si>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</si>
  <si>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</si>
  <si>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</si>
  <si>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</si>
  <si>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</si>
  <si>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</si>
  <si>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</si>
  <si>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</si>
  <si>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</si>
  <si>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</si>
  <si>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</si>
  <si>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</si>
  <si>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</si>
  <si>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</si>
  <si>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</si>
  <si>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</si>
  <si>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</si>
  <si>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</si>
  <si>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</si>
  <si>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</si>
  <si>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</si>
  <si>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</si>
  <si>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</si>
  <si>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</si>
  <si>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</si>
  <si>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</si>
  <si>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</si>
  <si>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</si>
  <si>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</si>
  <si>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</si>
  <si>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</si>
  <si>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</si>
  <si>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</si>
  <si>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</si>
  <si>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</si>
  <si>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</si>
  <si>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</si>
  <si>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</si>
  <si>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</si>
  <si>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</si>
  <si>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</si>
  <si>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</si>
  <si>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</si>
  <si>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</si>
  <si>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</si>
  <si>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</si>
  <si>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</si>
  <si>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</si>
  <si>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</si>
  <si>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</si>
  <si>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</si>
  <si>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</si>
  <si>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</si>
  <si>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</si>
  <si>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</si>
  <si>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</si>
  <si>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</si>
  <si>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</si>
  <si>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</si>
  <si>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</si>
  <si>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</si>
  <si>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</si>
  <si>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</si>
  <si>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</si>
  <si>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</si>
  <si>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</si>
  <si>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</si>
  <si>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</si>
  <si>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</si>
  <si>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</si>
  <si>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</si>
  <si>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</si>
  <si>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</si>
  <si>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</si>
  <si>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</si>
  <si>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</si>
  <si>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</si>
  <si>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</si>
  <si>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</si>
  <si>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</si>
  <si>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</si>
  <si>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</si>
  <si>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</si>
  <si>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</si>
  <si>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</si>
  <si>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</si>
  <si>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</si>
  <si>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</si>
  <si>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</si>
  <si>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</si>
  <si>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</si>
  <si>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</si>
  <si>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</si>
  <si>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</si>
  <si>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</si>
  <si>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</si>
  <si>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</si>
  <si>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</si>
  <si>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</si>
  <si>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</si>
  <si>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</si>
  <si>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</si>
  <si>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</si>
  <si>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</si>
  <si>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</si>
  <si>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</si>
  <si>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</si>
  <si>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</si>
  <si>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</si>
  <si>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</si>
  <si>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</si>
  <si>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</si>
  <si>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</si>
  <si>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</si>
  <si>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</si>
  <si>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</si>
  <si>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</si>
  <si>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</si>
  <si>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</si>
  <si>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</si>
  <si>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</si>
  <si>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</si>
  <si>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</si>
  <si>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</si>
  <si>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</si>
  <si>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</si>
  <si>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</si>
  <si>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</si>
  <si>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</si>
  <si>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</si>
  <si>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</si>
  <si>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</si>
  <si>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</si>
  <si>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</si>
  <si>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</si>
  <si>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</si>
  <si>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</si>
  <si>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</si>
  <si>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</si>
  <si>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</si>
  <si>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</si>
  <si>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</si>
  <si>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</si>
  <si>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</si>
  <si>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</si>
  <si>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</si>
  <si>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</si>
  <si>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</si>
  <si>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</si>
  <si>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</si>
  <si>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</si>
  <si>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</si>
  <si>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</si>
  <si>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</si>
  <si>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</si>
  <si>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</si>
  <si>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</si>
  <si>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</si>
  <si>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</si>
  <si>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</si>
  <si>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</si>
  <si>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</si>
  <si>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</si>
  <si>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</si>
  <si>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</si>
  <si>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</si>
  <si>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</si>
  <si>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</si>
  <si>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</si>
  <si>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</si>
  <si>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</si>
  <si>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</si>
  <si>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</si>
  <si>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</si>
  <si>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</si>
  <si>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</si>
  <si>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</si>
  <si>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</si>
  <si>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</si>
  <si>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</si>
  <si>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</si>
  <si>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</si>
  <si>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</si>
  <si>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</si>
  <si>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</si>
  <si>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</si>
  <si>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</si>
  <si>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</si>
  <si>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</si>
  <si>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</si>
  <si>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</si>
  <si>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</si>
  <si>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</si>
  <si>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</si>
  <si>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</si>
  <si>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</si>
  <si>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</si>
  <si>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</si>
  <si>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</si>
  <si>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</si>
  <si>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</si>
  <si>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</si>
  <si>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</si>
  <si>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</si>
  <si>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</si>
  <si>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</si>
  <si>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</si>
  <si>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</si>
  <si>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</si>
  <si>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</si>
  <si>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</si>
  <si>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</si>
  <si>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</si>
  <si>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</si>
  <si>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</si>
  <si>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</si>
  <si>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</si>
  <si>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</si>
  <si>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</si>
  <si>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</si>
  <si>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</si>
  <si>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</si>
  <si>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</si>
  <si>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</si>
  <si>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</si>
  <si>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</si>
  <si>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</si>
  <si>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</si>
  <si>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</si>
  <si>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</si>
  <si>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</si>
  <si>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</si>
  <si>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</si>
  <si>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</si>
  <si>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</si>
  <si>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</si>
  <si>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</si>
  <si>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</si>
  <si>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</si>
  <si>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</si>
  <si>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</si>
  <si>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</si>
  <si>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</si>
  <si>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</si>
  <si>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</si>
  <si>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</si>
  <si>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</si>
  <si>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</si>
  <si>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</si>
  <si>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</si>
  <si>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</si>
  <si>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</si>
  <si>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</si>
  <si>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</si>
  <si>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</si>
  <si>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</si>
  <si>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</si>
  <si>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</si>
  <si>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</si>
  <si>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</si>
  <si>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</si>
  <si>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</si>
  <si>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</si>
  <si>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</si>
  <si>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</si>
  <si>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</si>
  <si>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</si>
  <si>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</si>
  <si>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</si>
  <si>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</si>
  <si>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</si>
  <si>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</si>
  <si>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</si>
  <si>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</si>
  <si>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</si>
  <si>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</si>
  <si>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</si>
  <si>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</si>
  <si>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</si>
  <si>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</si>
  <si>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</si>
  <si>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</si>
  <si>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</si>
  <si>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</si>
  <si>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</si>
  <si>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</si>
  <si>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</si>
  <si>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</si>
  <si>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</si>
  <si>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</si>
  <si>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</si>
  <si>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</si>
  <si>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</si>
  <si>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</si>
  <si>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</si>
  <si>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</si>
  <si>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</si>
  <si>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</si>
  <si>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</si>
  <si>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</si>
  <si>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</si>
  <si>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</si>
  <si>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</si>
  <si>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</si>
  <si>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</si>
  <si>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</si>
  <si>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</si>
  <si>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</si>
  <si>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</si>
  <si>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</si>
  <si>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</si>
  <si>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</si>
  <si>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</si>
  <si>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</si>
  <si>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</si>
  <si>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</si>
  <si>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</si>
  <si>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</si>
  <si>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</si>
  <si>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</si>
  <si>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</si>
  <si>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</si>
  <si>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</si>
  <si>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</si>
  <si>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</si>
  <si>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</si>
  <si>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</si>
  <si>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</si>
  <si>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</si>
  <si>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</si>
  <si>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</si>
  <si>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</si>
  <si>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</si>
  <si>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</si>
  <si>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</si>
  <si>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</si>
  <si>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</si>
  <si>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</si>
  <si>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</si>
  <si>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</si>
  <si>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</si>
  <si>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</si>
  <si>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</si>
  <si>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</si>
  <si>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</si>
  <si>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</si>
  <si>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</si>
  <si>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</si>
  <si>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</si>
  <si>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</si>
  <si>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</si>
  <si>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</si>
  <si>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</si>
  <si>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</si>
  <si>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</si>
  <si>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</si>
  <si>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</si>
  <si>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</si>
  <si>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</si>
  <si>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</si>
  <si>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</si>
  <si>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</si>
  <si>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</si>
  <si>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</si>
  <si>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</si>
  <si>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</si>
  <si>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</si>
  <si>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</si>
  <si>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</si>
  <si>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</si>
  <si>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</si>
  <si>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</si>
  <si>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</si>
  <si>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</si>
  <si>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</si>
  <si>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</si>
  <si>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</si>
  <si>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</si>
  <si>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</si>
  <si>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</si>
  <si>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</si>
  <si>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</si>
  <si>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</si>
  <si>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</si>
  <si>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</si>
  <si>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</si>
  <si>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</si>
  <si>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</si>
  <si>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</si>
  <si>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</si>
  <si>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</si>
  <si>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</si>
  <si>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</si>
  <si>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</si>
  <si>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</si>
  <si>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</si>
  <si>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</si>
  <si>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</si>
  <si>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</si>
  <si>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</si>
  <si>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</si>
  <si>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</si>
  <si>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</si>
  <si>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</si>
  <si>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</si>
  <si>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</si>
  <si>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</si>
  <si>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</si>
  <si>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</si>
  <si>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</si>
  <si>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</si>
  <si>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</si>
  <si>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</si>
  <si>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</si>
  <si>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</si>
  <si>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</si>
  <si>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</si>
  <si>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</si>
  <si>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</si>
  <si>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</si>
  <si>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</si>
  <si>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</si>
  <si>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</si>
  <si>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</si>
  <si>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</si>
  <si>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</si>
  <si>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</si>
  <si>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</si>
  <si>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</si>
  <si>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</si>
  <si>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</si>
  <si>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</si>
  <si>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</si>
  <si>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</si>
  <si>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</si>
  <si>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</si>
  <si>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</si>
  <si>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</si>
  <si>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</si>
  <si>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</si>
  <si>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</si>
  <si>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</si>
  <si>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</si>
  <si>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</si>
  <si>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</si>
  <si>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</si>
  <si>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</si>
  <si>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</si>
  <si>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</si>
  <si>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</si>
  <si>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</si>
  <si>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</si>
  <si>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</si>
  <si>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</si>
  <si>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</si>
  <si>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</si>
  <si>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</si>
  <si>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</si>
  <si>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</si>
  <si>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</si>
  <si>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</si>
  <si>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</si>
  <si>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</si>
  <si>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</si>
  <si>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</si>
  <si>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</si>
  <si>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</si>
  <si>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</si>
  <si>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</si>
  <si>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</si>
  <si>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</si>
  <si>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</si>
  <si>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</si>
  <si>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</si>
  <si>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</si>
  <si>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</si>
  <si>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</si>
  <si>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</si>
  <si>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</si>
  <si>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</si>
  <si>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</si>
  <si>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</si>
  <si>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</si>
  <si>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</si>
  <si>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</si>
  <si>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</si>
  <si>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</si>
  <si>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</si>
  <si>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</si>
  <si>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</si>
  <si>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</si>
  <si>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</si>
  <si>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</si>
  <si>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</si>
  <si>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</si>
  <si>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</si>
  <si>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</si>
  <si>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</si>
  <si>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</si>
  <si>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</si>
  <si>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</si>
  <si>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</si>
  <si>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</si>
  <si>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</si>
  <si>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</si>
  <si>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</si>
  <si>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</si>
  <si>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</si>
  <si>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</si>
  <si>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</si>
  <si>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</si>
  <si>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</si>
  <si>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</si>
  <si>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</si>
  <si>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</si>
  <si>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</si>
  <si>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</si>
  <si>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</si>
  <si>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</si>
  <si>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</si>
  <si>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</si>
  <si>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</si>
  <si>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</si>
  <si>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</si>
  <si>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</si>
  <si>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</si>
  <si>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</si>
  <si>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</si>
  <si>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</si>
  <si>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</si>
  <si>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</si>
  <si>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</si>
  <si>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</si>
  <si>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</si>
  <si>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</si>
  <si>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</si>
  <si>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</si>
  <si>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</si>
  <si>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</si>
  <si>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</si>
  <si>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</si>
  <si>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</si>
  <si>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</si>
  <si>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</si>
  <si>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</si>
  <si>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</si>
  <si>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</si>
  <si>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</si>
  <si>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</si>
  <si>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</si>
  <si>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</si>
  <si>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</si>
  <si>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</si>
  <si>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</si>
  <si>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</si>
  <si>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</si>
  <si>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</si>
  <si>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</si>
  <si>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</si>
  <si>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</si>
  <si>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</si>
  <si>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</si>
  <si>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</si>
  <si>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</si>
  <si>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</si>
  <si>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</si>
  <si>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</si>
  <si>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</si>
  <si>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</si>
  <si>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</si>
  <si>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</si>
  <si>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</si>
  <si>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</si>
  <si>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</si>
  <si>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</si>
  <si>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</si>
  <si>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</si>
  <si>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</si>
  <si>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</si>
  <si>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</si>
  <si>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</si>
  <si>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</si>
  <si>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</si>
  <si>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</si>
  <si>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</si>
  <si>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</si>
  <si>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</si>
  <si>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</si>
  <si>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</si>
  <si>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</si>
  <si>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</si>
  <si>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</si>
  <si>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</si>
  <si>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</si>
  <si>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</si>
  <si>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</si>
  <si>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</si>
  <si>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</si>
  <si>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</si>
  <si>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</si>
  <si>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</si>
  <si>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</si>
  <si>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</si>
  <si>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</si>
  <si>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</si>
  <si>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</si>
  <si>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</si>
  <si>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</si>
  <si>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</si>
  <si>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</si>
  <si>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</si>
  <si>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</si>
  <si>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</si>
  <si>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</si>
  <si>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</si>
  <si>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</si>
  <si>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</si>
  <si>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</si>
  <si>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</si>
  <si>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</si>
  <si>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</si>
  <si>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</si>
  <si>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</si>
  <si>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</si>
  <si>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</si>
  <si>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</si>
  <si>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</si>
  <si>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</si>
  <si>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</si>
  <si>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</si>
  <si>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</si>
  <si>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</si>
  <si>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</si>
  <si>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</si>
  <si>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</si>
  <si>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</si>
  <si>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</si>
  <si>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</si>
  <si>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</si>
  <si>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</si>
  <si>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</si>
  <si>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</si>
  <si>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</si>
  <si>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</si>
  <si>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</si>
  <si>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</si>
  <si>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</si>
  <si>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</si>
  <si>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</si>
  <si>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</si>
  <si>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</si>
  <si>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</si>
  <si>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</si>
  <si>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</si>
  <si>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</si>
  <si>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</si>
  <si>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</si>
  <si>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</si>
  <si>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</si>
  <si>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</si>
  <si>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</si>
  <si>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</si>
  <si>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</si>
  <si>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</si>
  <si>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</si>
  <si>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</si>
  <si>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</si>
  <si>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</si>
  <si>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</si>
  <si>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</si>
  <si>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</si>
  <si>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</si>
  <si>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</si>
  <si>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</si>
  <si>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</si>
  <si>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</si>
  <si>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</si>
  <si>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</si>
  <si>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</si>
  <si>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</si>
  <si>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</si>
  <si>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</si>
  <si>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</si>
  <si>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</si>
  <si>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</si>
  <si>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</si>
  <si>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</si>
  <si>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</si>
  <si>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</si>
  <si>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</si>
  <si>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</si>
  <si>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</si>
  <si>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</si>
  <si>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</si>
  <si>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</si>
  <si>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</si>
  <si>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</si>
  <si>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</si>
  <si>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</si>
  <si>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</si>
  <si>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</si>
  <si>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</si>
  <si>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</si>
  <si>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</si>
  <si>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</si>
  <si>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</si>
  <si>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</si>
  <si>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</si>
  <si>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</si>
  <si>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</si>
  <si>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</si>
  <si>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</si>
  <si>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</si>
  <si>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</si>
  <si>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</si>
  <si>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</si>
  <si>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</si>
  <si>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</si>
  <si>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</si>
  <si>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</si>
  <si>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</si>
  <si>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</si>
  <si>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</si>
  <si>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</si>
  <si>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</si>
  <si>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</si>
  <si>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</si>
  <si>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</si>
  <si>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</si>
  <si>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</si>
  <si>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</si>
  <si>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</si>
  <si>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</si>
  <si>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</si>
  <si>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</si>
  <si>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</si>
  <si>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</si>
  <si>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</si>
  <si>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</si>
  <si>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</si>
  <si>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</si>
  <si>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</si>
  <si>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</si>
  <si>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</si>
  <si>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</si>
  <si>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</si>
  <si>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</si>
  <si>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</si>
  <si>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</si>
  <si>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</si>
  <si>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</si>
  <si>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</si>
  <si>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</si>
  <si>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</si>
  <si>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</si>
  <si>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</si>
  <si>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</si>
  <si>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</si>
  <si>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</si>
  <si>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</si>
  <si>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</si>
  <si>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</si>
  <si>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</si>
  <si>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</si>
  <si>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</si>
  <si>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</si>
  <si>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</si>
  <si>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</si>
  <si>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</si>
  <si>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</si>
  <si>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</si>
  <si>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</si>
  <si>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</si>
  <si>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</si>
  <si>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</si>
  <si>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</si>
  <si>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</si>
  <si>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</si>
  <si>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</si>
  <si>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</si>
  <si>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</si>
  <si>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</si>
  <si>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</si>
  <si>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</si>
  <si>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</si>
  <si>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</si>
  <si>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</si>
  <si>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</si>
  <si>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</si>
  <si>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</si>
  <si>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</si>
  <si>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</si>
  <si>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</si>
  <si>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</si>
  <si>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</si>
  <si>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</si>
  <si>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</si>
  <si>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</si>
  <si>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</si>
  <si>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</si>
  <si>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</si>
  <si>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</si>
  <si>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</si>
  <si>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</si>
  <si>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</si>
  <si>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</si>
  <si>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</si>
  <si>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</si>
  <si>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</si>
  <si>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</si>
  <si>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</si>
  <si>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</si>
  <si>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</si>
  <si>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</si>
  <si>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</si>
  <si>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</si>
  <si>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</si>
  <si>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</si>
  <si>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</si>
  <si>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</si>
  <si>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</si>
  <si>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</si>
  <si>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</si>
  <si>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</si>
  <si>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</si>
  <si>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</si>
  <si>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</si>
  <si>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</si>
  <si>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</si>
  <si>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</si>
  <si>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</si>
  <si>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</si>
  <si>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</si>
  <si>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</si>
  <si>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</si>
  <si>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</si>
  <si>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</si>
  <si>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</si>
  <si>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</si>
  <si>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</si>
  <si>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</si>
  <si>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</si>
  <si>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</si>
  <si>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</si>
  <si>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</si>
  <si>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</si>
  <si>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</si>
  <si>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</si>
  <si>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</si>
  <si>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</si>
  <si>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</si>
  <si>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</si>
  <si>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</si>
  <si>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</si>
  <si>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</si>
  <si>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</si>
  <si>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</si>
  <si>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</si>
  <si>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</si>
  <si>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</si>
  <si>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</si>
  <si>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</si>
  <si>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</si>
  <si>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</si>
  <si>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</si>
  <si>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</si>
  <si>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</si>
  <si>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</si>
  <si>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</si>
  <si>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</si>
  <si>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</si>
  <si>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</si>
  <si>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</si>
  <si>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</si>
  <si>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</si>
  <si>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</si>
  <si>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</si>
  <si>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</si>
  <si>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</si>
  <si>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</si>
  <si>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</si>
  <si>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</si>
  <si>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</si>
  <si>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</si>
  <si>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</si>
  <si>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</si>
  <si>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</si>
  <si>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</si>
  <si>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</si>
  <si>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</si>
  <si>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</si>
  <si>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</si>
  <si>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</si>
  <si>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</si>
  <si>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</si>
  <si>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</si>
  <si>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</si>
  <si>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</si>
  <si>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</si>
  <si>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</si>
  <si>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</si>
  <si>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</si>
  <si>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</si>
  <si>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</si>
  <si>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</si>
  <si>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</si>
  <si>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</si>
  <si>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</si>
  <si>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</si>
  <si>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</si>
  <si>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</si>
  <si>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</si>
  <si>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</si>
  <si>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</si>
  <si>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</si>
  <si>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</si>
  <si>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</si>
  <si>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</si>
  <si>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</si>
  <si>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</si>
  <si>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</si>
  <si>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</si>
  <si>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</si>
  <si>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</si>
  <si>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</si>
  <si>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</si>
  <si>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</si>
  <si>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</si>
  <si>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</si>
  <si>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</si>
  <si>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</si>
  <si>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</si>
  <si>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</si>
  <si>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</si>
  <si>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</si>
  <si>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</si>
  <si>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</si>
  <si>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</si>
  <si>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</si>
  <si>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</si>
  <si>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</si>
  <si>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</si>
  <si>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</si>
  <si>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</si>
  <si>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</si>
  <si>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</si>
  <si>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</si>
  <si>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</si>
  <si>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</si>
  <si>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</si>
  <si>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</si>
  <si>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</si>
  <si>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</si>
  <si>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</si>
  <si>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</si>
  <si>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</si>
  <si>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</si>
  <si>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</si>
  <si>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</si>
  <si>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</si>
  <si>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</si>
  <si>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</si>
  <si>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</si>
  <si>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</si>
  <si>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</si>
  <si>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</si>
  <si>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</si>
  <si>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</si>
  <si>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</si>
  <si>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</si>
  <si>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</si>
  <si>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</si>
  <si>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</si>
  <si>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</si>
  <si>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</si>
  <si>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</si>
  <si>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</si>
  <si>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</si>
  <si>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</si>
  <si>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</si>
  <si>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</si>
  <si>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</si>
  <si>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</si>
  <si>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</si>
  <si>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</si>
  <si>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</si>
  <si>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</si>
  <si>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</si>
  <si>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</si>
  <si>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</si>
  <si>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</si>
  <si>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</si>
  <si>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</si>
  <si>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</si>
  <si>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</si>
  <si>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</si>
  <si>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</si>
  <si>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</si>
  <si>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</si>
  <si>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</si>
  <si>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</si>
  <si>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</si>
  <si>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</si>
  <si>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</si>
  <si>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</si>
  <si>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</si>
  <si>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</si>
  <si>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</si>
  <si>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</si>
  <si>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</si>
  <si>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</si>
  <si>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</si>
  <si>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</si>
  <si>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</si>
  <si>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</si>
  <si>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</si>
  <si>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</si>
  <si>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</si>
  <si>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</si>
  <si>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</si>
  <si>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</si>
  <si>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</si>
  <si>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</si>
  <si>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</si>
  <si>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</si>
  <si>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</si>
  <si>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</si>
  <si>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</si>
  <si>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</si>
  <si>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</si>
  <si>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</si>
  <si>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</si>
  <si>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</si>
  <si>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</si>
  <si>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</si>
  <si>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</si>
  <si>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</si>
  <si>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</si>
  <si>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</si>
  <si>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</si>
  <si>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</si>
  <si>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</si>
  <si>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</si>
  <si>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</si>
  <si>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</si>
  <si>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</si>
  <si>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</si>
  <si>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</si>
  <si>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</si>
  <si>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</si>
  <si>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</si>
  <si>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</si>
  <si>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</si>
  <si>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</si>
  <si>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</si>
  <si>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</si>
  <si>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</si>
  <si>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</si>
  <si>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</si>
  <si>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</si>
  <si>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</si>
  <si>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</si>
  <si>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</si>
  <si>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</si>
  <si>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</si>
  <si>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</si>
  <si>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</si>
  <si>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</si>
  <si>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</si>
  <si>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</si>
  <si>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</si>
  <si>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</si>
  <si>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</si>
  <si>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</si>
  <si>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</si>
  <si>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</si>
  <si>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</si>
  <si>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</si>
  <si>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</si>
  <si>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</si>
  <si>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</si>
  <si>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</si>
  <si>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</si>
  <si>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</si>
  <si>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</si>
  <si>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</si>
  <si>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</si>
  <si>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</si>
  <si>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</si>
  <si>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</si>
  <si>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</si>
  <si>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</si>
  <si>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</si>
  <si>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</si>
  <si>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</si>
  <si>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</si>
  <si>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</si>
  <si>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</si>
  <si>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</si>
  <si>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</si>
  <si>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</si>
  <si>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</si>
  <si>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</si>
  <si>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</si>
  <si>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</si>
  <si>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</si>
  <si>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</si>
  <si>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</si>
  <si>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</si>
  <si>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</si>
  <si>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</si>
  <si>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</si>
  <si>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</si>
  <si>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</si>
  <si>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</si>
  <si>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</si>
  <si>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</si>
  <si>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</si>
  <si>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</si>
  <si>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</si>
  <si>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</si>
  <si>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</si>
  <si>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</si>
  <si>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</si>
  <si>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</si>
  <si>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</si>
  <si>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</si>
  <si>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</si>
  <si>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</si>
  <si>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</si>
  <si>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</si>
  <si>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</si>
  <si>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</si>
  <si>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</si>
  <si>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</si>
  <si>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</si>
  <si>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</si>
  <si>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</si>
  <si>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</si>
  <si>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</si>
  <si>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</si>
  <si>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</si>
  <si>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</si>
  <si>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</si>
  <si>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</si>
  <si>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</si>
  <si>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</si>
  <si>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</si>
  <si>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</si>
  <si>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</si>
  <si>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</si>
  <si>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</si>
  <si>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</si>
  <si>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</si>
  <si>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</si>
  <si>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</si>
  <si>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</si>
  <si>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</si>
  <si>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</si>
  <si>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</si>
  <si>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</si>
  <si>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</si>
  <si>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</si>
  <si>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</si>
  <si>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</si>
  <si>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</si>
  <si>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</si>
  <si>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</si>
  <si>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</si>
  <si>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</si>
  <si>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</si>
  <si>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</si>
  <si>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</si>
  <si>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</si>
  <si>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</si>
  <si>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</si>
  <si>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</si>
  <si>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</si>
  <si>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</si>
  <si>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</si>
  <si>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</si>
  <si>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</si>
  <si>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</si>
  <si>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</si>
  <si>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</si>
  <si>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</si>
  <si>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</si>
  <si>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</si>
  <si>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</si>
  <si>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</si>
  <si>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</si>
  <si>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</si>
  <si>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</si>
  <si>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</si>
  <si>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</si>
  <si>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</si>
  <si>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</si>
  <si>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</si>
  <si>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</si>
  <si>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</si>
  <si>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</si>
  <si>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</si>
  <si>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</si>
  <si>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</si>
  <si>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</si>
  <si>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</si>
  <si>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</si>
  <si>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</si>
  <si>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</si>
  <si>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</si>
  <si>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</si>
  <si>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</si>
  <si>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</si>
  <si>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</si>
  <si>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</si>
  <si>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</si>
  <si>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</si>
  <si>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</si>
  <si>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</si>
  <si>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</si>
  <si>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</si>
  <si>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</si>
  <si>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</si>
  <si>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</si>
  <si>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</si>
  <si>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</si>
  <si>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</si>
  <si>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</si>
  <si>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</si>
  <si>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</si>
  <si>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</si>
  <si>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</si>
  <si>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</si>
  <si>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</si>
  <si>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</si>
  <si>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</si>
  <si>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</si>
  <si>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</si>
  <si>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</si>
  <si>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</si>
  <si>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</si>
  <si>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</si>
  <si>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</si>
  <si>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</si>
  <si>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</si>
  <si>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</si>
  <si>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</si>
  <si>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</si>
  <si>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</si>
  <si>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</si>
  <si>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</si>
  <si>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</si>
  <si>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</si>
  <si>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</si>
  <si>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</si>
  <si>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</si>
  <si>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</si>
  <si>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</si>
  <si>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</si>
  <si>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</si>
  <si>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</si>
  <si>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</si>
  <si>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</si>
  <si>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</si>
  <si>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</si>
  <si>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</si>
  <si>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</si>
  <si>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</si>
  <si>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</si>
  <si>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</si>
  <si>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</si>
  <si>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</si>
  <si>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</si>
  <si>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</si>
  <si>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</si>
  <si>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</si>
  <si>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</si>
  <si>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</si>
  <si>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</si>
  <si>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</si>
  <si>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</si>
  <si>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</si>
  <si>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</si>
  <si>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</si>
  <si>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</si>
  <si>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</si>
  <si>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</si>
  <si>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</si>
  <si>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</si>
  <si>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</si>
  <si>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</si>
  <si>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</si>
  <si>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</si>
  <si>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</si>
  <si>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</si>
  <si>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</si>
  <si>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</si>
  <si>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</si>
  <si>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</si>
  <si>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</si>
  <si>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</si>
  <si>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</si>
  <si>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</si>
  <si>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</si>
  <si>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</si>
  <si>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</si>
  <si>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</si>
  <si>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</si>
  <si>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</si>
  <si>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</si>
  <si>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</si>
  <si>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</si>
  <si>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</si>
  <si>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</si>
  <si>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</si>
  <si>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</si>
  <si>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</si>
  <si>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</si>
  <si>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</si>
  <si>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</si>
  <si>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</si>
  <si>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</si>
  <si>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</si>
  <si>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</si>
  <si>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</si>
  <si>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</si>
  <si>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</si>
  <si>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</si>
  <si>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</si>
  <si>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</si>
  <si>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</si>
  <si>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</si>
  <si>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</si>
  <si>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</si>
  <si>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</si>
  <si>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</si>
  <si>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</si>
  <si>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</si>
  <si>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</si>
  <si>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</si>
  <si>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</si>
  <si>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</si>
  <si>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</si>
  <si>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</si>
  <si>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</si>
  <si>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</si>
  <si>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</si>
  <si>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</si>
  <si>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</si>
  <si>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</si>
  <si>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</si>
  <si>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</si>
  <si>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</si>
  <si>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</si>
  <si>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</si>
  <si>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</si>
  <si>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</si>
  <si>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</si>
  <si>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</si>
  <si>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</si>
  <si>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</si>
  <si>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</si>
  <si>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</si>
  <si>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</si>
  <si>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</si>
  <si>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</si>
  <si>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</si>
  <si>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</si>
  <si>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</si>
  <si>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</si>
  <si>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</si>
  <si>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</si>
  <si>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</si>
  <si>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</si>
  <si>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</si>
  <si>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</si>
  <si>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</si>
  <si>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</si>
  <si>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</si>
  <si>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</si>
  <si>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</si>
  <si>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</si>
  <si>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</si>
  <si>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</si>
  <si>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</si>
  <si>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</si>
  <si>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</si>
  <si>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</si>
  <si>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</si>
  <si>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</si>
  <si>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</si>
  <si>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</si>
  <si>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</si>
  <si>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</si>
  <si>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</si>
  <si>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</si>
  <si>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</si>
  <si>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</si>
  <si>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</si>
  <si>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</si>
  <si>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</si>
  <si>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</si>
  <si>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</si>
  <si>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</si>
  <si>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</si>
  <si>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</si>
  <si>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</si>
  <si>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</si>
  <si>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</si>
  <si>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</si>
  <si>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</si>
  <si>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</si>
  <si>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</si>
  <si>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</si>
  <si>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</si>
  <si>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</si>
  <si>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</si>
  <si>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</si>
  <si>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</si>
  <si>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</si>
  <si>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</si>
  <si>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</si>
  <si>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</si>
  <si>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</si>
  <si>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</si>
  <si>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</si>
  <si>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</si>
  <si>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</si>
  <si>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</si>
  <si>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</si>
  <si>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</si>
  <si>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</si>
  <si>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</si>
  <si>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</si>
  <si>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</si>
  <si>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</si>
  <si>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</si>
  <si>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</si>
  <si>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</si>
  <si>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</si>
  <si>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</si>
  <si>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</si>
  <si>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</si>
  <si>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</si>
  <si>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</si>
  <si>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</si>
  <si>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</si>
  <si>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</si>
  <si>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</si>
  <si>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</si>
  <si>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</si>
  <si>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</si>
  <si>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</si>
  <si>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</si>
  <si>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</si>
  <si>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</si>
  <si>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</si>
  <si>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</si>
  <si>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</si>
  <si>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</si>
  <si>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</si>
  <si>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</si>
  <si>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</si>
  <si>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</si>
  <si>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</si>
  <si>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</si>
  <si>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</si>
  <si>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</si>
  <si>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</si>
  <si>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</si>
  <si>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</si>
  <si>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</si>
  <si>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</si>
  <si>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</si>
  <si>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</si>
  <si>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</si>
  <si>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</si>
  <si>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</si>
  <si>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</si>
  <si>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</si>
  <si>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</si>
  <si>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</si>
  <si>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</si>
  <si>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</si>
  <si>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</si>
  <si>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</si>
  <si>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</si>
  <si>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</si>
  <si>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</si>
  <si>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</si>
  <si>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</si>
  <si>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</si>
  <si>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</si>
  <si>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</si>
  <si>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</si>
  <si>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</si>
  <si>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</si>
  <si>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</si>
  <si>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</si>
  <si>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</si>
  <si>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</si>
  <si>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</si>
  <si>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</si>
  <si>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</si>
  <si>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</si>
  <si>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</si>
  <si>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</si>
  <si>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</si>
  <si>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</si>
  <si>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</si>
  <si>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</si>
  <si>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</si>
  <si>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</si>
  <si>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</si>
  <si>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</si>
  <si>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</si>
  <si>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</si>
  <si>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</si>
  <si>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</si>
  <si>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</si>
  <si>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</si>
  <si>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</si>
  <si>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</si>
  <si>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</si>
  <si>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</si>
  <si>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</si>
  <si>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</si>
  <si>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</si>
  <si>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</si>
  <si>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</si>
  <si>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</si>
  <si>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</si>
  <si>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</si>
  <si>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</si>
  <si>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</si>
  <si>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</si>
  <si>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</si>
  <si>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</si>
  <si>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</si>
  <si>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</si>
  <si>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</si>
  <si>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</si>
  <si>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</si>
  <si>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</si>
  <si>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</si>
  <si>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</si>
  <si>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</si>
  <si>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</si>
  <si>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</si>
  <si>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</si>
  <si>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</si>
  <si>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</si>
  <si>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</si>
  <si>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</si>
  <si>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</si>
  <si>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</si>
  <si>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</si>
  <si>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</si>
  <si>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</si>
  <si>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</si>
  <si>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</si>
  <si>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</si>
  <si>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</si>
  <si>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</si>
  <si>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</si>
  <si>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</si>
  <si>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</si>
  <si>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</si>
  <si>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</si>
  <si>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</si>
  <si>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</si>
  <si>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</si>
  <si>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</si>
  <si>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</si>
  <si>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</si>
  <si>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</si>
  <si>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</si>
  <si>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</si>
  <si>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</si>
  <si>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</si>
  <si>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</si>
  <si>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</si>
  <si>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</si>
  <si>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</si>
  <si>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</si>
  <si>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</si>
  <si>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</si>
  <si>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</si>
  <si>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</si>
  <si>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</si>
  <si>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</si>
  <si>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</si>
  <si>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</si>
  <si>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</si>
  <si>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</si>
  <si>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</si>
  <si>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</si>
  <si>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</si>
  <si>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</si>
  <si>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</si>
  <si>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</si>
  <si>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</si>
  <si>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</si>
  <si>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</si>
  <si>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</si>
  <si>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</si>
  <si>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</si>
  <si>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</si>
  <si>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</si>
  <si>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</si>
  <si>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</si>
  <si>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</si>
  <si>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</si>
  <si>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</si>
  <si>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</si>
  <si>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</si>
  <si>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</si>
  <si>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</si>
  <si>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</si>
  <si>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</si>
  <si>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</si>
  <si>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</si>
  <si>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</si>
  <si>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</si>
  <si>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</si>
  <si>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</si>
  <si>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</si>
  <si>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</si>
  <si>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</si>
  <si>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</si>
  <si>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</si>
  <si>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</si>
  <si>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</si>
  <si>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</si>
  <si>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</si>
  <si>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</si>
  <si>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</si>
  <si>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</si>
  <si>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</si>
  <si>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</si>
  <si>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</si>
  <si>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</si>
  <si>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</si>
  <si>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</si>
  <si>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</si>
  <si>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</si>
  <si>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</si>
  <si>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</si>
  <si>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</si>
  <si>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</si>
  <si>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</si>
  <si>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</si>
  <si>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</si>
  <si>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</si>
  <si>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</si>
  <si>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</si>
  <si>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</si>
  <si>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</si>
  <si>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</si>
  <si>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</si>
  <si>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</si>
  <si>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</si>
  <si>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</si>
  <si>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</si>
  <si>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</si>
  <si>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</si>
  <si>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</si>
  <si>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</si>
  <si>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</si>
  <si>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</si>
  <si>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</si>
  <si>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</si>
  <si>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</si>
  <si>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</si>
  <si>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</si>
  <si>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</si>
  <si>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</si>
  <si>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</si>
  <si>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</si>
  <si>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</si>
  <si>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</si>
  <si>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</si>
  <si>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</si>
  <si>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</si>
  <si>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</si>
  <si>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</si>
  <si>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</si>
  <si>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</si>
  <si>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</si>
  <si>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</si>
  <si>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</si>
  <si>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</si>
  <si>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</si>
  <si>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</si>
  <si>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</si>
  <si>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</si>
  <si>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</si>
  <si>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</si>
  <si>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</si>
  <si>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</si>
  <si>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</si>
  <si>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</si>
  <si>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</si>
  <si>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</si>
  <si>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</si>
  <si>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</si>
  <si>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</si>
  <si>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</si>
  <si>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</si>
  <si>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</si>
  <si>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</si>
  <si>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</si>
  <si>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</si>
  <si>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</si>
  <si>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</si>
  <si>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</si>
  <si>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</si>
  <si>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</si>
  <si>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</si>
  <si>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</si>
  <si>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</si>
  <si>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</si>
  <si>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</si>
  <si>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</si>
  <si>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</si>
  <si>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</si>
  <si>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</si>
  <si>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</si>
  <si>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</si>
  <si>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</si>
  <si>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</si>
  <si>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</si>
  <si>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</si>
  <si>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</si>
  <si>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</si>
  <si>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</si>
  <si>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</si>
  <si>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</si>
  <si>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</si>
  <si>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</si>
  <si>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</si>
  <si>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</si>
  <si>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</si>
  <si>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</si>
  <si>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</si>
  <si>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</si>
  <si>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</si>
  <si>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</si>
  <si>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</si>
  <si>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</si>
  <si>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</si>
  <si>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</si>
  <si>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</si>
  <si>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</si>
  <si>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</si>
  <si>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</si>
  <si>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</si>
  <si>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</si>
  <si>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</si>
  <si>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</si>
  <si>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</si>
  <si>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</si>
  <si>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</si>
  <si>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</si>
  <si>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</si>
  <si>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</si>
  <si>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</si>
  <si>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</si>
  <si>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</si>
  <si>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</si>
  <si>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</si>
  <si>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</si>
  <si>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</si>
  <si>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</si>
  <si>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</si>
  <si>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</si>
  <si>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</si>
  <si>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</si>
  <si>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</si>
  <si>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</si>
  <si>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</si>
  <si>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</si>
  <si>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</si>
  <si>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</si>
  <si>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</si>
  <si>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</si>
  <si>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</si>
  <si>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</si>
  <si>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</si>
  <si>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</si>
  <si>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</si>
  <si>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</si>
  <si>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</si>
  <si>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</si>
  <si>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</si>
  <si>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</si>
  <si>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</si>
  <si>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</si>
  <si>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</si>
  <si>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</si>
  <si>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</si>
  <si>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</si>
  <si>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</si>
  <si>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</si>
  <si>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</si>
  <si>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</si>
  <si>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</si>
  <si>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</si>
  <si>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</si>
  <si>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</si>
  <si>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</si>
  <si>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</si>
  <si>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</si>
  <si>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</si>
  <si>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</si>
  <si>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</si>
  <si>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</si>
  <si>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</si>
  <si>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</si>
  <si>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</si>
  <si>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</si>
  <si>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</si>
  <si>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</si>
  <si>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</si>
  <si>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</si>
  <si>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</si>
  <si>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</si>
  <si>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</si>
  <si>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</si>
  <si>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</si>
  <si>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</si>
  <si>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</si>
  <si>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</si>
  <si>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</si>
  <si>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</si>
  <si>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</si>
  <si>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</si>
  <si>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</si>
  <si>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</si>
  <si>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</si>
  <si>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</si>
  <si>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</si>
  <si>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</si>
  <si>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</si>
  <si>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</si>
  <si>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</si>
  <si>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</si>
  <si>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</si>
  <si>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</si>
  <si>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</si>
  <si>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</si>
  <si>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</si>
  <si>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</si>
  <si>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</si>
  <si>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</si>
  <si>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</si>
  <si>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</si>
  <si>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</si>
  <si>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</si>
  <si>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</si>
  <si>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</si>
  <si>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</si>
  <si>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</si>
  <si>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</si>
  <si>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</si>
  <si>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</si>
  <si>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</si>
  <si>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</si>
  <si>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</si>
  <si>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</si>
  <si>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</si>
  <si>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</si>
  <si>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</si>
  <si>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</si>
  <si>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</si>
  <si>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</si>
  <si>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</si>
  <si>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</si>
  <si>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</si>
  <si>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</si>
  <si>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</si>
  <si>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</si>
  <si>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</si>
  <si>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</si>
  <si>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</si>
  <si>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</si>
  <si>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</si>
  <si>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</si>
  <si>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</si>
  <si>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</si>
  <si>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</si>
  <si>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</si>
  <si>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</si>
  <si>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</si>
  <si>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</si>
  <si>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</si>
  <si>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</si>
  <si>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</si>
  <si>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</si>
  <si>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</si>
  <si>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</si>
  <si>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</si>
  <si>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</si>
  <si>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</si>
  <si>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</si>
  <si>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</si>
  <si>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</si>
  <si>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</si>
  <si>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</si>
  <si>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</si>
  <si>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</si>
  <si>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</si>
  <si>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</si>
  <si>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</si>
  <si>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</si>
  <si>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</si>
  <si>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</si>
  <si>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</si>
  <si>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</si>
  <si>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</si>
  <si>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</si>
  <si>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</si>
  <si>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</si>
  <si>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</si>
  <si>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</si>
  <si>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</si>
  <si>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</si>
  <si>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</si>
  <si>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</si>
  <si>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</si>
  <si>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</si>
  <si>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</si>
  <si>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</si>
  <si>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</si>
  <si>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</si>
  <si>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</si>
  <si>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</si>
  <si>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</si>
  <si>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</si>
  <si>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</si>
  <si>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</si>
  <si>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</si>
  <si>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</si>
  <si>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</si>
  <si>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</si>
  <si>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</si>
  <si>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</si>
  <si>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</si>
  <si>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</si>
  <si>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</si>
  <si>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</si>
  <si>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</si>
  <si>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</si>
  <si>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</si>
  <si>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</si>
  <si>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</si>
  <si>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</si>
  <si>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</si>
  <si>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</si>
  <si>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</si>
  <si>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</si>
  <si>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</si>
  <si>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</si>
  <si>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</si>
  <si>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</si>
  <si>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</si>
  <si>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</si>
  <si>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</si>
  <si>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</si>
  <si>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</si>
  <si>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</si>
  <si>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</si>
  <si>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</si>
  <si>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</si>
  <si>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</si>
  <si>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</si>
  <si>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</si>
  <si>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</si>
  <si>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</si>
  <si>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</si>
  <si>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</si>
  <si>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</si>
  <si>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</si>
  <si>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</si>
  <si>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</si>
  <si>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</si>
  <si>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</si>
  <si>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</si>
  <si>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</si>
  <si>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</si>
  <si>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</si>
  <si>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</si>
  <si>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</si>
  <si>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</si>
  <si>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</si>
  <si>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</si>
  <si>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</si>
  <si>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</si>
  <si>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</si>
  <si>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</si>
  <si>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</si>
  <si>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</si>
  <si>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</si>
  <si>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</si>
  <si>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</si>
  <si>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</si>
  <si>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</si>
  <si>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</si>
  <si>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</si>
  <si>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</si>
  <si>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</si>
  <si>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</si>
  <si>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</si>
  <si>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</si>
  <si>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</si>
  <si>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</si>
  <si>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</si>
  <si>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</si>
  <si>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</si>
  <si>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</si>
  <si>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</si>
  <si>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</si>
  <si>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</si>
  <si>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</si>
  <si>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</si>
  <si>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</si>
  <si>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</si>
  <si>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</si>
  <si>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</si>
  <si>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</si>
  <si>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</si>
  <si>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</si>
  <si>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</si>
  <si>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</si>
  <si>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</si>
  <si>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</si>
  <si>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</si>
  <si>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</si>
  <si>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</si>
  <si>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</si>
  <si>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</si>
  <si>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</si>
  <si>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</si>
  <si>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</si>
  <si>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</si>
  <si>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</si>
  <si>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</si>
  <si>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</si>
  <si>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</si>
  <si>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</si>
  <si>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</si>
  <si>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</si>
  <si>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</si>
  <si>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</si>
  <si>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</si>
  <si>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</si>
  <si>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</si>
  <si>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</si>
  <si>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</si>
  <si>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</si>
  <si>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</si>
  <si>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</si>
  <si>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</si>
  <si>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</si>
  <si>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</si>
  <si>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</si>
  <si>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</si>
  <si>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</si>
  <si>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</si>
  <si>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</si>
  <si>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</si>
  <si>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</si>
  <si>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</si>
  <si>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</si>
  <si>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</si>
  <si>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</si>
  <si>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</si>
  <si>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</si>
  <si>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</si>
  <si>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</si>
  <si>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</si>
  <si>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</si>
  <si>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</si>
  <si>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</si>
  <si>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</si>
  <si>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</si>
  <si>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</si>
  <si>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</si>
  <si>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</si>
  <si>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</si>
  <si>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</si>
  <si>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</si>
  <si>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</si>
  <si>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</si>
  <si>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</si>
  <si>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</si>
  <si>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</si>
  <si>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</si>
  <si>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</si>
  <si>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</si>
  <si>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</si>
  <si>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</si>
  <si>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</si>
  <si>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</si>
  <si>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</si>
  <si>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</si>
  <si>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</si>
  <si>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</si>
  <si>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</si>
  <si>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</si>
  <si>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</si>
  <si>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</si>
  <si>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</si>
  <si>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</si>
  <si>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</si>
  <si>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</si>
  <si>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</si>
  <si>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</si>
  <si>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</si>
  <si>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</si>
  <si>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</si>
  <si>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</si>
  <si>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</si>
  <si>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</si>
  <si>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</si>
  <si>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</si>
  <si>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</si>
  <si>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</si>
  <si>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</si>
  <si>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</si>
  <si>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</si>
  <si>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</si>
  <si>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</si>
  <si>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</si>
  <si>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</si>
  <si>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</si>
  <si>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</si>
  <si>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</si>
  <si>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</si>
  <si>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</si>
  <si>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</si>
  <si>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</si>
  <si>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</si>
  <si>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</si>
  <si>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</si>
  <si>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</si>
  <si>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</si>
  <si>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</si>
  <si>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</si>
  <si>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</si>
  <si>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</si>
  <si>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</si>
  <si>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</si>
  <si>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</si>
  <si>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</si>
  <si>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</si>
  <si>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</si>
  <si>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</si>
  <si>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</si>
  <si>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</si>
  <si>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</si>
  <si>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</si>
  <si>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</si>
  <si>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</si>
  <si>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</si>
  <si>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</si>
  <si>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</si>
  <si>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</si>
  <si>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</si>
  <si>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</si>
  <si>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</si>
  <si>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</si>
  <si>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</si>
  <si>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</si>
  <si>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</si>
  <si>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</si>
  <si>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</si>
  <si>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</si>
  <si>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</si>
  <si>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</si>
  <si>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</si>
  <si>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</si>
  <si>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</si>
  <si>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</si>
  <si>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</si>
  <si>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</si>
  <si>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</si>
  <si>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</si>
  <si>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</si>
  <si>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</si>
  <si>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</si>
  <si>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</si>
  <si>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</si>
  <si>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</si>
  <si>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</si>
  <si>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</si>
  <si>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</si>
  <si>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</si>
  <si>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</si>
  <si>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</si>
  <si>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</si>
  <si>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</si>
  <si>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</si>
  <si>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</si>
  <si>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</si>
  <si>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</si>
  <si>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</si>
  <si>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</si>
  <si>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</si>
  <si>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</si>
  <si>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</si>
  <si>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</si>
  <si>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</si>
  <si>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</si>
  <si>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</si>
  <si>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</si>
  <si>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</si>
  <si>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</si>
  <si>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</si>
  <si>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</si>
  <si>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</si>
  <si>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</si>
  <si>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</si>
  <si>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</si>
  <si>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</si>
  <si>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</si>
  <si>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</si>
  <si>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</si>
  <si>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</si>
  <si>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</si>
  <si>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</si>
  <si>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</si>
  <si>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</si>
  <si>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</si>
  <si>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</si>
  <si>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</si>
  <si>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</si>
  <si>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</si>
  <si>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</si>
  <si>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</si>
  <si>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</si>
  <si>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</si>
  <si>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</si>
  <si>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</si>
  <si>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</si>
  <si>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</si>
  <si>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</si>
  <si>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</si>
  <si>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</si>
  <si>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</si>
  <si>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</si>
  <si>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</si>
  <si>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</si>
  <si>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</si>
  <si>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</si>
  <si>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</si>
  <si>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</si>
  <si>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</si>
  <si>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</si>
  <si>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</si>
  <si>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</si>
  <si>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</si>
  <si>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</si>
  <si>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</si>
  <si>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</si>
  <si>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</si>
  <si>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</si>
  <si>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</si>
  <si>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</si>
  <si>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</si>
  <si>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</si>
  <si>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</si>
  <si>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</si>
  <si>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</si>
  <si>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</si>
  <si>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</si>
  <si>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</si>
  <si>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</si>
  <si>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</si>
  <si>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</si>
  <si>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</si>
  <si>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</si>
  <si>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</si>
  <si>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</si>
  <si>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</si>
  <si>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</si>
  <si>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</si>
  <si>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</si>
  <si>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</si>
  <si>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</si>
  <si>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</si>
  <si>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</si>
  <si>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</si>
  <si>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</si>
  <si>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</si>
  <si>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</si>
  <si>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</si>
  <si>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</si>
  <si>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</si>
  <si>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</si>
  <si>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</si>
  <si>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</si>
  <si>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</si>
  <si>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</si>
  <si>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</si>
  <si>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</si>
  <si>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</si>
  <si>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</si>
  <si>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</si>
  <si>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</si>
  <si>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</si>
  <si>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</si>
  <si>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</si>
  <si>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</si>
  <si>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</si>
  <si>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</si>
  <si>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</si>
  <si>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</si>
  <si>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</si>
  <si>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</si>
  <si>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</si>
  <si>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</si>
  <si>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</si>
  <si>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</si>
  <si>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</si>
  <si>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</si>
  <si>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</si>
  <si>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</si>
  <si>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</si>
  <si>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</si>
  <si>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</si>
  <si>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</si>
  <si>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</si>
  <si>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</si>
  <si>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</si>
  <si>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</si>
  <si>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</si>
  <si>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</si>
  <si>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</si>
  <si>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</si>
  <si>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</si>
  <si>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</si>
  <si>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</si>
  <si>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</si>
  <si>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</si>
  <si>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</si>
  <si>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</si>
  <si>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</si>
  <si>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</si>
  <si>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</si>
  <si>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</si>
  <si>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</si>
  <si>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</si>
  <si>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</si>
  <si>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</si>
  <si>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</si>
  <si>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</si>
  <si>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</si>
  <si>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</si>
  <si>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</si>
  <si>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</si>
  <si>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</si>
  <si>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</si>
  <si>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</si>
  <si>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</si>
  <si>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</si>
  <si>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</si>
  <si>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</si>
  <si>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</si>
  <si>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</si>
  <si>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</si>
  <si>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</si>
  <si>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</si>
  <si>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</si>
  <si>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</si>
  <si>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</si>
  <si>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</si>
  <si>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</si>
  <si>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</si>
  <si>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</si>
  <si>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</si>
  <si>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</si>
  <si>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</si>
  <si>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</si>
  <si>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</si>
  <si>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</si>
  <si>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</si>
  <si>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</si>
  <si>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</si>
  <si>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</si>
  <si>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</si>
  <si>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</si>
  <si>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</si>
  <si>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</si>
  <si>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</si>
  <si>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</si>
  <si>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</si>
  <si>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</si>
  <si>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</si>
  <si>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</si>
  <si>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</si>
  <si>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</si>
  <si>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</si>
  <si>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</si>
  <si>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</si>
  <si>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</si>
  <si>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</si>
  <si>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</si>
  <si>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</si>
  <si>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</si>
  <si>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</si>
  <si>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</si>
  <si>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</si>
  <si>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</si>
  <si>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</si>
  <si>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</si>
  <si>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</si>
  <si>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</si>
  <si>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</si>
  <si>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</si>
  <si>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</si>
  <si>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</si>
  <si>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</si>
  <si>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</si>
  <si>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</si>
  <si>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</si>
  <si>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</si>
  <si>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</si>
  <si>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</si>
  <si>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</si>
  <si>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</si>
  <si>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</si>
  <si>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</si>
  <si>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</si>
  <si>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</si>
  <si>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</si>
  <si>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</si>
  <si>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</si>
  <si>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</si>
  <si>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</si>
  <si>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</si>
  <si>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</si>
  <si>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</si>
  <si>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</si>
  <si>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</si>
  <si>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</si>
  <si>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</si>
  <si>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</si>
  <si>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</si>
  <si>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</si>
  <si>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</si>
  <si>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</si>
  <si>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</si>
  <si>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</si>
  <si>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</si>
  <si>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</si>
  <si>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</si>
  <si>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</si>
  <si>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</si>
  <si>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</si>
  <si>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</si>
  <si>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</si>
  <si>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</si>
  <si>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</si>
  <si>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</si>
  <si>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</si>
  <si>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</si>
  <si>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</si>
  <si>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</si>
  <si>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</si>
  <si>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</si>
  <si>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</si>
  <si>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</si>
  <si>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</si>
  <si>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</si>
  <si>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</si>
  <si>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</si>
  <si>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</si>
  <si>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</si>
  <si>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</si>
  <si>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</si>
  <si>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</si>
  <si>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</si>
  <si>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</si>
  <si>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</si>
  <si>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</si>
  <si>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</si>
  <si>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</si>
  <si>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</si>
  <si>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</si>
  <si>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</si>
  <si>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</si>
  <si>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</si>
  <si>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</si>
  <si>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</si>
  <si>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</si>
  <si>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</si>
  <si>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</si>
  <si>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</si>
  <si>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</si>
  <si>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</si>
  <si>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</si>
  <si>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</si>
  <si>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</si>
  <si>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</si>
  <si>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</si>
  <si>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</si>
  <si>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</si>
  <si>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</si>
  <si>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</si>
  <si>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</si>
  <si>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</si>
  <si>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</si>
  <si>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</si>
  <si>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</si>
  <si>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</si>
  <si>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</si>
  <si>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</si>
  <si>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</si>
  <si>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</si>
  <si>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</si>
  <si>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</si>
  <si>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</si>
  <si>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</si>
  <si>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</si>
  <si>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</si>
  <si>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</si>
  <si>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</si>
  <si>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</si>
  <si>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</si>
  <si>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</si>
  <si>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</si>
  <si>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</si>
  <si>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</si>
  <si>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</si>
  <si>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</si>
  <si>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</si>
  <si>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</si>
  <si>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</si>
  <si>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</si>
  <si>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</si>
  <si>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</si>
  <si>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</si>
  <si>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</si>
  <si>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</si>
  <si>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</si>
  <si>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</si>
  <si>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</si>
  <si>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</si>
  <si>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</si>
  <si>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</si>
  <si>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</si>
  <si>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</si>
  <si>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</si>
  <si>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</si>
  <si>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</si>
  <si>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</si>
  <si>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</si>
  <si>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</si>
  <si>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</si>
  <si>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</si>
  <si>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</si>
  <si>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</si>
  <si>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</si>
  <si>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</si>
  <si>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</si>
  <si>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</si>
  <si>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</si>
  <si>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</si>
  <si>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</si>
  <si>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</si>
  <si>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</si>
  <si>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</si>
  <si>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</si>
  <si>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</si>
  <si>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</si>
  <si>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</si>
  <si>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</si>
  <si>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</si>
  <si>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</si>
  <si>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</si>
  <si>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</si>
  <si>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</si>
  <si>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</si>
  <si>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</si>
  <si>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</si>
  <si>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</si>
  <si>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</si>
  <si>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</si>
  <si>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</si>
  <si>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</si>
  <si>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</si>
  <si>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</si>
  <si>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</si>
  <si>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</si>
  <si>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</si>
  <si>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</si>
  <si>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</si>
  <si>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</si>
  <si>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</si>
  <si>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</si>
  <si>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</si>
  <si>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</si>
  <si>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</si>
  <si>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</si>
  <si>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</si>
  <si>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</si>
  <si>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</si>
  <si>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</si>
  <si>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</si>
  <si>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</si>
  <si>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</si>
  <si>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</si>
  <si>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</si>
  <si>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</si>
  <si>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</si>
  <si>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</si>
  <si>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</si>
  <si>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</si>
  <si>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</si>
  <si>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</si>
  <si>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</si>
  <si>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</si>
  <si>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</si>
  <si>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</si>
  <si>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</si>
  <si>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</si>
  <si>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</si>
  <si>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</si>
  <si>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</si>
  <si>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</si>
  <si>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</si>
  <si>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</si>
  <si>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</si>
  <si>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</si>
  <si>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</si>
  <si>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</si>
  <si>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</si>
  <si>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</si>
  <si>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</si>
  <si>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</si>
  <si>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</si>
  <si>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</si>
  <si>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</si>
  <si>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</si>
  <si>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</si>
  <si>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</si>
  <si>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</si>
  <si>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</si>
  <si>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</si>
  <si>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</si>
  <si>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</si>
  <si>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</si>
  <si>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</si>
  <si>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</si>
  <si>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</si>
  <si>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</si>
  <si>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</si>
  <si>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</si>
  <si>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</si>
  <si>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</si>
  <si>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</si>
  <si>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</si>
  <si>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</si>
  <si>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</si>
  <si>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</si>
  <si>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</si>
  <si>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</si>
  <si>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</si>
  <si>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</si>
  <si>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</si>
  <si>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</si>
  <si>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</si>
  <si>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</si>
  <si>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</si>
  <si>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</si>
  <si>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</si>
  <si>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</si>
  <si>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</si>
  <si>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</si>
  <si>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</si>
  <si>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</si>
  <si>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</si>
  <si>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</si>
  <si>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</si>
  <si>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</si>
  <si>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</si>
  <si>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</si>
  <si>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</si>
  <si>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</si>
  <si>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</si>
  <si>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</si>
  <si>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</si>
  <si>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</si>
  <si>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</si>
  <si>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</si>
  <si>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</si>
  <si>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</si>
  <si>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</si>
  <si>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</si>
  <si>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</si>
  <si>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</si>
  <si>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</si>
  <si>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</si>
  <si>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</si>
  <si>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</si>
  <si>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</si>
  <si>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</si>
  <si>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</si>
  <si>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</si>
  <si>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</si>
  <si>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</si>
  <si>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</si>
  <si>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</si>
  <si>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</si>
  <si>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</si>
  <si>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</si>
  <si>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</si>
  <si>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</si>
  <si>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</si>
  <si>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</si>
  <si>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</si>
  <si>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</si>
  <si>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</si>
  <si>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</si>
  <si>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</si>
  <si>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</si>
  <si>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</si>
  <si>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</si>
  <si>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</si>
  <si>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</si>
  <si>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</si>
  <si>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</si>
  <si>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</si>
  <si>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</si>
  <si>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</si>
  <si>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</si>
  <si>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</si>
  <si>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</si>
  <si>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</si>
  <si>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</si>
  <si>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</si>
  <si>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</si>
  <si>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</si>
  <si>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</si>
  <si>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</si>
  <si>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</si>
  <si>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</si>
  <si>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</si>
  <si>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</si>
  <si>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</si>
  <si>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</si>
  <si>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</si>
  <si>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</si>
  <si>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</si>
  <si>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</si>
  <si>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</si>
  <si>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</si>
  <si>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</si>
  <si>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</si>
  <si>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</si>
  <si>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</si>
  <si>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</si>
  <si>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</si>
  <si>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</si>
  <si>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</si>
  <si>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</si>
  <si>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</si>
  <si>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</si>
  <si>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</si>
  <si>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</si>
  <si>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</si>
  <si>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</si>
  <si>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</si>
  <si>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</si>
  <si>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</si>
  <si>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</si>
  <si>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</si>
  <si>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</si>
  <si>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</si>
  <si>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</si>
  <si>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</si>
  <si>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</si>
  <si>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</si>
  <si>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</si>
  <si>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</si>
  <si>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</si>
  <si>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</si>
  <si>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</si>
  <si>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</si>
  <si>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</si>
  <si>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</si>
  <si>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</si>
  <si>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</si>
  <si>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</si>
  <si>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</si>
  <si>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</si>
  <si>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</si>
  <si>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</si>
  <si>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</si>
  <si>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</si>
  <si>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</si>
  <si>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</si>
  <si>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</si>
  <si>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</si>
  <si>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</si>
  <si>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</si>
  <si>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</si>
  <si>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</si>
  <si>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</si>
  <si>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</si>
  <si>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</si>
  <si>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</si>
  <si>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</si>
  <si>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</si>
  <si>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</si>
  <si>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</si>
  <si>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</si>
  <si>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</si>
  <si>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</si>
  <si>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</si>
  <si>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</si>
  <si>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</si>
  <si>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</si>
  <si>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</si>
  <si>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</si>
  <si>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</si>
  <si>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</si>
  <si>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</si>
  <si>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</si>
  <si>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</si>
  <si>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</si>
  <si>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</si>
  <si>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</si>
  <si>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</si>
  <si>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</si>
  <si>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</si>
  <si>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</si>
  <si>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</si>
  <si>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</si>
  <si>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</si>
  <si>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</si>
  <si>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</si>
  <si>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</si>
  <si>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</si>
  <si>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</si>
  <si>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</si>
  <si>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</si>
  <si>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</si>
  <si>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</si>
  <si>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</si>
  <si>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</si>
  <si>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</si>
  <si>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</si>
  <si>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</si>
  <si>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</si>
  <si>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</si>
  <si>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</si>
  <si>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</si>
  <si>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</si>
  <si>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</si>
  <si>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</si>
  <si>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</si>
  <si>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</si>
  <si>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</si>
  <si>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</si>
  <si>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</si>
  <si>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</si>
  <si>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</si>
  <si>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</si>
  <si>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</si>
  <si>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</si>
  <si>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</si>
  <si>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</si>
  <si>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</si>
  <si>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</si>
  <si>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</si>
  <si>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</si>
  <si>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</si>
  <si>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</si>
  <si>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</si>
  <si>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</si>
  <si>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</si>
  <si>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</si>
  <si>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</si>
  <si>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</si>
  <si>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</si>
  <si>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</si>
  <si>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</si>
  <si>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</si>
  <si>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</si>
  <si>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</si>
  <si>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</si>
  <si>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</si>
  <si>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</si>
  <si>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</si>
  <si>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</si>
  <si>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</si>
  <si>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</si>
  <si>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</si>
  <si>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</si>
  <si>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</si>
  <si>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</si>
  <si>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</si>
  <si>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</si>
  <si>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</si>
  <si>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</si>
  <si>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</si>
  <si>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</si>
  <si>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</si>
  <si>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</si>
  <si>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</si>
  <si>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</si>
  <si>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</si>
  <si>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</si>
  <si>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</si>
  <si>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</si>
  <si>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</si>
  <si>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</si>
  <si>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</si>
  <si>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</si>
  <si>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</si>
  <si>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</si>
  <si>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</si>
  <si>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</si>
  <si>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</si>
  <si>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</si>
  <si>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</si>
  <si>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</si>
  <si>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</si>
  <si>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</si>
  <si>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</si>
  <si>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</si>
  <si>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</si>
  <si>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</si>
  <si>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</si>
  <si>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</si>
  <si>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</si>
  <si>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</si>
  <si>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</si>
  <si>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</si>
  <si>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</si>
  <si>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</si>
  <si>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</si>
  <si>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</si>
  <si>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</si>
  <si>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</si>
  <si>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</si>
  <si>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</si>
  <si>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</si>
  <si>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</si>
  <si>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</si>
  <si>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</si>
  <si>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</si>
  <si>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</si>
  <si>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</si>
  <si>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</si>
  <si>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</si>
  <si>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</si>
  <si>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</si>
  <si>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</si>
  <si>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</si>
  <si>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</si>
  <si>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</si>
  <si>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</si>
  <si>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</si>
  <si>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</si>
  <si>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</si>
  <si>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</si>
  <si>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</si>
  <si>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</si>
  <si>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</si>
  <si>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</si>
  <si>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</si>
  <si>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</si>
  <si>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</si>
  <si>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</si>
  <si>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</si>
  <si>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</si>
  <si>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</si>
  <si>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</si>
  <si>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</si>
  <si>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</si>
  <si>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</si>
  <si>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</si>
  <si>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</si>
  <si>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</si>
  <si>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</si>
  <si>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</si>
  <si>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</si>
  <si>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</si>
  <si>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</si>
  <si>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</si>
  <si>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</si>
  <si>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</si>
  <si>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</si>
  <si>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</si>
  <si>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</si>
  <si>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</si>
  <si>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</si>
  <si>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</si>
  <si>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</si>
  <si>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</si>
  <si>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</si>
  <si>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</si>
  <si>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</si>
  <si>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</si>
  <si>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</si>
  <si>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</si>
  <si>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</si>
  <si>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</si>
  <si>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</si>
  <si>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</si>
  <si>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</si>
  <si>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</si>
  <si>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</si>
  <si>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</si>
  <si>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</si>
  <si>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</si>
  <si>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</si>
  <si>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</si>
  <si>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</si>
  <si>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</si>
  <si>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</si>
  <si>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</si>
  <si>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</si>
  <si>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</si>
  <si>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</si>
  <si>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</si>
  <si>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</si>
  <si>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</si>
  <si>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</si>
  <si>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</si>
  <si>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</si>
  <si>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</si>
  <si>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</si>
  <si>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</si>
  <si>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</si>
  <si>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</si>
  <si>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</si>
  <si>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</si>
  <si>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</si>
  <si>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</si>
  <si>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</si>
  <si>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</si>
  <si>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</si>
  <si>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</si>
  <si>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</si>
  <si>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</si>
  <si>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</si>
  <si>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</si>
  <si>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</si>
  <si>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</si>
  <si>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</si>
  <si>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</si>
  <si>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</si>
  <si>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</si>
  <si>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</si>
  <si>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</si>
  <si>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</si>
  <si>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</si>
  <si>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</si>
  <si>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</si>
  <si>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</si>
  <si>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</si>
  <si>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</si>
  <si>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</si>
  <si>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</si>
  <si>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</si>
  <si>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</si>
  <si>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</si>
  <si>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</si>
  <si>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</si>
  <si>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</si>
  <si>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</si>
  <si>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</si>
  <si>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</si>
  <si>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</si>
  <si>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</si>
  <si>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</si>
  <si>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</si>
  <si>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</si>
  <si>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</si>
  <si>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</si>
  <si>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</si>
  <si>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</si>
  <si>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</si>
  <si>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</si>
  <si>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</si>
  <si>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</si>
  <si>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</si>
  <si>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</si>
  <si>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</si>
  <si>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</si>
  <si>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</si>
  <si>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</si>
  <si>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</si>
  <si>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</si>
  <si>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</si>
  <si>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</si>
  <si>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</si>
  <si>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</si>
  <si>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</si>
  <si>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</si>
  <si>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</si>
  <si>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</si>
  <si>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</si>
  <si>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</si>
  <si>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</si>
  <si>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</si>
  <si>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</si>
  <si>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</si>
  <si>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</si>
  <si>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</si>
  <si>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</si>
  <si>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</si>
  <si>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</si>
  <si>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</si>
  <si>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</si>
  <si>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</si>
  <si>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</si>
  <si>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</si>
  <si>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</si>
  <si>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</si>
  <si>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</si>
  <si>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</si>
  <si>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</si>
  <si>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</si>
  <si>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</si>
  <si>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</si>
  <si>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</si>
  <si>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</si>
  <si>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</si>
  <si>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</si>
  <si>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</si>
  <si>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</si>
  <si>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</si>
  <si>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</si>
  <si>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</si>
  <si>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</si>
  <si>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</si>
  <si>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</si>
  <si>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</si>
  <si>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</si>
  <si>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</si>
  <si>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</si>
  <si>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</si>
  <si>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</si>
  <si>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</si>
  <si>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</si>
  <si>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</si>
  <si>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</si>
  <si>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</si>
  <si>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</si>
  <si>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</si>
  <si>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</si>
  <si>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</si>
  <si>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</si>
  <si>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</si>
  <si>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</si>
  <si>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</si>
  <si>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</si>
  <si>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</si>
  <si>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</si>
  <si>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</si>
  <si>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</si>
  <si>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</si>
  <si>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</si>
  <si>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</si>
  <si>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</si>
  <si>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</si>
  <si>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</si>
  <si>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</si>
  <si>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</si>
  <si>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</si>
  <si>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</si>
  <si>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</si>
  <si>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</si>
  <si>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</si>
  <si>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</si>
  <si>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</si>
  <si>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</si>
  <si>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</si>
  <si>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</si>
  <si>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</si>
  <si>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</si>
  <si>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</si>
  <si>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</si>
  <si>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</si>
  <si>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</si>
  <si>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</si>
  <si>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</si>
  <si>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</si>
  <si>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</si>
  <si>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</si>
  <si>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</si>
  <si>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</si>
  <si>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</si>
  <si>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</si>
  <si>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</si>
  <si>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</si>
  <si>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</si>
  <si>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</si>
  <si>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</si>
  <si>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</si>
  <si>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</si>
  <si>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</si>
  <si>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</si>
  <si>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</si>
  <si>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</si>
  <si>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</si>
  <si>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</si>
  <si>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</si>
  <si>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</si>
  <si>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</si>
  <si>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</si>
  <si>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</si>
  <si>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</si>
  <si>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</si>
  <si>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</si>
  <si>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</si>
  <si>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</si>
  <si>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</si>
  <si>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</si>
  <si>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</si>
  <si>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</si>
  <si>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</si>
  <si>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</si>
  <si>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</si>
  <si>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</si>
  <si>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</si>
  <si>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</si>
  <si>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</si>
  <si>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</si>
  <si>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</si>
  <si>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</si>
  <si>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</si>
  <si>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</si>
  <si>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</si>
  <si>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</si>
  <si>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</si>
  <si>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</si>
  <si>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</si>
  <si>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</si>
  <si>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</si>
  <si>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</si>
  <si>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</si>
  <si>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</si>
  <si>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</si>
  <si>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</si>
  <si>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</si>
  <si>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</si>
  <si>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</si>
  <si>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</si>
  <si>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</si>
  <si>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</si>
  <si>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</si>
  <si>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</si>
  <si>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</si>
  <si>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</si>
  <si>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</si>
  <si>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</si>
  <si>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</si>
  <si>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</si>
  <si>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</si>
  <si>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</si>
  <si>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</si>
  <si>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</si>
  <si>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</si>
  <si>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</si>
  <si>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</si>
  <si>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</si>
  <si>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</si>
  <si>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</si>
  <si>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</si>
  <si>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</si>
  <si>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</si>
  <si>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</si>
  <si>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</si>
  <si>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</si>
  <si>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</si>
  <si>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</si>
  <si>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</si>
  <si>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</si>
  <si>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</si>
  <si>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</si>
  <si>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</si>
  <si>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</si>
  <si>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</si>
  <si>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</si>
  <si>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</si>
  <si>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</si>
  <si>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</si>
  <si>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</si>
  <si>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</si>
  <si>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</si>
  <si>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</si>
  <si>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</si>
  <si>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</si>
  <si>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</si>
  <si>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</si>
  <si>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</si>
  <si>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</si>
  <si>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</si>
  <si>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</si>
  <si>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</si>
  <si>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</si>
  <si>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</si>
  <si>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</si>
  <si>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</si>
  <si>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</si>
  <si>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</si>
  <si>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</si>
  <si>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</si>
  <si>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</si>
  <si>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</si>
  <si>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</si>
  <si>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</si>
  <si>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</si>
  <si>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</si>
  <si>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</si>
  <si>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</si>
  <si>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</si>
  <si>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</si>
  <si>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</si>
  <si>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</si>
  <si>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</si>
  <si>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</si>
  <si>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</si>
  <si>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</si>
  <si>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</si>
  <si>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</si>
  <si>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</si>
  <si>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</si>
  <si>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</si>
  <si>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</si>
  <si>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</si>
  <si>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</si>
  <si>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</si>
  <si>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</si>
  <si>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</si>
  <si>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</si>
  <si>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</si>
  <si>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</si>
  <si>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</si>
  <si>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</si>
  <si>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</si>
  <si>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</si>
  <si>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</si>
  <si>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</si>
  <si>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</si>
  <si>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</si>
  <si>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</si>
  <si>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</si>
  <si>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</si>
  <si>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</si>
  <si>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</si>
  <si>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</si>
  <si>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</si>
  <si>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</si>
  <si>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</si>
  <si>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</si>
  <si>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</si>
  <si>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</si>
  <si>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</si>
  <si>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</si>
  <si>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</si>
  <si>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</si>
  <si>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</si>
  <si>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</si>
  <si>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</si>
  <si>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</si>
  <si>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</si>
  <si>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</si>
  <si>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</si>
  <si>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</si>
  <si>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</si>
  <si>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</si>
  <si>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</si>
  <si>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</si>
  <si>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</si>
  <si>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</si>
  <si>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</si>
  <si>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</si>
  <si>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</si>
  <si>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</si>
  <si>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</si>
  <si>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</si>
  <si>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</si>
  <si>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</si>
  <si>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</si>
  <si>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</si>
  <si>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</si>
  <si>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</si>
  <si>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</si>
  <si>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</si>
  <si>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</si>
  <si>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</si>
  <si>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</si>
  <si>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</si>
  <si>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</si>
  <si>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</si>
  <si>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</si>
  <si>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</si>
  <si>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</si>
  <si>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</si>
  <si>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</si>
  <si>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</si>
  <si>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</si>
  <si>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</si>
  <si>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</si>
  <si>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</si>
  <si>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</si>
  <si>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</si>
  <si>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</si>
  <si>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</si>
  <si>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</si>
  <si>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</si>
  <si>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</si>
  <si>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</si>
  <si>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</si>
  <si>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</si>
  <si>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</si>
  <si>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</si>
  <si>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</si>
  <si>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</si>
  <si>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</si>
  <si>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</si>
  <si>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</si>
  <si>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</si>
  <si>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</si>
  <si>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</si>
  <si>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</si>
  <si>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</si>
  <si>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</si>
  <si>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</si>
  <si>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</si>
  <si>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</si>
  <si>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</si>
  <si>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</si>
  <si>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</si>
  <si>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</si>
  <si>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</si>
  <si>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</si>
  <si>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</si>
  <si>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</si>
  <si>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</si>
  <si>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</si>
  <si>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</si>
  <si>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</si>
  <si>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</si>
  <si>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</si>
  <si>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</si>
  <si>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</si>
  <si>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</si>
  <si>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</si>
  <si>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</si>
  <si>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</si>
  <si>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</si>
  <si>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</si>
  <si>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</si>
  <si>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</si>
  <si>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</si>
  <si>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</si>
  <si>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</si>
  <si>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</si>
  <si>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</si>
  <si>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</si>
  <si>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</si>
  <si>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</si>
  <si>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</si>
  <si>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</si>
  <si>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</si>
  <si>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</si>
  <si>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</si>
  <si>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</si>
  <si>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</si>
  <si>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</si>
  <si>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</si>
  <si>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</si>
  <si>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</si>
  <si>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</si>
  <si>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</si>
  <si>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</si>
  <si>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</si>
  <si>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</si>
  <si>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</si>
  <si>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</si>
  <si>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</si>
  <si>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</si>
  <si>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</si>
  <si>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</si>
  <si>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</si>
  <si>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</si>
  <si>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</si>
  <si>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</si>
  <si>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</si>
  <si>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</si>
  <si>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</si>
  <si>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</si>
  <si>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</si>
  <si>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</si>
  <si>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</si>
  <si>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</si>
  <si>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</si>
  <si>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</si>
  <si>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</si>
  <si>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</si>
  <si>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</si>
  <si>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</si>
  <si>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</si>
  <si>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</si>
  <si>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</si>
  <si>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</si>
  <si>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</si>
  <si>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</si>
  <si>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</si>
  <si>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</si>
  <si>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</si>
  <si>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</si>
  <si>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</si>
  <si>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</si>
  <si>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</si>
  <si>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</si>
  <si>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</si>
  <si>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</si>
  <si>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</si>
  <si>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</si>
  <si>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</si>
  <si>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</si>
  <si>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</si>
  <si>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</si>
  <si>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</si>
  <si>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</si>
  <si>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</si>
  <si>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</si>
  <si>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</si>
  <si>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</si>
  <si>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</si>
  <si>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</si>
  <si>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</si>
  <si>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</si>
  <si>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</si>
  <si>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</si>
  <si>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</si>
  <si>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</si>
  <si>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</si>
  <si>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</si>
  <si>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</si>
  <si>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</si>
  <si>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</si>
  <si>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</si>
  <si>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</si>
  <si>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</si>
  <si>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</si>
  <si>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</si>
  <si>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</si>
  <si>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</si>
  <si>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</si>
  <si>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</si>
  <si>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</si>
  <si>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</si>
  <si>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</si>
  <si>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</si>
  <si>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</si>
  <si>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</si>
  <si>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</si>
  <si>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</si>
  <si>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</si>
  <si>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</si>
  <si>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</si>
  <si>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</si>
  <si>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</si>
  <si>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</si>
  <si>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</si>
  <si>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</si>
  <si>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</si>
  <si>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</si>
  <si>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</si>
  <si>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</si>
  <si>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</si>
  <si>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</si>
  <si>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</si>
  <si>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</si>
  <si>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</si>
  <si>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</si>
  <si>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</si>
  <si>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</si>
  <si>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</si>
  <si>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</si>
  <si>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</si>
  <si>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</si>
  <si>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</si>
  <si>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</si>
  <si>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</si>
  <si>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</si>
  <si>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</si>
  <si>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</si>
  <si>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</si>
  <si>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</si>
  <si>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</si>
  <si>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</si>
  <si>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</si>
  <si>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</si>
  <si>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</si>
  <si>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</si>
  <si>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</si>
  <si>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</si>
  <si>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</si>
  <si>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</si>
  <si>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</si>
  <si>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</si>
  <si>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</si>
  <si>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</si>
  <si>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</si>
  <si>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</si>
  <si>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</si>
  <si>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</si>
  <si>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</si>
  <si>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</si>
  <si>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</si>
  <si>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</si>
  <si>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</si>
  <si>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</si>
  <si>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</si>
  <si>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</si>
  <si>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</si>
  <si>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</si>
  <si>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</si>
  <si>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</si>
  <si>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</si>
  <si>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</si>
  <si>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</si>
  <si>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</si>
  <si>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</si>
  <si>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</si>
  <si>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</si>
  <si>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</si>
  <si>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</si>
  <si>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</si>
  <si>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</si>
  <si>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</si>
  <si>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</si>
  <si>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</si>
  <si>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</si>
  <si>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</si>
  <si>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</si>
  <si>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</si>
  <si>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</si>
  <si>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</si>
  <si>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</si>
  <si>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</si>
  <si>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</si>
  <si>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</si>
  <si>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</si>
  <si>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</si>
  <si>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</si>
  <si>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</si>
  <si>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</si>
  <si>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</si>
  <si>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</si>
  <si>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</si>
  <si>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</si>
  <si>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</si>
  <si>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</si>
  <si>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</si>
  <si>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</si>
  <si>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</si>
  <si>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</si>
  <si>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</si>
  <si>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</si>
  <si>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</si>
  <si>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</si>
  <si>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</si>
  <si>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</si>
  <si>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</si>
  <si>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</si>
  <si>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</si>
  <si>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</si>
  <si>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</si>
  <si>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</si>
  <si>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</si>
  <si>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</si>
  <si>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</si>
  <si>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</si>
  <si>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</si>
  <si>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</si>
  <si>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</si>
  <si>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</si>
  <si>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</si>
  <si>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</si>
  <si>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</si>
  <si>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</si>
  <si>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</si>
  <si>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</si>
  <si>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</si>
  <si>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</si>
  <si>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</si>
  <si>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</si>
  <si>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</si>
  <si>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</si>
  <si>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</si>
  <si>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</si>
  <si>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</si>
  <si>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</si>
  <si>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</si>
  <si>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</si>
  <si>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</si>
  <si>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</si>
  <si>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</si>
  <si>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</si>
  <si>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</si>
  <si>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</si>
  <si>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</si>
  <si>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</si>
  <si>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</si>
  <si>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</si>
  <si>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</si>
  <si>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</si>
  <si>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</si>
  <si>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</si>
  <si>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</si>
  <si>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</si>
  <si>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</si>
  <si>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</si>
  <si>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</si>
  <si>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</si>
  <si>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</si>
  <si>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</si>
  <si>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</si>
  <si>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</si>
  <si>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</si>
  <si>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</si>
  <si>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</si>
  <si>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</si>
  <si>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</si>
  <si>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</si>
  <si>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</si>
  <si>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</si>
  <si>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</si>
  <si>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</si>
  <si>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</si>
  <si>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</si>
  <si>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</si>
  <si>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</si>
  <si>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</si>
  <si>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</si>
  <si>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</si>
  <si>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</si>
  <si>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</si>
  <si>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</si>
  <si>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</si>
  <si>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</si>
  <si>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</si>
  <si>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</si>
  <si>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</si>
  <si>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</si>
  <si>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</si>
  <si>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</si>
  <si>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</si>
  <si>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</si>
  <si>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</si>
  <si>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</si>
  <si>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</si>
  <si>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</si>
  <si>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</si>
  <si>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</si>
  <si>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</si>
  <si>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</si>
  <si>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</si>
  <si>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</si>
  <si>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</si>
  <si>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</si>
  <si>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</si>
  <si>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</si>
  <si>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</si>
  <si>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</si>
  <si>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</si>
  <si>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</si>
  <si>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</si>
  <si>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</si>
  <si>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</si>
  <si>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</si>
  <si>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</si>
  <si>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</si>
  <si>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</si>
  <si>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</si>
  <si>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</si>
  <si>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</si>
  <si>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</si>
  <si>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</si>
  <si>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</si>
  <si>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</si>
  <si>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</si>
  <si>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</si>
  <si>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</si>
  <si>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</si>
  <si>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</si>
  <si>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</si>
  <si>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</si>
  <si>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</si>
  <si>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</si>
  <si>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</si>
  <si>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</si>
  <si>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</si>
  <si>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</si>
  <si>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</si>
  <si>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</si>
  <si>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</si>
  <si>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</si>
  <si>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</si>
  <si>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</si>
  <si>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</si>
  <si>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</si>
  <si>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</si>
  <si>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</si>
  <si>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</si>
  <si>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</si>
  <si>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</si>
  <si>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</si>
  <si>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</si>
  <si>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</si>
  <si>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</si>
  <si>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</si>
  <si>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</si>
  <si>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</si>
  <si>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</si>
  <si>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</si>
  <si>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</si>
  <si>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</si>
  <si>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</si>
  <si>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</si>
  <si>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</si>
  <si>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</si>
  <si>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</si>
  <si>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</si>
  <si>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</si>
  <si>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</si>
  <si>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</si>
  <si>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</si>
  <si>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</si>
  <si>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</si>
  <si>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</si>
  <si>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</si>
  <si>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</si>
  <si>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</si>
  <si>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</si>
  <si>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</si>
  <si>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</si>
  <si>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</si>
  <si>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</si>
  <si>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</si>
  <si>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</si>
  <si>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</si>
  <si>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</si>
  <si>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</si>
  <si>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</si>
  <si>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</si>
  <si>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</si>
  <si>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</si>
  <si>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</si>
  <si>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</si>
  <si>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</si>
  <si>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</si>
  <si>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</si>
  <si>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</si>
  <si>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</si>
  <si>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</si>
  <si>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</si>
  <si>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</si>
  <si>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</si>
  <si>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</si>
  <si>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</si>
  <si>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</si>
  <si>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</si>
  <si>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</si>
  <si>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</si>
  <si>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</si>
  <si>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</si>
  <si>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</si>
  <si>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</si>
  <si>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</si>
  <si>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</si>
  <si>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</si>
  <si>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</si>
  <si>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</si>
  <si>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</si>
  <si>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</si>
  <si>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</si>
  <si>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</si>
  <si>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</si>
  <si>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</si>
  <si>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</si>
  <si>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</si>
  <si>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</si>
  <si>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</si>
  <si>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</si>
  <si>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</si>
  <si>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</si>
  <si>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</si>
  <si>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</si>
  <si>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</si>
  <si>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</si>
  <si>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</si>
  <si>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</si>
  <si>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</si>
  <si>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</si>
  <si>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</si>
  <si>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</si>
  <si>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</si>
  <si>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</si>
  <si>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</si>
  <si>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</si>
  <si>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</si>
  <si>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</si>
  <si>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</si>
  <si>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</si>
  <si>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</si>
  <si>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</si>
  <si>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</si>
  <si>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</si>
  <si>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</si>
  <si>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</si>
  <si>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</si>
  <si>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</si>
  <si>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</si>
  <si>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</si>
  <si>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</si>
  <si>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</si>
  <si>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</si>
  <si>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</si>
  <si>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</si>
  <si>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</si>
  <si>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</si>
  <si>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</si>
  <si>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</si>
  <si>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</si>
  <si>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</si>
  <si>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</si>
  <si>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</si>
  <si>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</si>
  <si>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</si>
  <si>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</si>
  <si>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</si>
  <si>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</si>
  <si>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</si>
  <si>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</si>
  <si>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</si>
  <si>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</si>
  <si>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</si>
  <si>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</si>
  <si>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</si>
  <si>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</si>
  <si>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</si>
  <si>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</si>
  <si>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</si>
  <si>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</si>
  <si>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</si>
  <si>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</si>
  <si>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</si>
  <si>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</si>
  <si>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</si>
  <si>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</si>
  <si>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</si>
  <si>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</si>
  <si>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</si>
  <si>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</si>
  <si>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</si>
  <si>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</si>
  <si>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</si>
  <si>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</si>
  <si>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</si>
  <si>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</si>
  <si>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</si>
  <si>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</si>
  <si>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</si>
  <si>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</si>
  <si>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</si>
  <si>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</si>
  <si>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</si>
  <si>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</si>
  <si>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</si>
  <si>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</si>
  <si>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</si>
  <si>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</si>
  <si>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</si>
  <si>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</si>
  <si>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</si>
  <si>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</si>
  <si>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</si>
  <si>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</si>
  <si>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</si>
  <si>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</si>
  <si>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</si>
  <si>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</si>
  <si>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</si>
  <si>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</si>
  <si>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</si>
  <si>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</si>
  <si>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</si>
  <si>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</si>
  <si>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</si>
  <si>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</si>
  <si>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</si>
  <si>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</si>
  <si>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</si>
  <si>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</si>
  <si>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</si>
  <si>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</si>
  <si>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</si>
  <si>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</si>
  <si>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</si>
  <si>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</si>
  <si>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</si>
  <si>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</si>
  <si>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</si>
  <si>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</si>
  <si>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</si>
  <si>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</si>
  <si>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</si>
  <si>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</si>
  <si>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</si>
  <si>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</si>
  <si>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</si>
  <si>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</si>
  <si>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</si>
  <si>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</si>
  <si>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</si>
  <si>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</si>
  <si>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</si>
  <si>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</si>
  <si>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</si>
  <si>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</si>
  <si>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</si>
  <si>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</si>
  <si>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</si>
  <si>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</si>
  <si>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</si>
  <si>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</si>
  <si>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</si>
  <si>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</si>
  <si>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</si>
  <si>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</si>
  <si>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</si>
  <si>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</si>
  <si>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</si>
  <si>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</si>
  <si>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</si>
  <si>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</si>
  <si>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</si>
  <si>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</si>
  <si>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</si>
  <si>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</si>
  <si>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</si>
  <si>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</si>
  <si>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</si>
  <si>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</si>
  <si>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</si>
  <si>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</si>
  <si>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</si>
  <si>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</si>
  <si>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</si>
  <si>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</si>
  <si>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</si>
  <si>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</si>
  <si>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</si>
  <si>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</si>
  <si>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</si>
  <si>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</si>
  <si>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</si>
  <si>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</si>
  <si>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</si>
  <si>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</si>
  <si>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</si>
  <si>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</si>
  <si>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</si>
  <si>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</si>
  <si>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</si>
  <si>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</si>
  <si>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</si>
  <si>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</si>
  <si>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</si>
  <si>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</si>
  <si>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</si>
  <si>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</si>
  <si>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</si>
  <si>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</si>
  <si>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</si>
  <si>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</si>
  <si>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</si>
  <si>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</si>
  <si>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</si>
  <si>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</si>
  <si>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</si>
  <si>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</si>
  <si>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</si>
  <si>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</si>
  <si>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</si>
  <si>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</si>
  <si>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</si>
  <si>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</si>
  <si>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</si>
  <si>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</si>
  <si>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</si>
  <si>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</si>
  <si>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</si>
  <si>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</si>
  <si>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</si>
  <si>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</si>
  <si>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</si>
  <si>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</si>
  <si>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</si>
  <si>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</si>
  <si>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</si>
  <si>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</si>
  <si>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</si>
  <si>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</si>
  <si>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</si>
  <si>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</si>
  <si>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</si>
  <si>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</si>
  <si>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</si>
  <si>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</si>
  <si>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</si>
  <si>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</si>
  <si>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</si>
  <si>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</si>
  <si>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</si>
  <si>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</si>
  <si>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</si>
  <si>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</si>
  <si>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</si>
  <si>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</si>
  <si>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</si>
  <si>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</si>
  <si>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</si>
  <si>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</si>
  <si>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</si>
  <si>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</si>
  <si>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</si>
  <si>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</si>
  <si>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</si>
  <si>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</si>
  <si>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</si>
  <si>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</si>
  <si>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</si>
  <si>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</si>
  <si>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</si>
  <si>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</si>
  <si>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</si>
  <si>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</si>
  <si>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</si>
  <si>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</si>
  <si>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</si>
  <si>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</si>
  <si>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</si>
  <si>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</si>
  <si>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</si>
  <si>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</si>
  <si>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</si>
  <si>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</si>
  <si>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</si>
  <si>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</si>
  <si>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</si>
  <si>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</si>
  <si>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</si>
  <si>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</si>
  <si>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</si>
  <si>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</si>
  <si>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</si>
  <si>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</si>
  <si>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</si>
  <si>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</si>
  <si>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</si>
  <si>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</si>
  <si>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</si>
  <si>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</si>
  <si>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</si>
  <si>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</si>
  <si>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</si>
  <si>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</si>
  <si>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</si>
  <si>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</si>
  <si>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</si>
  <si>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</si>
  <si>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</si>
  <si>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</si>
  <si>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</si>
  <si>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</si>
  <si>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</si>
  <si>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</si>
  <si>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</si>
  <si>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</si>
  <si>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</si>
  <si>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</si>
  <si>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</si>
  <si>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</si>
  <si>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</si>
  <si>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</si>
  <si>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</si>
  <si>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</si>
  <si>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</si>
  <si>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</si>
  <si>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</si>
  <si>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</si>
  <si>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</si>
  <si>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</si>
  <si>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</si>
  <si>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</si>
  <si>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</si>
  <si>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</si>
  <si>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</si>
  <si>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</si>
  <si>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</si>
  <si>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</si>
  <si>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</si>
  <si>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</si>
  <si>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</si>
  <si>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</si>
  <si>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</si>
  <si>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</si>
  <si>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</si>
  <si>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</si>
  <si>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</si>
  <si>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</si>
  <si>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</si>
  <si>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</si>
  <si>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</si>
  <si>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</si>
  <si>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</si>
  <si>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</si>
  <si>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</si>
  <si>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</si>
  <si>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</si>
  <si>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</si>
  <si>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</si>
  <si>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</si>
  <si>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</si>
  <si>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</si>
  <si>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</si>
  <si>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</si>
  <si>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</si>
  <si>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</si>
  <si>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</si>
  <si>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</si>
  <si>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</si>
  <si>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</si>
  <si>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</si>
  <si>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</si>
  <si>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</si>
  <si>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</si>
  <si>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</si>
  <si>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</si>
  <si>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</si>
  <si>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</si>
  <si>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</si>
  <si>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</si>
  <si>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</si>
  <si>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</si>
  <si>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</si>
  <si>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</si>
  <si>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</si>
  <si>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</si>
  <si>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</si>
  <si>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</si>
  <si>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</si>
  <si>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</si>
  <si>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</si>
  <si>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</si>
  <si>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</si>
  <si>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</si>
  <si>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</si>
  <si>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</si>
  <si>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</si>
  <si>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</si>
  <si>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</si>
  <si>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</si>
  <si>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</si>
  <si>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</si>
  <si>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</si>
  <si>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</si>
  <si>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</si>
  <si>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</si>
  <si>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</si>
  <si>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</si>
  <si>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</si>
  <si>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</si>
  <si>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</si>
  <si>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</si>
  <si>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</si>
  <si>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</si>
  <si>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</si>
  <si>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</si>
  <si>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</si>
  <si>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</si>
  <si>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</si>
  <si>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</si>
  <si>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</si>
  <si>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</si>
  <si>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</si>
  <si>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</si>
  <si>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</si>
  <si>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</si>
  <si>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</si>
  <si>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</si>
  <si>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</si>
  <si>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</si>
  <si>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</si>
  <si>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</si>
  <si>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</si>
  <si>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</si>
  <si>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</si>
  <si>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</si>
  <si>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</si>
  <si>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</si>
  <si>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</si>
  <si>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</si>
  <si>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</si>
  <si>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</si>
  <si>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</si>
  <si>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</si>
  <si>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</si>
  <si>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</si>
  <si>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</si>
  <si>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</si>
  <si>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</si>
  <si>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</si>
  <si>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</si>
  <si>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</si>
  <si>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</si>
  <si>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</si>
  <si>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</si>
  <si>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</si>
  <si>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</si>
  <si>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</si>
  <si>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</si>
  <si>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</si>
  <si>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</si>
  <si>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</si>
  <si>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</si>
  <si>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</si>
  <si>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</si>
  <si>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</si>
  <si>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</si>
  <si>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</si>
  <si>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</si>
  <si>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</si>
  <si>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</si>
  <si>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</si>
  <si>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</si>
  <si>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</si>
  <si>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</si>
  <si>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</si>
  <si>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</si>
  <si>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</si>
  <si>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</si>
  <si>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</si>
  <si>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</si>
  <si>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</si>
  <si>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</si>
  <si>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</si>
  <si>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</si>
  <si>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</si>
  <si>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</si>
  <si>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</si>
  <si>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</si>
  <si>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</si>
  <si>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</si>
  <si>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</si>
  <si>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</si>
  <si>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</si>
  <si>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</si>
  <si>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</si>
  <si>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</si>
  <si>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</si>
  <si>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</si>
  <si>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</si>
  <si>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</si>
  <si>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</si>
  <si>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</si>
  <si>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</si>
  <si>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</si>
  <si>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</si>
  <si>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</si>
  <si>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</si>
  <si>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</si>
  <si>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</si>
  <si>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</si>
  <si>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</si>
  <si>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</si>
  <si>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</si>
  <si>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</si>
  <si>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</si>
  <si>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</si>
  <si>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</si>
  <si>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</si>
  <si>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</si>
  <si>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</si>
  <si>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</si>
  <si>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</si>
  <si>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</si>
  <si>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</si>
  <si>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</si>
  <si>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</si>
  <si>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</si>
  <si>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</si>
  <si>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</si>
  <si>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</si>
  <si>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</si>
  <si>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</si>
  <si>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</si>
  <si>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</si>
  <si>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</si>
  <si>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</si>
  <si>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</si>
  <si>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</si>
  <si>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</si>
  <si>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</si>
  <si>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</si>
  <si>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</si>
  <si>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</si>
  <si>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</si>
  <si>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</si>
  <si>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</si>
  <si>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</si>
  <si>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</si>
  <si>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</si>
  <si>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</si>
  <si>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</si>
  <si>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</si>
  <si>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</si>
  <si>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</si>
  <si>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</si>
  <si>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</si>
  <si>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</si>
  <si>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</si>
  <si>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</si>
  <si>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</si>
  <si>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</si>
  <si>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</si>
  <si>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</si>
  <si>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</si>
  <si>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</si>
  <si>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</si>
  <si>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</si>
  <si>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</si>
  <si>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</si>
  <si>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</si>
  <si>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</si>
  <si>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</si>
  <si>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</si>
  <si>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</si>
  <si>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</si>
  <si>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</si>
  <si>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</si>
  <si>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</si>
  <si>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</si>
  <si>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</si>
  <si>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</si>
  <si>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</si>
  <si>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</si>
  <si>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</si>
  <si>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</si>
  <si>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</si>
  <si>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</si>
  <si>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</si>
  <si>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</si>
  <si>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</si>
  <si>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</si>
  <si>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</si>
  <si>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</si>
  <si>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</si>
  <si>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</si>
  <si>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</si>
  <si>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</si>
  <si>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</si>
  <si>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</si>
  <si>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</si>
  <si>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</si>
  <si>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</si>
  <si>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</si>
  <si>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</si>
  <si>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</si>
  <si>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</si>
  <si>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</si>
  <si>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</si>
  <si>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</si>
  <si>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</si>
  <si>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</si>
  <si>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</si>
  <si>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</si>
  <si>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</si>
  <si>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</si>
  <si>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</si>
  <si>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</si>
  <si>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</si>
  <si>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</si>
  <si>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</si>
  <si>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</si>
  <si>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</si>
  <si>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</si>
  <si>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</si>
  <si>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</si>
  <si>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</si>
  <si>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</si>
  <si>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</si>
  <si>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</si>
  <si>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</si>
  <si>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</si>
  <si>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</si>
  <si>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</si>
  <si>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</si>
  <si>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</si>
  <si>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</si>
  <si>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</si>
  <si>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</si>
  <si>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</si>
  <si>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</si>
  <si>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</si>
  <si>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</si>
  <si>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</si>
  <si>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</si>
  <si>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</si>
  <si>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</si>
  <si>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</si>
  <si>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</si>
  <si>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</si>
  <si>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</si>
  <si>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</si>
  <si>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</si>
  <si>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</si>
  <si>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</si>
  <si>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</si>
  <si>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</si>
  <si>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</si>
  <si>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</si>
  <si>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</si>
  <si>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</si>
  <si>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</si>
  <si>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</si>
  <si>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</si>
  <si>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</si>
  <si>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</si>
  <si>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</si>
  <si>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</si>
  <si>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</si>
  <si>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</si>
  <si>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</si>
  <si>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</si>
  <si>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</si>
  <si>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</si>
  <si>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</si>
  <si>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</si>
  <si>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</si>
  <si>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</si>
  <si>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</si>
  <si>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</si>
  <si>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</si>
  <si>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</si>
  <si>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</si>
  <si>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</si>
  <si>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</si>
  <si>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</si>
  <si>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</si>
  <si>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</si>
  <si>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</si>
  <si>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</si>
  <si>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</si>
  <si>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</si>
  <si>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</si>
  <si>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</si>
  <si>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</si>
  <si>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</si>
  <si>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</si>
  <si>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</si>
  <si>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</si>
  <si>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</si>
  <si>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</si>
  <si>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</si>
  <si>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</si>
  <si>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</si>
  <si>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</si>
  <si>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</si>
  <si>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</si>
  <si>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</si>
  <si>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</si>
  <si>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</si>
  <si>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</si>
  <si>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</si>
  <si>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</si>
  <si>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</si>
  <si>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</si>
  <si>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</si>
  <si>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</si>
  <si>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</si>
  <si>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</si>
  <si>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</si>
  <si>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</si>
  <si>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</si>
  <si>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</si>
  <si>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</si>
  <si>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</si>
  <si>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</si>
  <si>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</si>
  <si>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</si>
  <si>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</si>
  <si>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</si>
  <si>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</si>
  <si>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</si>
  <si>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</si>
  <si>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</si>
  <si>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</si>
  <si>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</si>
  <si>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</si>
  <si>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</si>
  <si>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</si>
  <si>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</si>
  <si>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</si>
  <si>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</si>
  <si>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</si>
  <si>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</si>
  <si>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</si>
  <si>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</si>
  <si>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</si>
  <si>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</si>
  <si>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</si>
  <si>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</si>
  <si>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</si>
  <si>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</si>
  <si>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</si>
  <si>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</si>
  <si>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</si>
  <si>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</si>
  <si>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</si>
  <si>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</si>
  <si>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</si>
  <si>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</si>
  <si>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</si>
  <si>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</si>
  <si>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</si>
  <si>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</si>
  <si>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</si>
  <si>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</si>
  <si>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</si>
  <si>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</si>
  <si>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</si>
  <si>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</si>
  <si>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</si>
  <si>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</si>
  <si>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</si>
  <si>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</si>
  <si>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</si>
  <si>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</si>
  <si>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</si>
  <si>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</si>
  <si>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</si>
  <si>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</si>
  <si>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</si>
  <si>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</si>
  <si>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</si>
  <si>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</si>
  <si>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</si>
  <si>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</si>
  <si>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</si>
  <si>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</si>
  <si>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</si>
  <si>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</si>
  <si>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</si>
  <si>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</si>
  <si>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</si>
  <si>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</si>
  <si>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</si>
  <si>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</si>
  <si>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</si>
  <si>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</si>
  <si>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</si>
  <si>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</si>
  <si>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</si>
  <si>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</si>
  <si>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</si>
  <si>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</si>
  <si>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</si>
  <si>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</si>
  <si>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</si>
  <si>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</si>
  <si>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</si>
  <si>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</si>
  <si>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</si>
  <si>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</si>
  <si>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</si>
  <si>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</si>
  <si>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</si>
  <si>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</si>
  <si>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</si>
  <si>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</si>
  <si>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</si>
  <si>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</si>
  <si>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</si>
  <si>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</si>
  <si>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</si>
  <si>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</si>
  <si>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</si>
  <si>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</si>
  <si>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</si>
  <si>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</si>
  <si>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</si>
  <si>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</si>
  <si>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</si>
  <si>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</si>
  <si>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</si>
  <si>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</si>
  <si>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</si>
  <si>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</si>
  <si>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</si>
  <si>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</si>
  <si>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</si>
  <si>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</si>
  <si>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</si>
  <si>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</si>
  <si>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</si>
  <si>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</si>
  <si>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</si>
  <si>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</si>
  <si>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</si>
  <si>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</si>
  <si>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</si>
  <si>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</si>
  <si>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</si>
  <si>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</si>
  <si>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</si>
  <si>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</si>
  <si>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</si>
  <si>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</si>
  <si>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</si>
  <si>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</si>
  <si>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</si>
  <si>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</si>
  <si>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</si>
  <si>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</si>
  <si>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</si>
  <si>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</si>
  <si>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</si>
  <si>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</si>
  <si>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</si>
  <si>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</si>
  <si>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</si>
  <si>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</si>
  <si>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</si>
  <si>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</si>
  <si>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</si>
  <si>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</si>
  <si>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</si>
  <si>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</si>
  <si>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</si>
  <si>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</si>
  <si>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</si>
  <si>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</si>
  <si>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</si>
  <si>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</si>
  <si>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</si>
  <si>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</si>
  <si>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</si>
  <si>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</si>
  <si>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</si>
  <si>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</si>
  <si>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</si>
  <si>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</si>
  <si>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</si>
  <si>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</si>
  <si>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</si>
  <si>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</si>
  <si>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</si>
  <si>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</si>
  <si>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</si>
  <si>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</si>
  <si>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</si>
  <si>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</si>
  <si>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</si>
  <si>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</si>
  <si>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</si>
  <si>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</si>
  <si>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</si>
  <si>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</si>
  <si>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</si>
  <si>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</si>
  <si>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</si>
  <si>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</si>
  <si>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</si>
  <si>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</si>
  <si>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</si>
  <si>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</si>
  <si>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</si>
  <si>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</si>
  <si>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</si>
  <si>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</si>
  <si>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</si>
  <si>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</si>
  <si>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</si>
  <si>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</si>
  <si>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</si>
  <si>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</si>
  <si>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</si>
  <si>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</si>
  <si>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</si>
  <si>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</si>
  <si>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</si>
  <si>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</si>
  <si>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</si>
  <si>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</si>
  <si>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</si>
  <si>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</si>
  <si>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</si>
  <si>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</si>
  <si>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</si>
  <si>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</si>
  <si>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</si>
  <si>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</si>
  <si>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</si>
  <si>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</si>
  <si>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</si>
  <si>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</si>
  <si>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</si>
  <si>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</si>
  <si>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</si>
  <si>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</si>
  <si>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</si>
  <si>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</si>
  <si>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</si>
  <si>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</si>
  <si>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</si>
  <si>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</si>
  <si>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</si>
  <si>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</si>
  <si>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</si>
  <si>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</si>
  <si>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</si>
  <si>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</si>
  <si>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</si>
  <si>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</si>
  <si>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</si>
  <si>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</si>
  <si>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</si>
  <si>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</si>
  <si>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</si>
  <si>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</si>
  <si>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</si>
  <si>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</si>
  <si>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</si>
  <si>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</si>
  <si>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</si>
  <si>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</si>
  <si>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</si>
  <si>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</si>
  <si>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</si>
  <si>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</si>
  <si>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</si>
  <si>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</si>
  <si>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</si>
  <si>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</si>
  <si>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</si>
  <si>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</si>
  <si>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</si>
  <si>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</si>
  <si>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</si>
  <si>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</si>
  <si>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</si>
  <si>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</si>
  <si>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</si>
  <si>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</si>
  <si>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</si>
  <si>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</si>
  <si>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</si>
  <si>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</si>
  <si>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</si>
  <si>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</si>
  <si>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</si>
  <si>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</si>
  <si>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</si>
  <si>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</si>
  <si>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</si>
  <si>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</si>
  <si>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</si>
  <si>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</si>
  <si>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</si>
  <si>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</si>
  <si>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</si>
  <si>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</si>
  <si>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</si>
  <si>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</si>
  <si>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</si>
  <si>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</si>
  <si>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</si>
  <si>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</si>
  <si>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</si>
  <si>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</si>
  <si>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</si>
  <si>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</si>
  <si>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</si>
  <si>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</si>
  <si>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</si>
  <si>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</si>
  <si>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</si>
  <si>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</si>
  <si>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</si>
  <si>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</si>
  <si>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</si>
  <si>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</si>
  <si>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</si>
  <si>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</si>
  <si>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</si>
  <si>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</si>
  <si>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</si>
  <si>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</si>
  <si>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</si>
  <si>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</si>
  <si>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</si>
  <si>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</si>
  <si>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</si>
  <si>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</si>
  <si>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</si>
  <si>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</si>
  <si>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</si>
  <si>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</si>
  <si>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</si>
  <si>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</si>
  <si>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</si>
  <si>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</si>
  <si>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</si>
  <si>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</si>
  <si>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</si>
  <si>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</si>
  <si>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</si>
  <si>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</si>
  <si>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</si>
  <si>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</si>
  <si>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</si>
  <si>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</si>
  <si>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</si>
  <si>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</si>
  <si>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</si>
  <si>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</si>
  <si>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</si>
  <si>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</si>
  <si>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</si>
  <si>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</si>
  <si>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</si>
  <si>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</si>
  <si>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</si>
  <si>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</si>
  <si>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</si>
  <si>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</si>
  <si>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</si>
  <si>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</si>
  <si>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</si>
  <si>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</si>
  <si>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</si>
  <si>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</si>
  <si>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</si>
  <si>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</si>
  <si>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</si>
  <si>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</si>
  <si>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</si>
  <si>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</si>
  <si>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</si>
  <si>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</si>
  <si>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</si>
  <si>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</si>
  <si>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</si>
  <si>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</si>
  <si>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</si>
  <si>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</si>
  <si>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</si>
  <si>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</si>
  <si>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</si>
  <si>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</si>
  <si>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</si>
  <si>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</si>
  <si>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</si>
  <si>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</si>
  <si>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</si>
  <si>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</si>
  <si>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</si>
  <si>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</si>
  <si>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</si>
  <si>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</si>
  <si>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</si>
  <si>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</si>
  <si>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</si>
  <si>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</si>
  <si>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</si>
  <si>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</si>
  <si>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</si>
  <si>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</si>
  <si>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</si>
  <si>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</si>
  <si>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</si>
  <si>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</si>
  <si>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</si>
  <si>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</si>
  <si>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</si>
  <si>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</si>
  <si>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</si>
  <si>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</si>
  <si>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</si>
  <si>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</si>
  <si>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</si>
  <si>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</si>
  <si>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</si>
  <si>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</si>
  <si>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</si>
  <si>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</si>
  <si>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</si>
  <si>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</si>
  <si>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</si>
  <si>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</si>
  <si>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</si>
  <si>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</si>
  <si>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</si>
  <si>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</si>
  <si>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</si>
  <si>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</si>
  <si>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</si>
  <si>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</si>
  <si>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</si>
  <si>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</si>
  <si>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</si>
  <si>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</si>
  <si>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</si>
  <si>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</si>
  <si>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</si>
  <si>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</si>
  <si>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</si>
  <si>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</si>
  <si>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</si>
  <si>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</si>
  <si>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</si>
  <si>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</si>
  <si>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</si>
  <si>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</si>
  <si>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</si>
  <si>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</si>
  <si>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</si>
  <si>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</si>
  <si>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</si>
  <si>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</si>
  <si>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</si>
  <si>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</si>
  <si>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</si>
  <si>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</si>
  <si>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</si>
  <si>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</si>
  <si>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</si>
  <si>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</si>
  <si>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</si>
  <si>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</si>
  <si>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</si>
  <si>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</si>
  <si>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</si>
  <si>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</si>
  <si>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</si>
  <si>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</si>
  <si>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</si>
  <si>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</si>
  <si>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</si>
  <si>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</si>
  <si>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</si>
  <si>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</si>
  <si>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</si>
  <si>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</si>
  <si>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</si>
  <si>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</si>
  <si>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</si>
  <si>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</si>
  <si>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</si>
  <si>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</si>
  <si>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</si>
  <si>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</si>
  <si>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</si>
  <si>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</si>
  <si>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</si>
  <si>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</si>
  <si>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</si>
  <si>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</si>
  <si>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</si>
  <si>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</si>
  <si>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</si>
  <si>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</si>
  <si>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</si>
  <si>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</si>
  <si>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</si>
  <si>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</si>
  <si>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</si>
  <si>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</si>
  <si>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</si>
  <si>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</si>
  <si>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</si>
  <si>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</si>
  <si>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</si>
  <si>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</si>
  <si>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</si>
  <si>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</si>
  <si>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</si>
  <si>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</si>
  <si>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</si>
  <si>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</si>
  <si>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</si>
  <si>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</si>
  <si>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</si>
  <si>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</si>
  <si>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</si>
  <si>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</si>
  <si>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</si>
  <si>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</si>
  <si>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</si>
  <si>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</si>
  <si>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</si>
  <si>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</si>
  <si>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</si>
  <si>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</si>
  <si>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</si>
  <si>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</si>
  <si>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</si>
  <si>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</si>
  <si>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</si>
  <si>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</si>
  <si>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</si>
  <si>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</si>
  <si>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</si>
  <si>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</si>
  <si>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</si>
  <si>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</si>
  <si>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</si>
  <si>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</si>
  <si>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</si>
  <si>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</si>
  <si>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</si>
  <si>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</si>
  <si>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</si>
  <si>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</si>
  <si>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</si>
  <si>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</si>
  <si>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</si>
  <si>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</si>
  <si>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</si>
  <si>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</si>
  <si>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</si>
  <si>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</si>
  <si>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</si>
  <si>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</si>
  <si>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</si>
  <si>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</si>
  <si>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</si>
  <si>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</si>
  <si>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</si>
  <si>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</si>
  <si>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</si>
  <si>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</si>
  <si>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</si>
  <si>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</si>
  <si>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</si>
  <si>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</si>
  <si>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</si>
  <si>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</si>
  <si>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</si>
  <si>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</si>
  <si>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</si>
  <si>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</si>
  <si>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</si>
  <si>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</si>
  <si>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</si>
  <si>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</si>
  <si>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</si>
  <si>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</si>
  <si>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</si>
  <si>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</si>
  <si>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</si>
  <si>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</si>
  <si>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</si>
  <si>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</si>
  <si>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</si>
  <si>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</si>
  <si>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</si>
  <si>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</si>
  <si>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</si>
  <si>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</si>
  <si>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</si>
  <si>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</si>
  <si>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</si>
  <si>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</si>
  <si>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</si>
  <si>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</si>
  <si>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</si>
  <si>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</si>
  <si>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</si>
  <si>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</si>
  <si>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</si>
  <si>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</si>
  <si>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</si>
  <si>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</si>
  <si>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</si>
  <si>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</si>
  <si>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</si>
  <si>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</si>
  <si>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</si>
  <si>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</si>
  <si>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</si>
  <si>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</si>
  <si>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</si>
  <si>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</si>
  <si>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</si>
  <si>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</si>
  <si>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</si>
  <si>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</si>
  <si>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</si>
  <si>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</si>
  <si>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</si>
  <si>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</si>
  <si>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</si>
  <si>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</si>
  <si>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</si>
  <si>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</si>
  <si>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</si>
  <si>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</si>
  <si>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</si>
  <si>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</si>
  <si>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</si>
  <si>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</si>
  <si>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</si>
  <si>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</si>
  <si>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</si>
  <si>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</si>
  <si>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</si>
  <si>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</si>
  <si>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</si>
  <si>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</si>
  <si>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</si>
  <si>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</si>
  <si>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</si>
  <si>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Percentrage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</si>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</sst>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NumberFormat="1" applyFont="1"/>
    <xf numFmtId="44" fontId="0" fillId="0" borderId="0" xfId="2" applyFont="1"/>
    <xf numFmtId="164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C-430F-A25F-879B58B275EB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C-430F-A25F-879B58B275EB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1C-430F-A25F-879B58B275EB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1C-430F-A25F-879B58B27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367279"/>
        <c:axId val="1049466735"/>
      </c:barChart>
      <c:catAx>
        <c:axId val="85136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66735"/>
        <c:crosses val="autoZero"/>
        <c:auto val="1"/>
        <c:lblAlgn val="ctr"/>
        <c:lblOffset val="100"/>
        <c:noMultiLvlLbl val="0"/>
      </c:catAx>
      <c:valAx>
        <c:axId val="104946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8-4DEF-8CE1-AF38BFD8D84D}"/>
            </c:ext>
          </c:extLst>
        </c:ser>
        <c:ser>
          <c:idx val="1"/>
          <c:order val="1"/>
          <c:tx>
            <c:strRef>
              <c:f>Sub_Category_Pivot!$C$4:$C$5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78-4DEF-8CE1-AF38BFD8D84D}"/>
            </c:ext>
          </c:extLst>
        </c:ser>
        <c:ser>
          <c:idx val="2"/>
          <c:order val="2"/>
          <c:tx>
            <c:strRef>
              <c:f>Sub_Category_Pivot!$D$4:$D$5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78-4DEF-8CE1-AF38BFD8D84D}"/>
            </c:ext>
          </c:extLst>
        </c:ser>
        <c:ser>
          <c:idx val="3"/>
          <c:order val="3"/>
          <c:tx>
            <c:strRef>
              <c:f>Sub_Category_Pivot!$E$4:$E$5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78-4DEF-8CE1-AF38BFD8D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0986127"/>
        <c:axId val="1049594031"/>
      </c:barChart>
      <c:catAx>
        <c:axId val="108098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94031"/>
        <c:crosses val="autoZero"/>
        <c:auto val="1"/>
        <c:lblAlgn val="ctr"/>
        <c:lblOffset val="100"/>
        <c:noMultiLvlLbl val="0"/>
      </c:catAx>
      <c:valAx>
        <c:axId val="104959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98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[StarterBook.xlsx]Date_Created_Conversion!PivotTable3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D-414D-9142-FA94ECBBE1A5}"/>
            </c:ext>
          </c:extLst>
        </c:ser>
        <c:ser>
          <c:idx val="1"/>
          <c:order val="1"/>
          <c:tx>
            <c:strRef>
              <c:f>Date_Created_Conversion!$C$4:$C$5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D-414D-9142-FA94ECBBE1A5}"/>
            </c:ext>
          </c:extLst>
        </c:ser>
        <c:ser>
          <c:idx val="2"/>
          <c:order val="2"/>
          <c:tx>
            <c:strRef>
              <c:f>Date_Created_Conversion!$D$4:$D$5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8D-414D-9142-FA94ECBBE1A5}"/>
            </c:ext>
          </c:extLst>
        </c:ser>
        <c:ser>
          <c:idx val="3"/>
          <c:order val="3"/>
          <c:tx>
            <c:strRef>
              <c:f>Date_Created_Conversion!$E$4:$E$5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8D-414D-9142-FA94ECBBE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555471"/>
        <c:axId val="1080717359"/>
      </c:lineChart>
      <c:catAx>
        <c:axId val="107255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717359"/>
        <c:crosses val="autoZero"/>
        <c:auto val="1"/>
        <c:lblAlgn val="ctr"/>
        <c:lblOffset val="100"/>
        <c:noMultiLvlLbl val="0"/>
      </c:catAx>
      <c:valAx>
        <c:axId val="10807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5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Percentrage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C-4BA9-8F3D-9B42658E38C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7C-4BA9-8F3D-9B42658E38C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7C-4BA9-8F3D-9B42658E3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868127"/>
        <c:axId val="1196947311"/>
      </c:lineChart>
      <c:catAx>
        <c:axId val="81686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947311"/>
        <c:crosses val="autoZero"/>
        <c:auto val="1"/>
        <c:lblAlgn val="ctr"/>
        <c:lblOffset val="100"/>
        <c:noMultiLvlLbl val="0"/>
      </c:catAx>
      <c:valAx>
        <c:axId val="11969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6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2</xdr:row>
      <xdr:rowOff>146050</xdr:rowOff>
    </xdr:from>
    <xdr:to>
      <xdr:col>15</xdr:col>
      <xdr:colOff>393700</xdr:colOff>
      <xdr:row>19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6FE93-CC51-48F5-B11B-B4376FE60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3</xdr:row>
      <xdr:rowOff>152400</xdr:rowOff>
    </xdr:from>
    <xdr:to>
      <xdr:col>19</xdr:col>
      <xdr:colOff>50800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60410-18D7-4035-BB6A-597964DA0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133350</xdr:rowOff>
    </xdr:from>
    <xdr:to>
      <xdr:col>15</xdr:col>
      <xdr:colOff>431800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EB2FD-91D6-4982-9C96-9606DE05D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1520824</xdr:colOff>
      <xdr:row>18</xdr:row>
      <xdr:rowOff>6350</xdr:rowOff>
    </xdr:from>
    <xdr:to>
      <xdr:col>9</xdr:col>
      <xdr:colOff>31750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5E7AB-DC92-46A9-A046-C6FCFB67D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Klink" refreshedDate="43604.842558449076" createdVersion="6" refreshedVersion="6" minRefreshableVersion="3" recordCount="4114" xr:uid="{0E0E664F-EB03-44FA-AEDC-C6F29A5FFBDF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Klink" refreshedDate="43604.852196064814" createdVersion="6" refreshedVersion="6" minRefreshableVersion="3" recordCount="4114" xr:uid="{A1775268-67B1-4165-AC63-811D71072845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D9BC7-EDE8-4D09-96C5-ABFFE9BBEA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D15D2-936C-4CA5-B7E8-6249C06156C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7F728-8D24-4207-8163-AF633D17177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Normal="100" workbookViewId="0">
      <selection sqref="A1:T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1.54296875" bestFit="1" customWidth="1"/>
    <col min="18" max="18" width="12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E2/D2</f>
        <v>1.3685882352941177</v>
      </c>
      <c r="P2" s="12">
        <f>IFERROR(E2/L2,"-")</f>
        <v>63.917582417582416</v>
      </c>
      <c r="Q2" t="str">
        <f>LEFT(N2,(FIND("/",N2)-1))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E3/D3</f>
        <v>1.4260827250608272</v>
      </c>
      <c r="P3" s="12">
        <f t="shared" ref="P3:P66" si="1">IFERROR(E3/L3,"-")</f>
        <v>185.48101265822785</v>
      </c>
      <c r="Q3" t="str">
        <f t="shared" ref="Q3:Q66" si="2">LEFT(N3,(FIND("/",N3)-1))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E67/D67</f>
        <v>1.0752857142857142</v>
      </c>
      <c r="P67" s="12">
        <f t="shared" ref="P67:P130" si="7">IFERROR(E67/L67,"-")</f>
        <v>132.05263157894737</v>
      </c>
      <c r="Q67" t="str">
        <f t="shared" ref="Q67:Q130" si="8">LEFT(N67,(FIND("/",N67)-1))</f>
        <v>film &amp; video</v>
      </c>
      <c r="R67" t="str">
        <f t="shared" ref="R67:R130" si="9">RIGHT(N67,LEN(N67)-FIND("/",N67))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1.1859999999999999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1.1625000000000001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1.2716666666666667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1.109423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1.272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1.2394444444444443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1.084090909090909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1.1293199999999999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1.1542857142857144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1.5333333333333334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3.9249999999999998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27.02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1.27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1.0725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1.98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1.0001249999999999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1.0249999999999999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1.2549999999999999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1.0646666666666667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1.046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1.0285714285714285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1.1506666666666667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1.004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1.2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1.052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1.1060000000000001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1.04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1.3142857142857143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1.1466666666666667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1.0625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1.0625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1.0601933333333333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1.2775000000000001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1.0515384615384615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1.2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1.074090909090909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1.0049999999999999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1.0246666666666666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2.4666666666666668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2.1949999999999998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1.3076923076923077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1.5457142857142858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1.04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1.41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1.0333333333333334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1.4044444444444444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1.1365714285714286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1.0049377777777779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1.1303159999999999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1.0455692307692308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1.4285714285714287E-4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3.3333333333333332E-4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12" t="str">
        <f t="shared" si="7"/>
        <v>-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2.7454545454545453E-3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12" t="str">
        <f t="shared" si="7"/>
        <v>-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0.14000000000000001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5.5480000000000002E-2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2.375E-2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1.8669999999999999E-2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E131/D131</f>
        <v>0</v>
      </c>
      <c r="P131" s="12" t="str">
        <f t="shared" ref="P131:P194" si="13">IFERROR(E131/L131,"-")</f>
        <v>-</v>
      </c>
      <c r="Q131" t="str">
        <f t="shared" ref="Q131:Q194" si="14">LEFT(N131,(FIND("/",N131)-1))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12" t="str">
        <f t="shared" si="13"/>
        <v>-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12" t="str">
        <f t="shared" si="13"/>
        <v>-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9.5687499999999995E-2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12" t="str">
        <f t="shared" si="13"/>
        <v>-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12" t="str">
        <f t="shared" si="13"/>
        <v>-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0.13433333333333333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12" t="str">
        <f t="shared" si="13"/>
        <v>-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12" t="str">
        <f t="shared" si="13"/>
        <v>-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3.1413333333333335E-2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12" t="str">
        <f t="shared" si="13"/>
        <v>-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0.10775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3.3333333333333335E-3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12" t="str">
        <f t="shared" si="13"/>
        <v>-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0.27600000000000002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7.5111111111111115E-2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5.7499999999999999E-3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12" t="str">
        <f t="shared" si="13"/>
        <v>-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8.0000000000000004E-4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9.1999999999999998E-3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0.23163076923076922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5.5999999999999995E-4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7.8947368421052633E-5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7.1799999999999998E-3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2.6666666666666668E-2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6.0000000000000002E-5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5.0999999999999997E-2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2.671118530884808E-3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12" t="str">
        <f t="shared" si="13"/>
        <v>-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2.0000000000000002E-5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12" t="str">
        <f t="shared" si="13"/>
        <v>-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1E-4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0.15535714285714286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12" t="str">
        <f t="shared" si="13"/>
        <v>-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5.3333333333333332E-3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12" t="str">
        <f t="shared" si="13"/>
        <v>-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0.6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1E-4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4.0625000000000001E-2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0.224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3.2500000000000001E-2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2.0000000000000002E-5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12" t="str">
        <f t="shared" si="13"/>
        <v>-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12" t="str">
        <f t="shared" si="13"/>
        <v>-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12" t="str">
        <f t="shared" si="13"/>
        <v>-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6.4850000000000005E-2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12" t="str">
        <f t="shared" si="13"/>
        <v>-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0.4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12" t="str">
        <f t="shared" si="13"/>
        <v>-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0.2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0.33416666666666667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0.21092608822670172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12" t="str">
        <f t="shared" si="13"/>
        <v>-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0.35855999999999999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3.4000000000000002E-2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5.5E-2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12" t="str">
        <f t="shared" si="13"/>
        <v>-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0.16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12" t="str">
        <f t="shared" si="13"/>
        <v>-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6.8999999999999997E-4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4.1666666666666666E-3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0.05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1.7E-5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E195/D195</f>
        <v>0</v>
      </c>
      <c r="P195" s="12" t="str">
        <f t="shared" ref="P195:P258" si="19">IFERROR(E195/L195,"-")</f>
        <v>-</v>
      </c>
      <c r="Q195" t="str">
        <f t="shared" ref="Q195:Q258" si="20">LEFT(N195,(FIND("/",N195)-1))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1.1999999999999999E-3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12" t="str">
        <f t="shared" si="19"/>
        <v>-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0.41857142857142859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0.1048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1.116E-2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12" t="str">
        <f t="shared" si="19"/>
        <v>-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0.26192500000000002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0.58461538461538465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12" t="str">
        <f t="shared" si="19"/>
        <v>-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0.2984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0.50721666666666665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0.16250000000000001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12" t="str">
        <f t="shared" si="19"/>
        <v>-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0.15214285714285714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12" t="str">
        <f t="shared" si="19"/>
        <v>-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12" t="str">
        <f t="shared" si="19"/>
        <v>-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0.2525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0.44600000000000001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1.5873015873015873E-4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4.0000000000000002E-4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8.0000000000000007E-5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2.2727272727272726E-3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0.55698440000000005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0.11942999999999999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0.02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0.17630000000000001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7.1999999999999998E-3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12" t="str">
        <f t="shared" si="19"/>
        <v>-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0.13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12" t="str">
        <f t="shared" si="19"/>
        <v>-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12" t="str">
        <f t="shared" si="19"/>
        <v>-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12" t="str">
        <f t="shared" si="19"/>
        <v>-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8.6206896551724137E-3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12" t="str">
        <f t="shared" si="19"/>
        <v>-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12" t="str">
        <f t="shared" si="19"/>
        <v>-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12" t="str">
        <f t="shared" si="19"/>
        <v>-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4.0000000000000001E-3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12" t="str">
        <f t="shared" si="19"/>
        <v>-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2.75E-2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12" t="str">
        <f t="shared" si="19"/>
        <v>-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0.40100000000000002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12" t="str">
        <f t="shared" si="19"/>
        <v>-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12" t="str">
        <f t="shared" si="19"/>
        <v>-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3.3333333333333335E-3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12" t="str">
        <f t="shared" si="19"/>
        <v>-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0.25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1.0763413333333334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1.1263736263736264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1.1346153846153846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1.0259199999999999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1.1375714285714287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1.0371999999999999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3.0546000000000002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1.341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1.0133294117647058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1.1292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1.0558333333333334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1.2557142857142858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1.8455999999999999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1.0073333333333334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1.1694724999999999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1.0673325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1.391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E259/D259</f>
        <v>1.0672648571428571</v>
      </c>
      <c r="P259" s="12">
        <f t="shared" ref="P259:P322" si="25">IFERROR(E259/L259,"-")</f>
        <v>66.70405357142856</v>
      </c>
      <c r="Q259" t="str">
        <f t="shared" ref="Q259:Q322" si="26">LEFT(N259,(FIND("/",N259)-1))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1.9114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1.3193789333333332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1.0640000000000001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1.0740000000000001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2.4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1.1808107999999999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1.1819999999999999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1.111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1.4550000000000001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1.3162883248730965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1.1140000000000001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1.4723377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1.5260869565217392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1.0468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1.7743366666666667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1.077758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1.56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1.08395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1.476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1.1038153846153846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1.5034814814814814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1.5731829411764706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1.5614399999999999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1.2058763636363636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1.0118888888888888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1.142725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1.0462615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2.2882507142857142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1.0915333333333332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1.7629999999999999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1.0321061999999999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1.0482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1.0668444444444445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1.2001999999999999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1.0150693333333334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1.0138461538461538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1.3310911999999999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1.187262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1.0064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1.089324126984127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1.789525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1.0172264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1.1873499999999999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1.0045999999999999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1.3746666666666667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2.3164705882352941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1.3033333333333332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2.9289999999999998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1.1131818181818183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1.0556666666666668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1.1894444444444445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1.04129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1.0410165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1.1187499999999999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1.0473529411764706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3.8515000000000001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1.01248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1.1377333333333333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1.0080333333333333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2.8332000000000002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1.1268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1.0658000000000001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E323/D323</f>
        <v>1.0266285714285714</v>
      </c>
      <c r="P323" s="12">
        <f t="shared" ref="P323:P386" si="31">IFERROR(E323/L323,"-")</f>
        <v>106.62314540059347</v>
      </c>
      <c r="Q323" t="str">
        <f t="shared" ref="Q323:Q386" si="32">LEFT(N323,(FIND("/",N323)-1))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1.0791200000000001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1.2307407407407407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1.016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1.04396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1.1292973333333334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1.3640000000000001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1.036144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1.0549999999999999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1.0182857142857142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1.0660499999999999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1.13015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1.252275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1.0119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1.0276470588235294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1.1683911999999999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1.0116833333333335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1.1013360000000001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1.0808333333333333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1.2502285714285715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1.0671428571428572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1.0036639999999999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1.0202863333333334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1.0208358208955224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1.2327586206896552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1.7028880000000002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1.1159049999999999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1.03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1.0663570159857905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1.1476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1.2734117647058822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1.1656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1.0861819426615318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1.0394285714285714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1.1625714285714286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1.0269239999999999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1.74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1.03088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1.0485537190082646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1.0137499999999999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1.1107699999999998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1.2415933781686497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1.0133333333333334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1.1016142857142857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1.0397333333333334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1.013157894736842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1.033501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1.04112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1.1015569230769231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1.2202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1.1416866666666667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1.2533333333333334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1.0666666666666667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1.3065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1.2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1.0595918367346939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1.1439999999999999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1.1176666666666666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1.1608000000000001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1.415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1.0472999999999999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2.5583333333333331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2.0670670670670672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1.1210500000000001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E387/D387</f>
        <v>1.05982</v>
      </c>
      <c r="P387" s="12">
        <f t="shared" ref="P387:P450" si="37">IFERROR(E387/L387,"-")</f>
        <v>111.79535864978902</v>
      </c>
      <c r="Q387" t="str">
        <f t="shared" ref="Q387:Q450" si="38">LEFT(N387,(FIND("/",N387)-1))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1.0016666666666667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2.1398947368421051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1.2616000000000001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1.8153547058823529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1.0061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1.009027027027027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1.10446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1.118936170212766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1.0804450000000001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1.0666666666666667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1.0390027322404372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1.2516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1.0680499999999999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1.1230249999999999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1.0381199999999999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1.4165000000000001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1.0526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1.0309142857142857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1.0765957446808512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1.0770464285714285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1.0155000000000001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1.0143766666666667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1.3680000000000001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1.2829999999999999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1.0105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1.2684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1.0508593749999999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1.0285405405405406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1.0214714285714286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1.2021700000000002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1.0024761904761905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1.0063392857142857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1.004375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4.3939393939393936E-3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2.0066666666666667E-2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1.0749999999999999E-2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7.6499999999999997E-3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6.7966666666666675E-2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1.2E-4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1.3299999999999999E-2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12" t="str">
        <f t="shared" si="37"/>
        <v>-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5.6333333333333332E-2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12" t="str">
        <f t="shared" si="37"/>
        <v>-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2.4E-2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0.13833333333333334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9.5000000000000001E-2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12" t="str">
        <f t="shared" si="37"/>
        <v>-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0.05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2.7272727272727273E-5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12" t="str">
        <f t="shared" si="37"/>
        <v>-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12" t="str">
        <f t="shared" si="37"/>
        <v>-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9.3799999999999994E-2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12" t="str">
        <f t="shared" si="37"/>
        <v>-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1E-3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12" t="str">
        <f t="shared" si="37"/>
        <v>-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0.39358823529411763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1E-3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0.05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3.3333333333333335E-5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7.2952380952380949E-2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1.6666666666666666E-4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3.2804E-2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E451/D451</f>
        <v>2.2499999999999999E-2</v>
      </c>
      <c r="P451" s="12">
        <f t="shared" ref="P451:P514" si="43">IFERROR(E451/L451,"-")</f>
        <v>9</v>
      </c>
      <c r="Q451" t="str">
        <f t="shared" ref="Q451:Q514" si="44">LEFT(N451,(FIND("/",N451)-1))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7.92E-3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12" t="str">
        <f t="shared" si="43"/>
        <v>-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0.64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2.740447957839262E-4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8.2000000000000007E-3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6.9230769230769226E-4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6.8631863186318634E-3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12" t="str">
        <f t="shared" si="43"/>
        <v>-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8.2100000000000006E-2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6.4102564102564103E-4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2.9411764705882353E-3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12" t="str">
        <f t="shared" si="43"/>
        <v>-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12" t="str">
        <f t="shared" si="43"/>
        <v>-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2.2727272727272728E-2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9.9009900990099011E-4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0.26953125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7.6E-3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0.21575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12" t="str">
        <f t="shared" si="43"/>
        <v>-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12" t="str">
        <f t="shared" si="43"/>
        <v>-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1.0200000000000001E-2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0.11892727272727273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0.17624999999999999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2.87E-2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3.0303030303030303E-4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12" t="str">
        <f t="shared" si="43"/>
        <v>-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2.2302681818181819E-2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12" t="str">
        <f t="shared" si="43"/>
        <v>-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12" t="str">
        <f t="shared" si="43"/>
        <v>-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0.3256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0.19409999999999999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6.0999999999999999E-2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1E-3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0.502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1.8625E-3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0.21906971229845085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9.0909090909090904E-5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12" t="str">
        <f t="shared" si="43"/>
        <v>-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12" t="str">
        <f t="shared" si="43"/>
        <v>-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2.8667813379201833E-3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12" t="str">
        <f t="shared" si="43"/>
        <v>-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12" t="str">
        <f t="shared" si="43"/>
        <v>-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12" t="str">
        <f t="shared" si="43"/>
        <v>-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12" t="str">
        <f t="shared" si="43"/>
        <v>-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1.5499999999999999E-3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12" t="str">
        <f t="shared" si="43"/>
        <v>-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1.6666666666666667E-5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6.6964285714285711E-3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4.5985132395404561E-2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9.5500000000000002E-2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3.307692307692308E-2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12" t="str">
        <f t="shared" si="43"/>
        <v>-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1.15E-2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1.7538461538461537E-2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1.3673469387755101E-2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4.3333333333333331E-3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1.25E-3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3.2000000000000001E-2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8.0000000000000002E-3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2E-3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12" t="str">
        <f t="shared" si="43"/>
        <v>-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0.03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1.3749999999999999E-3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E515/D515</f>
        <v>0.13924</v>
      </c>
      <c r="P515" s="12">
        <f t="shared" ref="P515:P578" si="49">IFERROR(E515/L515,"-")</f>
        <v>102.38235294117646</v>
      </c>
      <c r="Q515" t="str">
        <f t="shared" ref="Q515:Q578" si="50">LEFT(N515,(FIND("/",N515)-1))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3.3333333333333333E-2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0.25413402061855672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12" t="str">
        <f t="shared" si="49"/>
        <v>-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1.3666666666666667E-2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12" t="str">
        <f t="shared" si="49"/>
        <v>-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0.22881426547787684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1.0209999999999999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1.0464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1.1466666666666667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1.206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1.0867285714285715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1.1399999999999999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1.0085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1.1565217391304348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1.3041666666666667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1.0778267254038179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1.2324999999999999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1.002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1.0466666666666666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1.0249999999999999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1.1825757575757576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1.2050000000000001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3.0242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1.00644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6.666666666666667E-5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5.5555555555555558E-3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3.9999999999999998E-6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3.1818181818181819E-3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1.2E-2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0.27383999999999997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8.6666666666666663E-4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12" t="str">
        <f t="shared" si="49"/>
        <v>-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8.9999999999999998E-4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2.7199999999999998E-2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7.0000000000000001E-3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5.0413333333333331E-2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12" t="str">
        <f t="shared" si="49"/>
        <v>-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4.9199999999999999E-3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0.36589147286821705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12" t="str">
        <f t="shared" si="49"/>
        <v>-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2.5000000000000001E-2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9.1066666666666674E-3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12" t="str">
        <f t="shared" si="49"/>
        <v>-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2.0833333333333335E-4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1.2E-4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3.6666666666666666E-3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12" t="str">
        <f t="shared" si="49"/>
        <v>-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9.0666666666666662E-4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5.5555555555555558E-5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12" t="str">
        <f t="shared" si="49"/>
        <v>-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2.0000000000000001E-4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12" t="str">
        <f t="shared" si="49"/>
        <v>-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0.01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8.0000000000000002E-3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1.6705882352941177E-3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4.2399999999999998E-3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12" t="str">
        <f t="shared" si="49"/>
        <v>-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3.892538925389254E-3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7.1556350626118068E-3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4.3166666666666666E-3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1.2500000000000001E-5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E579/D579</f>
        <v>2E-3</v>
      </c>
      <c r="P579" s="12">
        <f t="shared" ref="P579:P642" si="55">IFERROR(E579/L579,"-")</f>
        <v>10</v>
      </c>
      <c r="Q579" t="str">
        <f t="shared" ref="Q579:Q642" si="56">LEFT(N579,(FIND("/",N579)-1))</f>
        <v>technology</v>
      </c>
      <c r="R579" t="str">
        <f t="shared" ref="R579:R642" si="57">RIGHT(N579,LEN(N579)-FIND("/",N579))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1.12E-4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1.4583333333333334E-2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3.3333333333333332E-4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12" t="str">
        <f t="shared" si="55"/>
        <v>-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12" t="str">
        <f t="shared" si="55"/>
        <v>-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1.1111111111111112E-4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0.01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12" t="str">
        <f t="shared" si="55"/>
        <v>-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5.5999999999999999E-3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9.0833333333333335E-2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3.3444444444444443E-2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1.3333333333333334E-4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4.4600000000000001E-2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6.0999999999999997E-4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3.3333333333333333E-2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0.23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1.0399999999999999E-3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4.2599999999999999E-3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2.9999999999999997E-4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2.6666666666666666E-3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0.34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6.2E-4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0.02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1.4E-2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12" t="str">
        <f t="shared" si="55"/>
        <v>-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3.9334666666666664E-2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12" t="str">
        <f t="shared" si="55"/>
        <v>-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2.6200000000000001E-2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2E-3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12" t="str">
        <f t="shared" si="55"/>
        <v>-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9.7400000000000004E-3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6.41025641025641E-3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12" t="str">
        <f t="shared" si="55"/>
        <v>-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12" t="str">
        <f t="shared" si="55"/>
        <v>-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12" t="str">
        <f t="shared" si="55"/>
        <v>-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0.21363333333333334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12" t="str">
        <f t="shared" si="55"/>
        <v>-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12" t="str">
        <f t="shared" si="55"/>
        <v>-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12" t="str">
        <f t="shared" si="55"/>
        <v>-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0.03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12" t="str">
        <f t="shared" si="55"/>
        <v>-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3.9999999999999998E-7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0.01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1.044E-2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5.6833333333333333E-2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12" t="str">
        <f t="shared" si="55"/>
        <v>-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12" t="str">
        <f t="shared" si="55"/>
        <v>-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12" t="str">
        <f t="shared" si="55"/>
        <v>-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0.17380000000000001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2.0000000000000001E-4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12" t="str">
        <f t="shared" si="55"/>
        <v>-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1.75E-3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8.3340278356529708E-4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1.38E-2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12" t="str">
        <f t="shared" si="55"/>
        <v>-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0.1245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2.0000000000000001E-4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8.0000000000000007E-5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2E-3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12" t="str">
        <f t="shared" si="55"/>
        <v>-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9.0000000000000006E-5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9.9999999999999995E-7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1.4428571428571428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E643/D643</f>
        <v>1.1916249999999999</v>
      </c>
      <c r="P643" s="12">
        <f t="shared" ref="P643:P706" si="61">IFERROR(E643/L643,"-")</f>
        <v>151.31746031746033</v>
      </c>
      <c r="Q643" t="str">
        <f t="shared" ref="Q643:Q706" si="62">LEFT(N643,(FIND("/",N643)-1))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14.604850000000001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1.0580799999999999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3.0011791999999997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2.7869999999999999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1.3187625000000001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1.0705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1.2682285714285715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1.3996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1.1240000000000001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1.00528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1.0046666666666666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1.4144600000000001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2.6729166666666666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1.4688749999999999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2.1356000000000002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1.2569999999999999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1.0446206037108834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1.0056666666666667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3.058E-2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9.4999999999999998E-3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4.0000000000000001E-3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3.5000000000000001E-3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7.5333333333333335E-2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0.18640000000000001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4.0000000000000003E-5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0.1002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4.5600000000000002E-2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0.21507499999999999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0.29276666666666668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0.39426666666666665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0.21628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2.0500000000000002E-3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2.9999999999999997E-4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0.14849999999999999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1.4710000000000001E-2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0.25584000000000001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3.8206896551724136E-2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0.15485964912280703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0.25912000000000002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4.0000000000000002E-4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1.06E-3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8.5142857142857138E-3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7.4837500000000001E-2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0.27650000000000002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12" t="str">
        <f t="shared" si="61"/>
        <v>-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3.5499999999999997E-2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0.72989999999999999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0.57648750000000004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0.1234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5.1999999999999998E-3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6.5299999999999997E-2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0.35338000000000003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3.933333333333333E-3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1.06E-2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5.7142857142857145E-6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0.46379999999999999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0.15390000000000001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0.824221076923077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2.6866666666666667E-2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0.26600000000000001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0.30813400000000002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5.5800000000000002E-2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8.7454545454545458E-3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E707/D707</f>
        <v>9.7699999999999992E-3</v>
      </c>
      <c r="P707" s="12">
        <f t="shared" ref="P707:P770" si="67">IFERROR(E707/L707,"-")</f>
        <v>195.4</v>
      </c>
      <c r="Q707" t="str">
        <f t="shared" ref="Q707:Q770" si="68">LEFT(N707,(FIND("/",N707)-1))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12" t="str">
        <f t="shared" si="67"/>
        <v>-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0.78927352941176465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0.22092500000000001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4.0666666666666663E-3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12" t="str">
        <f t="shared" si="67"/>
        <v>-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0.33790999999999999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2.1649484536082476E-3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7.9600000000000001E-3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0.14993333333333334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5.0509090909090906E-2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0.10214285714285715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3.0500000000000002E-3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7.4999999999999997E-3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1.2933333333333333E-2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1.4394736842105262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1.2210975609756098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1.3202400000000001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1.0938000000000001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1.0547157142857144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1.0035000000000001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1.014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1.5551428571428572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1.05566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1.3065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1.3219000000000001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1.26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1.6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1.2048000000000001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1.2552941176470589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1.1440638297872341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3.151388888888889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1.224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1.0673333333333332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1.5833333333333333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1.0740000000000001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1.0226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1.1071428571428572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1.48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1.0232000000000001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1.7909909909909909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1.1108135252761968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1.0004285714285714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1.0024999999999999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1.0556000000000001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1.0258775877587758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1.1850000000000001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1.117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1.28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1.0375000000000001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1.0190760000000001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1.177142857142857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2.38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1.02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1.0192000000000001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12" t="str">
        <f t="shared" si="67"/>
        <v>-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4.7E-2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12" t="str">
        <f t="shared" si="67"/>
        <v>-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1.1655011655011655E-3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12" t="str">
        <f t="shared" si="67"/>
        <v>-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0.36014285714285715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12" t="str">
        <f t="shared" si="67"/>
        <v>-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3.5400000000000001E-2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 s="12" t="str">
        <f t="shared" si="67"/>
        <v>-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E771/D771</f>
        <v>0.41399999999999998</v>
      </c>
      <c r="P771" s="12">
        <f t="shared" ref="P771:P834" si="73">IFERROR(E771/L771,"-")</f>
        <v>31.846153846153847</v>
      </c>
      <c r="Q771" t="str">
        <f t="shared" ref="Q771:Q834" si="74">LEFT(N771,(FIND("/",N771)-1))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12" t="str">
        <f t="shared" si="73"/>
        <v>-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2.631578947368421E-4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3.3333333333333333E-2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8.5129023676509714E-3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0.70199999999999996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1.7000000000000001E-2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0.51400000000000001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7.0000000000000001E-3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4.0000000000000001E-3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2.6666666666666668E-2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1.04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1.3315375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1.4813333333333334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1.0249999999999999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1.8062799999999999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1.4279999999999999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1.1416666666666666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2.03505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1.0941176470588236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1.443746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1.0386666666666666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1.0044440000000001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1.0277927272727272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1.0531250000000001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1.1178571428571429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1.0135000000000001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1.0753333333333333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1.1488571428571428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1.0002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1.5213333333333334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1.1152149999999998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1.0133333333333334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1.232608695652174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1.05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1.0443750000000001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1.05125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1.03775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1.05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1.04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1.5183333333333333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1.59996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1.2729999999999999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1.07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1.1512214285714286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1.3711066666666665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1.5571428571428572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1.0874999999999999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1.3405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1.1916666666666667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1.7949999999999999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1.3438124999999999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1.0043200000000001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1.0145454545454546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1.0333333333333334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1.07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1.04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1.0783333333333334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2.3333333333333335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1.0060706666666666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E835/D835</f>
        <v>1.0166666666666666</v>
      </c>
      <c r="P835" s="12">
        <f t="shared" ref="P835:P898" si="79">IFERROR(E835/L835,"-")</f>
        <v>148.78048780487805</v>
      </c>
      <c r="Q835" t="str">
        <f t="shared" ref="Q835:Q898" si="80">LEFT(N835,(FIND("/",N835)-1))</f>
        <v>music</v>
      </c>
      <c r="R835" t="str">
        <f t="shared" ref="R835:R898" si="81">RIGHT(N835,LEN(N835)-FIND("/",N835))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1.3101818181818181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1.1725000000000001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1.009304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1.218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1.454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1.166166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1.2041660000000001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1.0132000000000001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1.0431999999999999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2.6713333333333331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1.9413333333333334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1.203802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1.2200090909090908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1.1990000000000001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1.55175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1.3045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1.0497142857142858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1.1822050359712231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1.0344827586206897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2.1800000000000002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1.4400583333333332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1.0467500000000001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0.18142857142857144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2.2444444444444444E-2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3.3999999999999998E-3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4.4999999999999998E-2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0.41538461538461541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2.0454545454545454E-2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0.18285714285714286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0.2402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1.1111111111111111E-3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0.11818181818181818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3.0999999999999999E-3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5.4166666666666669E-2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8.1250000000000003E-3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1.2857142857142857E-2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0.24333333333333335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12" t="str">
        <f t="shared" si="79"/>
        <v>-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0.40799492385786801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0.67549999999999999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1.2999999999999999E-2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0.30666666666666664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2.9894179894179893E-2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8.0000000000000002E-3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0.20133333333333334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0.4002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0.01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0.75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0.41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12" t="str">
        <f t="shared" si="79"/>
        <v>-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7.1999999999999995E-2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9.4412800000000005E-2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4.1666666666666664E-2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3.2500000000000001E-2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0.40749999999999997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0.1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0.39169999999999999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2.4375000000000001E-2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0.4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E899/D899</f>
        <v>0</v>
      </c>
      <c r="P899" s="12" t="str">
        <f t="shared" ref="P899:P962" si="85">IFERROR(E899/L899,"-")</f>
        <v>-</v>
      </c>
      <c r="Q899" t="str">
        <f t="shared" ref="Q899:Q962" si="86">LEFT(N899,(FIND("/",N899)-1))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2.8000000000000001E-2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0.37333333333333335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4.1999999999999997E-3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12" t="str">
        <f t="shared" si="85"/>
        <v>-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3.0000000000000001E-3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3.2000000000000001E-2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3.0200000000000001E-3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3.0153846153846153E-2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12" t="str">
        <f t="shared" si="85"/>
        <v>-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12" t="str">
        <f t="shared" si="85"/>
        <v>-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12" t="str">
        <f t="shared" si="85"/>
        <v>-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3.2500000000000001E-2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0.22363636363636363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12" t="str">
        <f t="shared" si="85"/>
        <v>-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8.5714285714285719E-3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6.6066666666666662E-2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12" t="str">
        <f t="shared" si="85"/>
        <v>-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5.7692307692307696E-2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12" t="str">
        <f t="shared" si="85"/>
        <v>-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6.0000000000000001E-3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5.0256410256410255E-2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5.0000000000000001E-3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12" t="str">
        <f t="shared" si="85"/>
        <v>-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0.309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0.21037037037037037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2.1999999999999999E-2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0.109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2.6666666666666668E-2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12" t="str">
        <f t="shared" si="85"/>
        <v>-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12" t="str">
        <f t="shared" si="85"/>
        <v>-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0.10862068965517241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12" t="str">
        <f t="shared" si="85"/>
        <v>-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0.38333333333333336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6.5500000000000003E-2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0.14536842105263159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0.06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0.30399999999999999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1.4285714285714285E-2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12" t="str">
        <f t="shared" si="85"/>
        <v>-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1.1428571428571429E-2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3.5714285714285713E-3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1.4545454545454545E-2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0.17155555555555554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2.3220000000000001E-2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8.9066666666666669E-2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9.633333333333334E-2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0.13325999999999999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2.4840000000000001E-2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1.9066666666666666E-2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12" t="str">
        <f t="shared" si="85"/>
        <v>-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0.12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1.3650000000000001E-2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0.28039999999999998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0.38390000000000002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0.39942857142857141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8.3999999999999995E-3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0.43406666666666666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5.6613333333333335E-2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1.7219999999999999E-2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1.9416666666666665E-2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0.11328275684711328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0.3886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0.46100628930817611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E963/D963</f>
        <v>0.42188421052631581</v>
      </c>
      <c r="P963" s="12">
        <f t="shared" ref="P963:P1026" si="91">IFERROR(E963/L963,"-")</f>
        <v>364.35454545454547</v>
      </c>
      <c r="Q963" t="str">
        <f t="shared" ref="Q963:Q1026" si="92">LEFT(N963,(FIND("/",N963)-1))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0.2848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1.0771428571428571E-2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7.9909090909090902E-3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1.192E-2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0.14799999999999999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0.17810000000000001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1.325E-2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0.46666666666666667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0.4592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2.2599999999999999E-3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0.34625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2.0549999999999999E-2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5.5999999999999999E-3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2.6069999999999999E-2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1.9259999999999999E-2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0.33666666666666667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0.5626326718299024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0.82817600000000002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0.14860000000000001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1.2375123751237513E-4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1.7142857142857143E-4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0.2950613611721471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1.06E-2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6.2933333333333327E-2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0.1275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0.13220000000000001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12" t="str">
        <f t="shared" si="91"/>
        <v>-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0.16769999999999999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1.0399999999999999E-3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4.24E-2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4.6699999999999997E-3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0.25087142857142858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2.3345000000000001E-2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7.2599999999999998E-2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1.6250000000000001E-2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1.2999999999999999E-2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0.58558333333333334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7.7886666666666673E-2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2.2157147647256063E-2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1.04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0.29602960296029601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0.16055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0.82208000000000003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0.75051000000000001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5.8500000000000003E-2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0.44319999999999998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2.6737967914438501E-3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0.1313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1.9088937093275488E-3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3.7499999999999999E-3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215.35021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0.34527999999999998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0.30599999999999999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2.6666666666666668E-2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2.8420000000000001E-2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0.22878799999999999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3.1050000000000001E-2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0.47333333333333333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2.0554838709677421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3.5180366666666667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1.149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2.3715000000000002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1.1863774999999999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E1027/D1027</f>
        <v>1.099283142857143</v>
      </c>
      <c r="P1027" s="12">
        <f t="shared" ref="P1027:P1090" si="97">IFERROR(E1027/L1027,"-")</f>
        <v>71.848571428571432</v>
      </c>
      <c r="Q1027" t="str">
        <f t="shared" ref="Q1027:Q1090" si="98">LEFT(N1027,(FIND("/",N1027)-1))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1.0000828571428571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1.0309292094387414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1.1727000000000001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1.1175999999999999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3.4209999999999998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1.0740000000000001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1.0849703703703704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1.0286144578313252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1.3000180000000001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1.0765217391304347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1.1236044444444444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1.0209999999999999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1.4533333333333334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1.282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2.9411764705882353E-3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12" t="str">
        <f t="shared" si="97"/>
        <v>-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1.5384615384615385E-2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8.5370000000000001E-2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8.571428571428571E-4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2.6599999999999999E-2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12" t="str">
        <f t="shared" si="97"/>
        <v>-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5.0000000000000001E-4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1.4133333333333333E-2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12" t="str">
        <f t="shared" si="97"/>
        <v>-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12" t="str">
        <f t="shared" si="97"/>
        <v>-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12" t="str">
        <f t="shared" si="97"/>
        <v>-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12" t="str">
        <f t="shared" si="97"/>
        <v>-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0.01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12" t="str">
        <f t="shared" si="97"/>
        <v>-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12" t="str">
        <f t="shared" si="97"/>
        <v>-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12" t="str">
        <f t="shared" si="97"/>
        <v>-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12" t="str">
        <f t="shared" si="97"/>
        <v>-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12" t="str">
        <f t="shared" si="97"/>
        <v>-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12" t="str">
        <f t="shared" si="97"/>
        <v>-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0.01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12" t="str">
        <f t="shared" si="97"/>
        <v>-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0.95477386934673369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12" t="str">
        <f t="shared" si="97"/>
        <v>-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8.9744444444444446E-2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2.7E-2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3.3673333333333333E-2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0.26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1.5E-3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0.38636363636363635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7.0000000000000001E-3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12" t="str">
        <f t="shared" si="97"/>
        <v>-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6.8000000000000005E-4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1.3333333333333334E-2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6.3092592592592589E-2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4.4999999999999998E-2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0.62765333333333329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0.29376000000000002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7.4999999999999997E-2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2.6076923076923077E-2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9.1050000000000006E-2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1.7647058823529413E-4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5.5999999999999999E-3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8.2000000000000007E-3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12" t="str">
        <f t="shared" si="97"/>
        <v>-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3.4200000000000001E-2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8.3333333333333339E-4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12" t="str">
        <f t="shared" si="97"/>
        <v>-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0.14182977777777778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E1091/D1091</f>
        <v>7.8266666666666665E-2</v>
      </c>
      <c r="P1091" s="12">
        <f t="shared" ref="P1091:P1154" si="103">IFERROR(E1091/L1091,"-")</f>
        <v>23.959183673469386</v>
      </c>
      <c r="Q1091" t="str">
        <f t="shared" ref="Q1091:Q1154" si="104">LEFT(N1091,(FIND("/",N1091)-1))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3.8464497269020693E-4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0.125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1.0500000000000001E-2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0.14083333333333334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0.18300055555555556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5.0347999999999997E-2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0.17933333333333334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4.6999999999999999E-4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7.2120000000000004E-2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5.0000000000000001E-3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2.5000000000000001E-2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4.0999999999999999E-4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5.3124999999999999E-2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1.6199999999999999E-2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4.9516666666666667E-2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1.5900000000000001E-3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0.41249999999999998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12" t="str">
        <f t="shared" si="103"/>
        <v>-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2.93E-2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4.4999999999999997E-3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5.1000000000000004E-3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4.0000000000000002E-4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0.35537409090909089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5.0000000000000001E-3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1.6666666666666668E-3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1.325E-3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3.5704000000000004E-4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8.3000000000000004E-2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2.4222222222222221E-2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2.3809523809523812E-3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12" t="str">
        <f t="shared" si="103"/>
        <v>-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1.16E-4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12" t="str">
        <f t="shared" si="103"/>
        <v>-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2.2000000000000001E-3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4.7222222222222223E-3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12" t="str">
        <f t="shared" si="103"/>
        <v>-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5.0000000000000001E-3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1.6714285714285713E-2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1E-3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1.0499999999999999E-3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2.2000000000000001E-3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12" t="str">
        <f t="shared" si="103"/>
        <v>-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0.14380000000000001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6.6666666666666671E-3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4.0000000000000003E-5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0.05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6.4439140811455853E-2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0.39500000000000002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3.5714285714285713E-3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6.2500000000000001E-4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12" t="str">
        <f t="shared" si="103"/>
        <v>-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12" t="str">
        <f t="shared" si="103"/>
        <v>-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12" t="str">
        <f t="shared" si="103"/>
        <v>-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4.1333333333333335E-3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12" t="str">
        <f t="shared" si="103"/>
        <v>-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1.25E-3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8.8333333333333333E-2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12" t="str">
        <f t="shared" si="103"/>
        <v>-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4.8666666666666667E-3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1.5E-3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0.1008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12" t="str">
        <f t="shared" si="103"/>
        <v>-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5.6937500000000002E-2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E1155/D1155</f>
        <v>6.2500000000000003E-3</v>
      </c>
      <c r="P1155" s="12">
        <f t="shared" ref="P1155:P1218" si="109">IFERROR(E1155/L1155,"-")</f>
        <v>50</v>
      </c>
      <c r="Q1155" t="str">
        <f t="shared" ref="Q1155:Q1218" si="110">LEFT(N1155,(FIND("/",N1155)-1))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6.5000000000000002E-2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7.5199999999999998E-3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12" t="str">
        <f t="shared" si="109"/>
        <v>-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1.5100000000000001E-2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4.6666666666666671E-3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12" t="str">
        <f t="shared" si="109"/>
        <v>-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3.85E-2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12" t="str">
        <f t="shared" si="109"/>
        <v>-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5.8333333333333338E-4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12" t="str">
        <f t="shared" si="109"/>
        <v>-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12" t="str">
        <f t="shared" si="109"/>
        <v>-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0.20705000000000001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0.19139999999999999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1.6316666666666667E-2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5.6666666666666664E-2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1.6999999999999999E-3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4.0000000000000001E-3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1E-3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12" t="str">
        <f t="shared" si="109"/>
        <v>-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2.4000000000000001E-4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5.906666666666667E-2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2.9250000000000002E-2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5.7142857142857142E-5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12" t="str">
        <f t="shared" si="109"/>
        <v>-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6.666666666666667E-5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5.3333333333333337E-2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0.11749999999999999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8.0000000000000007E-5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4.2000000000000003E-2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0.04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1.0493636363636363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1.0544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1.0673333333333332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1.0412571428571429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1.6054999999999999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1.0777777777777777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1.35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1.0907407407407408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2.9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1.0395714285714286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3.2223999999999999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1.35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2.6991034482758622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2.5329333333333333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2.6059999999999999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1.0131677953348381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1.2560416666666667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1.0243783333333334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1.99244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1.0245398773006136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1.0294615384615384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1.0086153846153847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1.1499999999999999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1.0416766467065868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1.5529999999999999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1.06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2.5431499999999998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1.0109999999999999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1.2904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1.0223076923076924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1.3180000000000001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7.8608020000000005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1.4570000000000001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E1219/D1219</f>
        <v>1.026</v>
      </c>
      <c r="P1219" s="12">
        <f t="shared" ref="P1219:P1282" si="115">IFERROR(E1219/L1219,"-")</f>
        <v>148.57377049180329</v>
      </c>
      <c r="Q1219" t="str">
        <f t="shared" ref="Q1219:Q1282" si="116">LEFT(N1219,(FIND("/",N1219)-1))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1.7227777777777777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1.5916819571865444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1.0376666666666667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1.1140954545454547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2.80375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1.1210606060606061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7.0666666666666669E-2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4.3999999999999997E-2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3.8739999999999997E-2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12" t="str">
        <f t="shared" si="115"/>
        <v>-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0.29299999999999998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9.0909090909090905E-3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12" t="str">
        <f t="shared" si="115"/>
        <v>-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12" t="str">
        <f t="shared" si="115"/>
        <v>-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8.0000000000000002E-3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0.11600000000000001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12" t="str">
        <f t="shared" si="115"/>
        <v>-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2.787363950092912E-2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12" t="str">
        <f t="shared" si="115"/>
        <v>-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12" t="str">
        <f t="shared" si="115"/>
        <v>-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0.17799999999999999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12" t="str">
        <f t="shared" si="115"/>
        <v>-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3.0124999999999999E-2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0.50739999999999996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5.4884742041712408E-3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0.14091666666666666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1.038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1.2024999999999999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1.17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1.2214285714285715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1.5164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1.0444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2.0015333333333332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1.018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1.3765714285714286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3038.3319999999999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1.9885074626865671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2.0236666666666667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1.1796376666666666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2.9472727272727273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2.1314633333333335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1.0424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1.1366666666666667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1.0125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1.2541538461538462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1.19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1.6646153846153846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1.1914771428571429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1.0047368421052632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1.018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1.1666666666666667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1.0864893617021276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1.1472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1.018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1.06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1.0349999999999999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1.5497535999999998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1.6214066666666667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1.0442100000000001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1.0612433333333333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1.5493846153846154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1.1077157238734421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1.1091186666666666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E1283/D1283</f>
        <v>1.1071428571428572</v>
      </c>
      <c r="P1283" s="12">
        <f t="shared" ref="P1283:P1346" si="121">IFERROR(E1283/L1283,"-")</f>
        <v>104.72972972972973</v>
      </c>
      <c r="Q1283" t="str">
        <f t="shared" ref="Q1283:Q1346" si="122">LEFT(N1283,(FIND("/",N1283)-1))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1.2361333333333333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2.1105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1.01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1.0165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1.0833333333333333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2.42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1.0044999999999999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1.2506666666666666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1.0857142857142856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1.4570000000000001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1.1000000000000001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1.0223333333333333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1.22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1.0196000000000001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1.411764705882353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1.0952500000000001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1.0465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1.24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1.35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1.0275000000000001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1.3026085714285716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0.39627499999999999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0.25976666666666665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0.65246363636363636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0.11514000000000001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0.11360000000000001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1.1199130434782609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0.155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0.32028000000000001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6.0869565217391303E-3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0.31114999999999998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1.1266666666666666E-2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0.40404000000000001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1.3333333333333333E-5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5.7334999999999997E-2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0.15325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0.15103448275862069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5.0299999999999997E-3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1.3028138528138528E-2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3.0285714285714286E-3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8.8800000000000004E-2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9.8400000000000001E-2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2.4299999999999999E-2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1.1299999999999999E-2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3.5520833333333335E-2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2.3306666666666667E-2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8.1600000000000006E-3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0.22494285714285714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1.3668E-2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12" t="str">
        <f t="shared" si="121"/>
        <v>-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12" t="str">
        <f t="shared" si="121"/>
        <v>-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0.10754135338345865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0.1976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0.84946999999999995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0.49381999999999998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3.3033333333333331E-2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6.6339999999999996E-2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12" t="str">
        <f t="shared" si="121"/>
        <v>-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0.7036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2E-3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1.02298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3.7773333333333334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E1347/D1347</f>
        <v>1.25</v>
      </c>
      <c r="P1347" s="12">
        <f t="shared" ref="P1347:P1410" si="127">IFERROR(E1347/L1347,"-")</f>
        <v>53.571428571428569</v>
      </c>
      <c r="Q1347" t="str">
        <f t="shared" ref="Q1347:Q1410" si="128">LEFT(N1347,(FIND("/",N1347)-1))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1.473265306122449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1.022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1.018723404255319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2.0419999999999998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1.0405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1.0126500000000001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1.3613999999999999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1.3360000000000001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1.3025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1.2267999999999999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1.8281058823529412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1.2529999999999999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1.1166666666666667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1.1575757575757575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1.732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1.2598333333333334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1.091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1.1864285714285714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1.0026666666666666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1.2648920000000001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1.1426000000000001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1.107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1.0534805315203954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1.0366666666666666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1.0708672667523933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1.24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1.0501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1.8946666666666667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1.7132499999999999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2.5248648648648651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1.1615384615384616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2.0335000000000001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1.1160000000000001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4.24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1.071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1.043625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2.124090909090909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1.2408571428571429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1.10406125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2.1875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1.36625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1.348074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1.454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1.0910714285714285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1.1020000000000001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1.1364000000000001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1.0235000000000001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1.2213333333333334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1.1188571428571428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1.073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1.1385000000000001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1.0968181818181819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1.2614444444444444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1.6742857142857144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4.9652000000000003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1.0915999999999999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1.0257499999999999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1.6620689655172414E-2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4.1999999999999997E-3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1.25E-3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5.0000000000000001E-3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7.1999999999999995E-2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E1411/D1411</f>
        <v>0</v>
      </c>
      <c r="P1411" s="12" t="str">
        <f t="shared" ref="P1411:P1474" si="133">IFERROR(E1411/L1411,"-")</f>
        <v>-</v>
      </c>
      <c r="Q1411" t="str">
        <f t="shared" ref="Q1411:Q1474" si="134">LEFT(N1411,(FIND("/",N1411)-1))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1.6666666666666666E-4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2.3333333333333335E-3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4.5714285714285714E-2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0.05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2E-3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0.18181818181818182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12" t="str">
        <f t="shared" si="133"/>
        <v>-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1.2222222222222223E-2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2E-3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7.0634920634920634E-2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2.7272727272727271E-2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1E-3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1.0399999999999999E-3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3.3333333333333335E-3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0.2036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12" t="str">
        <f t="shared" si="133"/>
        <v>-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12" t="str">
        <f t="shared" si="133"/>
        <v>-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8.3799999999999999E-2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4.4999999999999998E-2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12" t="str">
        <f t="shared" si="133"/>
        <v>-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8.0600000000000005E-2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0.31947058823529412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12" t="str">
        <f t="shared" si="133"/>
        <v>-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6.7083333333333328E-2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9.987804878048781E-2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1E-3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7.7000000000000002E-3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0.26900000000000002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0.03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6.6055045871559637E-2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7.6923076923076926E-5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1.1222222222222222E-2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12" t="str">
        <f t="shared" si="133"/>
        <v>-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12" t="str">
        <f t="shared" si="133"/>
        <v>-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12" t="str">
        <f t="shared" si="133"/>
        <v>-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12" t="str">
        <f t="shared" si="133"/>
        <v>-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12" t="str">
        <f t="shared" si="133"/>
        <v>-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1.4999999999999999E-4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12" t="str">
        <f t="shared" si="133"/>
        <v>-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12" t="str">
        <f t="shared" si="133"/>
        <v>-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1.0000000000000001E-5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1.0554089709762533E-4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12" t="str">
        <f t="shared" si="133"/>
        <v>-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12" t="str">
        <f t="shared" si="133"/>
        <v>-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8.5714285714285719E-3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0.105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2.9000000000000001E-2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12" t="str">
        <f t="shared" si="133"/>
        <v>-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12" t="str">
        <f t="shared" si="133"/>
        <v>-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12" t="str">
        <f t="shared" si="133"/>
        <v>-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12" t="str">
        <f t="shared" si="133"/>
        <v>-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1.012446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1.085175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1.4766666666666666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1.6319999999999999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4.5641449999999999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1.0787731249999999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1.1508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1.0236842105263158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1.0842485875706214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1.2513333333333334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1.03840625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1.3870400000000001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E1475/D1475</f>
        <v>1.20516</v>
      </c>
      <c r="P1475" s="12">
        <f t="shared" ref="P1475:P1538" si="139">IFERROR(E1475/L1475,"-")</f>
        <v>38.462553191489363</v>
      </c>
      <c r="Q1475" t="str">
        <f t="shared" ref="Q1475:Q1538" si="140">LEFT(N1475,(FIND("/",N1475)-1))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1.1226666666666667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1.8866966666666667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6.6155466666666669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1.1131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11.8161422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1.37375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1.170404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2.1000000000000001E-2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1E-3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7.1428571428571426E-3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12" t="str">
        <f t="shared" si="139"/>
        <v>-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2.2388059701492536E-2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2.3999999999999998E-3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12" t="str">
        <f t="shared" si="139"/>
        <v>-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2.4E-2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12" t="str">
        <f t="shared" si="139"/>
        <v>-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0.30862068965517242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8.3333333333333329E-2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7.4999999999999997E-3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12" t="str">
        <f t="shared" si="139"/>
        <v>-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8.8999999999999996E-2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12" t="str">
        <f t="shared" si="139"/>
        <v>-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12" t="str">
        <f t="shared" si="139"/>
        <v>-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6.666666666666667E-5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1.9E-2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2.5000000000000001E-3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0.25035714285714283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1.6633076923076924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1.0144545454545455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1.0789146666666667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2.7793846153846156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1.0358125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1.1140000000000001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2.15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1.1076216216216217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1.2364125714285714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1.0103500000000001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1.1179285714285714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5.5877142857142861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1.5001875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1.0647599999999999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1.57189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1.0865882352941176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1.6197999999999999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2.0536666666666665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1.033638888888889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1.0347222222222223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1.0681333333333334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1.3896574712643677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1.2484324324324325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2.0699999999999998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1.7400576923076922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1.2032608695652174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1.1044428571428573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2.8156666666666665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1.0067894736842105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1.3482571428571428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1.7595744680851064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4.8402000000000003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1.4514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4.1773333333333333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1.3242499999999999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2.5030841666666666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E1539/D1539</f>
        <v>1.7989999999999999</v>
      </c>
      <c r="P1539" s="12">
        <f t="shared" ref="P1539:P1602" si="145">IFERROR(E1539/L1539,"-")</f>
        <v>96.375</v>
      </c>
      <c r="Q1539" t="str">
        <f t="shared" ref="Q1539:Q1602" si="146">LEFT(N1539,(FIND("/",N1539)-1))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1.0262857142857142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1.359861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1.1786666666666668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3.3333333333333332E-4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0.04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4.4444444444444444E-3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12" t="str">
        <f t="shared" si="145"/>
        <v>-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3.3333333333333332E-4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0.28899999999999998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12" t="str">
        <f t="shared" si="145"/>
        <v>-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8.5714285714285715E-2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0.34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0.13466666666666666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12" t="str">
        <f t="shared" si="145"/>
        <v>-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0.49186046511627907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12" t="str">
        <f t="shared" si="145"/>
        <v>-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12" t="str">
        <f t="shared" si="145"/>
        <v>-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12" t="str">
        <f t="shared" si="145"/>
        <v>-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0.45133333333333331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0.04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4.6666666666666669E-2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3.3333333333333335E-3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3.7600000000000001E-2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6.7000000000000002E-3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12" t="str">
        <f t="shared" si="145"/>
        <v>-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1.4166666666666666E-2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1E-3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2.5000000000000001E-2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0.21249999999999999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4.1176470588235294E-2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0.13639999999999999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12" t="str">
        <f t="shared" si="145"/>
        <v>-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0.41399999999999998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6.6115702479338841E-3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0.05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2.4777777777777777E-2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5.0599999999999999E-2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0.2291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0.13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5.4999999999999997E-3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0.10806536636794939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8.4008400840084006E-3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12" t="str">
        <f t="shared" si="145"/>
        <v>-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5.0000000000000001E-3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9.2999999999999999E-2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7.5000000000000002E-4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12" t="str">
        <f t="shared" si="145"/>
        <v>-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0.79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12" t="str">
        <f t="shared" si="145"/>
        <v>-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1.3333333333333334E-4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12" t="str">
        <f t="shared" si="145"/>
        <v>-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12" t="str">
        <f t="shared" si="145"/>
        <v>-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1.7000000000000001E-2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0.29228571428571426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12" t="str">
        <f t="shared" si="145"/>
        <v>-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1.3636363636363637E-4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0.20499999999999999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2.8E-3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2.3076923076923078E-2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12" t="str">
        <f t="shared" si="145"/>
        <v>-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1.25E-3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12" t="str">
        <f t="shared" si="145"/>
        <v>-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7.3400000000000007E-2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E1603/D1603</f>
        <v>1.082492</v>
      </c>
      <c r="P1603" s="12">
        <f t="shared" ref="P1603:P1666" si="151">IFERROR(E1603/L1603,"-")</f>
        <v>48.325535714285714</v>
      </c>
      <c r="Q1603" t="str">
        <f t="shared" ref="Q1603:Q1666" si="152">LEFT(N1603,(FIND("/",N1603)-1))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1.0016666666666667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1.0003299999999999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1.2210714285714286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1.0069333333333335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1.01004125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1.4511000000000001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1.0125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1.1833333333333333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2.7185000000000001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1.25125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1.1000000000000001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1.0149999999999999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1.0269999999999999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1.1412500000000001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1.042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1.4585714285714286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1.0506666666666666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1.3333333333333333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1.1299999999999999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1.212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1.0172463768115942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1.0106666666666666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1.18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1.5533333333333332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1.0118750000000001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1.17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1.00925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1.0366666666666666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2.6524999999999999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1.5590999999999999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1.0162500000000001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1.0049999999999999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1.2529999999999999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1.0355555555555556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1.038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1.05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1.6986000000000001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1.014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1.2470000000000001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1.095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1.1080000000000001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1.1020000000000001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1.0471999999999999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1.2526086956521738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1.0058763157894737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1.4155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1.0075000000000001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1.0066666666666666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1.7423040000000001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1.199090909090909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1.4286666666666668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1.0033493333333334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1.0493380000000001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1.3223333333333334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1.1279999999999999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12.5375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1.0250632911392406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1.026375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1.08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1.2240879999999998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E1667/D1667</f>
        <v>1.1945714285714286</v>
      </c>
      <c r="P1667" s="12">
        <f t="shared" ref="P1667:P1730" si="157">IFERROR(E1667/L1667,"-")</f>
        <v>44.956989247311824</v>
      </c>
      <c r="Q1667" t="str">
        <f t="shared" ref="Q1667:Q1730" si="158">LEFT(N1667,(FIND("/",N1667)-1))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1.6088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1.2685294117647059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1.026375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1.3975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1.026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1.0067349999999999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1.1294117647058823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1.2809523809523808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2.0169999999999999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1.37416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1.1533333333333333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1.1166666666666667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1.1839999999999999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1.75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1.175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1.0142212307692309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12" t="str">
        <f t="shared" si="157"/>
        <v>-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0.21714285714285714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1.0912500000000001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1.0285714285714285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3.5999999999999999E-3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0.3125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0.443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0.254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0.33473333333333333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0.47799999999999998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9.3333333333333338E-2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5.0000000000000001E-4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0.11708333333333333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12" t="str">
        <f t="shared" si="157"/>
        <v>-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0.20208000000000001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12" t="str">
        <f t="shared" si="157"/>
        <v>-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4.2311459353574929E-2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0.2606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1.9801980198019802E-3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6.0606060606060605E-5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1.0200000000000001E-2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0.65100000000000002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12" t="str">
        <f t="shared" si="157"/>
        <v>-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12" t="str">
        <f t="shared" si="157"/>
        <v>-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9.74E-2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12" t="str">
        <f t="shared" si="157"/>
        <v>-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4.8571428571428571E-2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6.7999999999999996E-3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0.105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12" t="str">
        <f t="shared" si="157"/>
        <v>-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1.6666666666666666E-2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7.868E-2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2.2000000000000001E-3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7.4999999999999997E-2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0.42725880551301687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2.142857142857143E-3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8.7500000000000008E-3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5.6250000000000001E-2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12" t="str">
        <f t="shared" si="157"/>
        <v>-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3.4722222222222224E-4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6.5000000000000002E-2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5.8333333333333336E-3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0.10181818181818182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0.33784615384615385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3.3333333333333332E-4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0.68400000000000005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E1731/D1731</f>
        <v>0</v>
      </c>
      <c r="P1731" s="12" t="str">
        <f t="shared" ref="P1731:P1794" si="163">IFERROR(E1731/L1731,"-")</f>
        <v>-</v>
      </c>
      <c r="Q1731" t="str">
        <f t="shared" ref="Q1731:Q1794" si="164">LEFT(N1731,(FIND("/",N1731)-1))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12" t="str">
        <f t="shared" si="163"/>
        <v>-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12" t="str">
        <f t="shared" si="163"/>
        <v>-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12" t="str">
        <f t="shared" si="163"/>
        <v>-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12" t="str">
        <f t="shared" si="163"/>
        <v>-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2.2222222222222223E-4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0.11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7.3333333333333332E-3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0.21249999999999999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4.0000000000000001E-3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1E-3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12" t="str">
        <f t="shared" si="163"/>
        <v>-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1.1083333333333334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1.0874999999999999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1.0041666666666667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1.1845454545454546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1.1401428571428571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1.4810000000000001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1.0495555555555556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1.29948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1.2348756218905472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2.0162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1.0289999999999999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2.6016666666666666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1.08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1.1052941176470588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1.2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1.0282909090909091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1.1599999999999999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1.147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1.0660000000000001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1.6544000000000001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1.55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8.85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1.0190833333333333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0.19600000000000001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0.59467839999999994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12" t="str">
        <f t="shared" si="163"/>
        <v>-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0.4572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3.7400000000000003E-2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2.7025E-2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0.56514285714285717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0.21309523809523809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0.156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6.2566666666666673E-2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0.4592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0.65101538461538466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6.7000000000000004E-2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0.135625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1.9900000000000001E-2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0.36236363636363639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0.39743333333333336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0.25763636363636366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0.15491428571428573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0.236925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0.39760000000000001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0.20220833333333332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0.47631578947368419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0.15329999999999999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1.3818181818181818E-2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5.0000000000000001E-3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4.9575757575757579E-2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3.5666666666666666E-2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0.61124000000000001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E1795/D1795</f>
        <v>1.3333333333333334E-2</v>
      </c>
      <c r="P1795" s="12">
        <f t="shared" ref="P1795:P1858" si="169">IFERROR(E1795/L1795,"-")</f>
        <v>20</v>
      </c>
      <c r="Q1795" t="str">
        <f t="shared" ref="Q1795:Q1858" si="170">LEFT(N1795,(FIND("/",N1795)-1))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0.11077777777777778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0.38735714285714284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0.22052631578947368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0.67549999999999999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0.136375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1.7457500000000001E-2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0.20449632511889321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0.13852941176470587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0.48485714285714288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0.308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0.35174193548387095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0.36404444444444445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2.955E-2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0.1106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0.41407142857142859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0.10857142857142857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3.3333333333333333E-2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7.407407407407407E-4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0.13307692307692306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12" t="str">
        <f t="shared" si="169"/>
        <v>-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0.49183333333333334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12" t="str">
        <f t="shared" si="169"/>
        <v>-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2.036E-2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0.52327777777777773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12" t="str">
        <f t="shared" si="169"/>
        <v>-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2.0833333333333332E-2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6.565384615384616E-2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1.3489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1.1585714285714286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1.0006666666666666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1.0505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1.01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1.0066250000000001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1.0016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1.6668333333333334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1.0153333333333334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1.03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1.4285714285714286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2.625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1.1805000000000001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1.04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2.0034000000000001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3.0683333333333334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1.00149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2.0529999999999999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1.0888888888888888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1.0175000000000001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1.2524999999999999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1.2400610000000001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1.014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1.3792666666666666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1.2088000000000001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1.0736666666666668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1.0033333333333334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1.0152222222222222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1.0007692307692309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1.1696666666666666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1.01875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1.0212366666666666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1.5405897142857143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1.0125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E1859/D1859</f>
        <v>1</v>
      </c>
      <c r="P1859" s="12">
        <f t="shared" ref="P1859:P1922" si="175">IFERROR(E1859/L1859,"-")</f>
        <v>136.36363636363637</v>
      </c>
      <c r="Q1859" t="str">
        <f t="shared" ref="Q1859:Q1922" si="176">LEFT(N1859,(FIND("/",N1859)-1))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1.0874800874800874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1.3183333333333334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1.3346666666666667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12" t="str">
        <f t="shared" si="175"/>
        <v>-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8.0833333333333326E-2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4.0000000000000001E-3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0.42892307692307691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3.6363636363636364E-5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5.0000000000000001E-3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5.0000000000000001E-4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4.8680000000000001E-2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12" t="str">
        <f t="shared" si="175"/>
        <v>-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0.10314285714285715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0.7178461538461538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1.06E-2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4.4999999999999997E-3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1.6249999999999999E-4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5.1000000000000004E-3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12" t="str">
        <f t="shared" si="175"/>
        <v>-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12" t="str">
        <f t="shared" si="175"/>
        <v>-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12" t="str">
        <f t="shared" si="175"/>
        <v>-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1.1999999999999999E-3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0.20080000000000001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1.726845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1.008955223880597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1.0480480480480481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1.351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1.1632786885245903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1.0208333333333333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1.1116666666666666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1.6608000000000001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1.0660000000000001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1.4458441666666668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1.0555000000000001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1.3660000000000001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1.04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1.145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1.0171957671957672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1.2394678492239468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1.0245669291338582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1.4450000000000001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1.3333333333333333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1.0936440000000001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2.696969696969697E-2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1.2E-2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0.46600000000000003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1E-3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1.6800000000000001E-3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0.42759999999999998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2.8333333333333335E-3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1.7319999999999999E-2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0.14111428571428572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0.39395294117647056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2.3529411764705883E-4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0.59299999999999997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1.3270833333333334E-2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9.0090090090090086E-2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1.6E-2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5.1000000000000004E-3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0.52570512820512816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1.04E-2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0.47399999999999998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0.43030000000000002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E1923/D1923</f>
        <v>1.3680000000000001</v>
      </c>
      <c r="P1923" s="12">
        <f t="shared" ref="P1923:P1986" si="181">IFERROR(E1923/L1923,"-")</f>
        <v>54</v>
      </c>
      <c r="Q1923" t="str">
        <f t="shared" ref="Q1923:Q1986" si="182">LEFT(N1923,(FIND("/",N1923)-1))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1.1555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2.4079999999999999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1.1439999999999999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1.1033333333333333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1.9537933333333333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1.0333333333333334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1.031372549019608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1.003125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1.27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1.20601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1.0699047619047619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1.7243333333333333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1.2362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1.0840000000000001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1.1652013333333333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1.8724499999999999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1.1593333333333333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1.107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1.7092307692307693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1.2611835600000001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1.3844033333333334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17.052499999999998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7.8805550000000002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3.4801799999999998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1.4974666666666667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1.0063375000000001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8.0021100000000001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1.0600260000000001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2.0051866666666669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2.1244399999999999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1.9847237142857144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2.2594666666666665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6.9894800000000004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3.9859528571428569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2.9403333333333332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1.6750470000000002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14.355717142857143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1.5673440000000001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1.1790285714285715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11.053811999999999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1.9292499999999999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1.268842105263158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2.5957748878923765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2.6227999999999998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2.0674309000000002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3.7012999999999998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2.8496600000000001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5.7907999999999999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11.318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2.6302771750000002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6.7447999999999997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2.5683081313131315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3.7549600000000001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2.0870837499999997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3.4660000000000002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4.0232999999999999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10.2684514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1.14901155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3.5482402000000004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5.0799999999999998E-2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12" t="str">
        <f t="shared" si="181"/>
        <v>-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4.2999999999999997E-2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0.21146666666666666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E1987/D1987</f>
        <v>3.1875000000000001E-2</v>
      </c>
      <c r="P1987" s="12">
        <f t="shared" ref="P1987:P2050" si="187">IFERROR(E1987/L1987,"-")</f>
        <v>12.75</v>
      </c>
      <c r="Q1987" t="str">
        <f t="shared" ref="Q1987:Q2050" si="188">LEFT(N1987,(FIND("/",N1987)-1))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5.0000000000000001E-4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0.42472727272727273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4.1666666666666666E-3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0.01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0.16966666666666666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7.0000000000000007E-2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1.3333333333333333E-3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12" t="str">
        <f t="shared" si="187"/>
        <v>-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12" t="str">
        <f t="shared" si="187"/>
        <v>-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7.8E-2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12" t="str">
        <f t="shared" si="187"/>
        <v>-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12" t="str">
        <f t="shared" si="187"/>
        <v>-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0.26200000000000001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7.6129032258064515E-3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0.125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3.8212909090909091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2.1679422000000002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3.12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2.3442048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1.236801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2.4784000000000002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1.157092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1.1707484768810599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3.05158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3.2005299999999997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8.1956399999999991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2.3490000000000002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4.9491375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78.137822333333332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1.1300013888888889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9.2154220000000002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1.2510239999999999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1.0224343076923077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4.8490975000000001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1.9233333333333333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2.8109999999999999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1.2513700000000001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1.61459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5.8535000000000004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2.0114999999999998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1.3348307999999998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1.2024900000000001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1.2616666666666667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3.6120000000000001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2.26239013671875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1.2035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3.0418799999999999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1.7867599999999999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3.868199871794872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2.1103642500000004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1.3166833333333334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3.0047639999999998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4.2051249999999998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1.362168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2.4817133333333334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1.8186315789473684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1.2353000000000001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5.0620938628158845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1.0821333333333334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8.1918387755102042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1.2110000000000001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1.0299897959183673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1.4833229411764706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E2051/D2051</f>
        <v>1.2019070000000001</v>
      </c>
      <c r="P2051" s="12">
        <f t="shared" ref="P2051:P2114" si="193">IFERROR(E2051/L2051,"-")</f>
        <v>80.991037735849048</v>
      </c>
      <c r="Q2051" t="str">
        <f t="shared" ref="Q2051:Q2114" si="194">LEFT(N2051,(FIND("/",N2051)-1))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4.7327000000000004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1.303625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3.5304799999999998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1.0102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1.1359142857142857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1.6741666666666666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1.5345200000000001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2.022322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1.6828125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1.4345666666666668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1.964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1.0791999999999999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1.14977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1.4804999999999999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1.9116676082790633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1.99215125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2.1859999999999999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1.2686868686868686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1.0522388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1.2840666000000001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3.1732719999999999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2.8073000000000001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1.1073146853146854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1.5260429999999998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1.0249999999999999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16.783738373837384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5.4334915642458101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1.1550800000000001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1.3120499999999999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2.8816999999999999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5.0780000000000003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1.1457142857142857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1.1073333333333333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1.1333333333333333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1.0833333333333333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1.2353333333333334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1.0069999999999999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1.0353333333333334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1.1551066666666667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1.2040040000000001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1.1504037499999999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1.2046777777777777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1.0128333333333333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1.0246666666666666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1.2054285714285715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1.0166666666666666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1.0033333333333334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1.3236666666666668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1.3666666666666667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1.1325000000000001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1.36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1.4612318374694613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1.2949999999999999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2.54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1.0704545454545455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1.0773299999999999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1.0731250000000001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1.06525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1.0035000000000001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1.0649999999999999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E2115/D2115</f>
        <v>1.0485714285714285</v>
      </c>
      <c r="P2115" s="12">
        <f t="shared" ref="P2115:P2178" si="199">IFERROR(E2115/L2115,"-")</f>
        <v>68.598130841121488</v>
      </c>
      <c r="Q2115" t="str">
        <f t="shared" ref="Q2115:Q2178" si="200">LEFT(N2115,(FIND("/",N2115)-1))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1.0469999999999999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2.2566666666666668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1.0090416666666666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1.4775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1.3461099999999999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1.0075000000000001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1.00880375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5.6800000000000002E-3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3.875E-3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0.1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0.10454545454545454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1.4200000000000001E-2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5.0000000000000001E-4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0.28842857142857142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1.6666666666666668E-3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0.11799999999999999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2.0238095238095236E-3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0.05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2.1129899999999997E-2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1.6E-2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1.7333333333333333E-2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9.5600000000000004E-2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5.9612499999999998E-4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0.28405999999999998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0.128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5.4199999999999998E-2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1.1199999999999999E-3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12" t="str">
        <f t="shared" si="199"/>
        <v>-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5.7238095238095241E-2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0.1125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1.7098591549295775E-2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0.30433333333333334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2.0000000000000001E-4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6.9641025641025639E-3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0.02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12" t="str">
        <f t="shared" si="199"/>
        <v>-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8.0999999999999996E-3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2.6222222222222224E-3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1.6666666666666668E-3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9.1244548809124457E-5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8.0000000000000002E-3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2.3E-2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2.6660714285714284E-2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0.28192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6.5900366666666668E-2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7.2222222222222219E-3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8.5000000000000006E-3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1.1575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1.1226666666666667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1.3220000000000001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1.0263636363636364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1.3864000000000001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1.466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1.2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1.215816111111111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1.8085714285714285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1.0607500000000001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1.2692857142857144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1.0297499999999999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2.5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1.2602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E2179/D2179</f>
        <v>1.0012000000000001</v>
      </c>
      <c r="P2179" s="12">
        <f t="shared" ref="P2179:P2242" si="205">IFERROR(E2179/L2179,"-")</f>
        <v>65.868421052631575</v>
      </c>
      <c r="Q2179" t="str">
        <f t="shared" ref="Q2179:Q2242" si="206">LEFT(N2179,(FIND("/",N2179)-1))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1.3864000000000001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1.6140000000000001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1.071842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1.5309999999999999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5.2416666666666663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4.8927777777777779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2.8473999999999999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18.569700000000001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1.0967499999999999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10.146425000000001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4.1217692027666546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5.0324999999999998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1.8461052631578947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1.1973333333333334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10.812401666666668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4.5237333333333334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5.3737000000000004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1.2032608695652174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1.1383571428571428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9.5103109999999997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1.3289249999999999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1.4697777777777778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5.4215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3.8271818181818182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7.0418124999999998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1.0954999999999999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1.3286666666666667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1.52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1.0272727272727273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1.016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1.508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1.11425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1.956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1.1438333333333333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2.9250166666666666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1.5636363636363637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1.0566666666666666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1.0119047619047619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1.2283299999999999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1.0149999999999999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1.0114285714285713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1.0811999999999999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1.6259999999999999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1.0580000000000001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2.4315000000000002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9.4483338095238096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1.0846283333333333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1.5737692307692308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11.744899999999999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1.7104755366949576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1.2595294117647058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12.121296000000001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4.9580000000000002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3.3203999999999998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11.65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1.5331538461538461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5.3710714285714287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3.5292777777777777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1.3740000000000001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1.2802667999999999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2.7067999999999999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E2243/D2243</f>
        <v>8.0640000000000001</v>
      </c>
      <c r="P2243" s="12">
        <f t="shared" ref="P2243:P2306" si="211">IFERROR(E2243/L2243,"-")</f>
        <v>49.472392638036808</v>
      </c>
      <c r="Q2243" t="str">
        <f t="shared" ref="Q2243:Q2306" si="212">LEFT(N2243,(FIND("/",N2243)-1))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13.600976000000001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9302.5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3.7702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26.47025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1.0012000000000001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1.0445405405405406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1.0721428571428571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1.6877142857142857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9.7511200000000002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1.3444929411764706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2.722777777777778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1.1268750000000001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4.5979999999999999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2.8665822784810127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2.2270833333333333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6.3613999999999997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1.4650000000000001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18.670999999999999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3.2692000000000001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7.7949999999999999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1.5415151515151515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1.1554666666666666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1.8003333333333333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2.9849999999999999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3.2026666666666666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3.80525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1.026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18.016400000000001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7.2024800000000004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2.8309000000000002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13.566000000000001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2.2035999999999998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1.196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4.0776923076923079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1.0581826105905425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1.4108235294117648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2.7069999999999999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1.538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4.0357653061224488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1.85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1.8533333333333333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1.0085533333333332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1.0622116666666668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1.2136666666666667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1.0006666666666666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1.1997755555555556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1.0009999999999999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1.0740000000000001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1.0406666666666666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1.728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1.072505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1.0823529411764705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1.4608079999999999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1.2524999999999999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1.4907142857142857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1.006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1.0507333333333333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3.5016666666666665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1.0125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1.336044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1.7065217391304348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1.0935829457364341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1.0070033333333335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E2307/D2307</f>
        <v>1.0122777777777778</v>
      </c>
      <c r="P2307" s="12">
        <f t="shared" ref="P2307:P2370" si="217">IFERROR(E2307/L2307,"-")</f>
        <v>109.10778443113773</v>
      </c>
      <c r="Q2307" t="str">
        <f t="shared" ref="Q2307:Q2370" si="218">LEFT(N2307,(FIND("/",N2307)-1))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1.0675857142857144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1.0665777537961894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1.0130622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1.0667450000000001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4.288397837837838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1.0411111111111111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1.0786666666666667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1.7584040000000001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1.5697000000000001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1.026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1.0404266666666666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1.04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1.2105999999999999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1.077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1.0866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0.39120962394619685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3.1481481481481478E-2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0.48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0.20733333333333334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0.08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7.1999999999999998E-3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5.2609431428571432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2.5445000000000002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1.0591999999999999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1.0242285714285715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1.4431375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1.06308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2.1216666666666666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1.0195000000000001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1.0227200000000001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5.2073254999999996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1.1065833333333333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1.0114333333333334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2.9420799999999998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1.0577749999999999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12" t="str">
        <f t="shared" si="217"/>
        <v>-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12" t="str">
        <f t="shared" si="217"/>
        <v>-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0.03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1E-3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12" t="str">
        <f t="shared" si="217"/>
        <v>-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6.4999999999999997E-4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1.4999999999999999E-2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3.8571428571428572E-3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12" t="str">
        <f t="shared" si="217"/>
        <v>-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12" t="str">
        <f t="shared" si="217"/>
        <v>-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5.7142857142857143E-3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12" t="str">
        <f t="shared" si="217"/>
        <v>-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12" t="str">
        <f t="shared" si="217"/>
        <v>-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7.1428571428571429E-4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6.875E-3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12" t="str">
        <f t="shared" si="217"/>
        <v>-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12" t="str">
        <f t="shared" si="217"/>
        <v>-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12" t="str">
        <f t="shared" si="217"/>
        <v>-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0.14680000000000001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4.0000000000000002E-4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12" t="str">
        <f t="shared" si="217"/>
        <v>-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0.2857142857142857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12" t="str">
        <f t="shared" si="217"/>
        <v>-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12" t="str">
        <f t="shared" si="217"/>
        <v>-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12" t="str">
        <f t="shared" si="217"/>
        <v>-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0.1052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1.34E-2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2.5000000000000001E-3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E2371/D2371</f>
        <v>0</v>
      </c>
      <c r="P2371" s="12" t="str">
        <f t="shared" ref="P2371:P2434" si="223">IFERROR(E2371/L2371,"-")</f>
        <v>-</v>
      </c>
      <c r="Q2371" t="str">
        <f t="shared" ref="Q2371:Q2434" si="224">LEFT(N2371,(FIND("/",N2371)-1))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3.2799999999999999E-3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12" t="str">
        <f t="shared" si="223"/>
        <v>-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3.272727272727273E-2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5.8823529411764708E-5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4.5454545454545455E-4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12" t="str">
        <f t="shared" si="223"/>
        <v>-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0.10877666666666666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12" t="str">
        <f t="shared" si="223"/>
        <v>-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12" t="str">
        <f t="shared" si="223"/>
        <v>-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12" t="str">
        <f t="shared" si="223"/>
        <v>-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3.6666666666666666E-3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1.8193398957730169E-2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2.5000000000000001E-2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4.3499999999999997E-2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8.0000000000000002E-3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1.2123076923076924E-2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12" t="str">
        <f t="shared" si="223"/>
        <v>-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6.8399999999999997E-3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1.2513513513513513E-2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1.8749999999999999E-3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12" t="str">
        <f t="shared" si="223"/>
        <v>-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1.25E-3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12" t="str">
        <f t="shared" si="223"/>
        <v>-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5.0000000000000001E-4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5.9999999999999995E-4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12" t="str">
        <f t="shared" si="223"/>
        <v>-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2E-3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12" t="str">
        <f t="shared" si="223"/>
        <v>-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12" t="str">
        <f t="shared" si="223"/>
        <v>-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12" t="str">
        <f t="shared" si="223"/>
        <v>-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12" t="str">
        <f t="shared" si="223"/>
        <v>-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7.1785714285714283E-3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4.3333333333333331E-3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0.16833333333333333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12" t="str">
        <f t="shared" si="223"/>
        <v>-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0.22520000000000001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0.41384615384615386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0.25259090909090909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2E-3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1.84E-2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12" t="str">
        <f t="shared" si="223"/>
        <v>-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6.0400000000000002E-3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12" t="str">
        <f t="shared" si="223"/>
        <v>-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8.3333333333333332E-3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3.0666666666666665E-2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5.5833333333333334E-3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2.5000000000000001E-4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12" t="str">
        <f t="shared" si="223"/>
        <v>-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2.0000000000000001E-4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12" t="str">
        <f t="shared" si="223"/>
        <v>-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0.14825133372851215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1.6666666666666666E-4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2E-3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1.3333333333333334E-4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1.24E-2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2.8571428571428574E-4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12" t="str">
        <f t="shared" si="223"/>
        <v>-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2.0000000000000002E-5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2.8571428571428571E-5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1.4321428571428572E-2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7.0000000000000001E-3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2.0000000000000002E-5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1.4285714285714287E-4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E2435/D2435</f>
        <v>0</v>
      </c>
      <c r="P2435" s="12" t="str">
        <f t="shared" ref="P2435:P2498" si="229">IFERROR(E2435/L2435,"-")</f>
        <v>-</v>
      </c>
      <c r="Q2435" t="str">
        <f t="shared" ref="Q2435:Q2498" si="230">LEFT(N2435,(FIND("/",N2435)-1))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1.2999999999999999E-3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4.8960000000000002E-3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3.8461538461538462E-4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12" t="str">
        <f t="shared" si="229"/>
        <v>-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3.3333333333333335E-3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12" t="str">
        <f t="shared" si="229"/>
        <v>-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2E-3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1.0788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1.2594166666666666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2.0251494999999999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1.0860000000000001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1.728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1.6798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4.2720000000000002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1.075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1.08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1.0153353333333335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1.1545000000000001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1.335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1.5469999999999999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1.0084571428571429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1.82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1.8086666666666666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1.0230434782608695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1.1017999999999999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1.0225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1.0078823529411765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1.038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1.1070833333333334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1.1625000000000001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1.111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1.8014285714285714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1.1850000000000001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1.0721700000000001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1.1366666666666667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1.0316400000000001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1.28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1.3576026666666667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1.0000360000000001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1.0471999999999999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1.050225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1.7133333333333334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1.2749999999999999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1.3344333333333334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1.1291099999999998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1.0009999999999999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1.1372727272727272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1.1931742857142855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1.0325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2.6566666666666667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1.0005066666666667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1.0669999999999999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1.3367142857142857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1.214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1.032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1.25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1.2869999999999999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1.0100533333333332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1.2753666666666665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E2499/D2499</f>
        <v>1.127715</v>
      </c>
      <c r="P2499" s="12">
        <f t="shared" ref="P2499:P2562" si="235">IFERROR(E2499/L2499,"-")</f>
        <v>80.551071428571419</v>
      </c>
      <c r="Q2499" t="str">
        <f t="shared" ref="Q2499:Q2562" si="236">LEFT(N2499,(FIND("/",N2499)-1))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1.056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2.0262500000000001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1.1333333333333333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2.5545454545454545E-2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7.8181818181818181E-4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12" t="str">
        <f t="shared" si="235"/>
        <v>-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12" t="str">
        <f t="shared" si="235"/>
        <v>-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12" t="str">
        <f t="shared" si="235"/>
        <v>-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6.0000000000000001E-3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12" t="str">
        <f t="shared" si="235"/>
        <v>-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12" t="str">
        <f t="shared" si="235"/>
        <v>-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1.0526315789473684E-2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1.5E-3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12" t="str">
        <f t="shared" si="235"/>
        <v>-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12" t="str">
        <f t="shared" si="235"/>
        <v>-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12" t="str">
        <f t="shared" si="235"/>
        <v>-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1.7500000000000002E-2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0.186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12" t="str">
        <f t="shared" si="235"/>
        <v>-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9.8166666666666666E-2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12" t="str">
        <f t="shared" si="235"/>
        <v>-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4.3333333333333331E-4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12" t="str">
        <f t="shared" si="235"/>
        <v>-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1.0948792000000001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1.5644444444444445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1.016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1.00325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1.1294999999999999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1.02125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1.0724974999999999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1.0428333333333333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1.004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1.26125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1.1066666666666667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1.05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1.03775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1.1599999999999999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1.1000000000000001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1.130176111111111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1.0024999999999999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1.034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1.0702857142857143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1.0357142857142858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1.5640000000000001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1.0082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1.9530000000000001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1.1171428571428572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1.1985454545454546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1.0185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1.0280254777070064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1.0084615384615385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1.0273469387755103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1.0649999999999999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1.5553333333333332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1.228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1.0734999999999999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1.0550335570469798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1.1844444444444444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1.0888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1.1125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1.0009999999999999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E2563/D2563</f>
        <v>0</v>
      </c>
      <c r="P2563" s="12" t="str">
        <f t="shared" ref="P2563:P2626" si="241">IFERROR(E2563/L2563,"-")</f>
        <v>-</v>
      </c>
      <c r="Q2563" t="str">
        <f t="shared" ref="Q2563:Q2626" si="242">LEFT(N2563,(FIND("/",N2563)-1))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7.4999999999999997E-3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12" t="str">
        <f t="shared" si="241"/>
        <v>-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12" t="str">
        <f t="shared" si="241"/>
        <v>-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0.01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12" t="str">
        <f t="shared" si="241"/>
        <v>-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2.6666666666666666E-3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5.0000000000000001E-3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2.2307692307692306E-2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8.4285714285714294E-3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2.5000000000000001E-3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12" t="str">
        <f t="shared" si="241"/>
        <v>-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12" t="str">
        <f t="shared" si="241"/>
        <v>-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12" t="str">
        <f t="shared" si="241"/>
        <v>-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12" t="str">
        <f t="shared" si="241"/>
        <v>-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12" t="str">
        <f t="shared" si="241"/>
        <v>-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12" t="str">
        <f t="shared" si="241"/>
        <v>-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12" t="str">
        <f t="shared" si="241"/>
        <v>-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1.3849999999999999E-3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6.0000000000000001E-3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0.106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1.1111111111111112E-5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5.0000000000000001E-3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12" t="str">
        <f t="shared" si="241"/>
        <v>-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1.6666666666666668E-3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1.6666666666666668E-3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2.4340000000000001E-2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3.8833333333333331E-2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1E-4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12" t="str">
        <f t="shared" si="241"/>
        <v>-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1.7333333333333333E-2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1.6666666666666668E-3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12" t="str">
        <f t="shared" si="241"/>
        <v>-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1.2500000000000001E-5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0.12166666666666667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0.23588571428571428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5.6666666666666664E-2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0.39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9.9546510341776348E-3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6.9320000000000007E-2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6.6139999999999999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3.2609166666666667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1.0148571428571429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1.0421799999999999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1.0742157000000001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1.1005454545454545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4.077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2.2392500000000002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3.038011142857143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1.4132510432681749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27.906363636363636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1.7176130000000001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1.0101333333333333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1.02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1.6976511744127936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1.14534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8.7759999999999998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1.0538666666666667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1.8839999999999999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1.436523076923077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1.4588000000000001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1.3118399999999999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1.1399999999999999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13.794206249999998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E2627/D2627</f>
        <v>9.56</v>
      </c>
      <c r="P2627" s="12">
        <f t="shared" ref="P2627:P2690" si="247">IFERROR(E2627/L2627,"-")</f>
        <v>27.576923076923077</v>
      </c>
      <c r="Q2627" t="str">
        <f t="shared" ref="Q2627:Q2690" si="248">LEFT(N2627,(FIND("/",N2627)-1))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1.1200000000000001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6.4666666666666668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1.1036948748510131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1.2774000000000001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1.579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1.1466525000000001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1.3700934579439252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3.5461999999999998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1.0602150537634409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1.873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1.6619999999999999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1.0172910662824208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1.64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1.0566666666666666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0.01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12" t="str">
        <f t="shared" si="247"/>
        <v>-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0.33559730999999998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2.053E-2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0.105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8.4172839999999999E-2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1.44E-2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8.8333333333333337E-3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9.9200000000000004E-4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5.966666666666667E-3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1.8689285714285714E-2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8.8500000000000002E-3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0.1152156862745098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5.1000000000000004E-4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0.21033333333333334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0.11436666666666667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0.18737933333333334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9.2857142857142856E-4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2.720408163265306E-2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9.5E-4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1.0289999999999999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1.0680000000000001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1.0459624999999999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1.0342857142857143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1.2314285714285715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1.592951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1.1066666666666667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1.7070000000000001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1.25125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6.4158609339642042E-2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0.11344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0.33189999999999997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0.27579999999999999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0.62839999999999996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7.5880000000000003E-2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0.50380952380952382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0.17512820512820512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1.3750000000000001E-4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3.3E-3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8.6250000000000007E-3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6.875E-3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0.28299999999999997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2.3999999999999998E-3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1.1428571428571429E-2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2.0000000000000001E-4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12" t="str">
        <f t="shared" si="247"/>
        <v>-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12" t="str">
        <f t="shared" si="247"/>
        <v>-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1.48E-3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E2691/D2691</f>
        <v>2.8571428571428571E-5</v>
      </c>
      <c r="P2691" s="12">
        <f t="shared" ref="P2691:P2754" si="253">IFERROR(E2691/L2691,"-")</f>
        <v>1</v>
      </c>
      <c r="Q2691" t="str">
        <f t="shared" ref="Q2691:Q2754" si="254">LEFT(N2691,(FIND("/",N2691)-1))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0.107325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5.3846153846153844E-4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7.1428571428571426E-3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8.0000000000000002E-3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3.3333333333333335E-5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4.7333333333333333E-3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5.6500000000000002E-2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0.26352173913043481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3.2512500000000002E-3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12" t="str">
        <f t="shared" si="253"/>
        <v>-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7.0007000700070005E-3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0.46176470588235297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0.34410000000000002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1.0375000000000001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6.0263157894736845E-2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0.10539393939393939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1.1229714285714285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3.50844625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2.3321535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1.01606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1.5390035000000002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1.007161125319693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1.3138181818181818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1.0224133333333334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1.1635599999999999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2.6462241666666664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1.1998010000000001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1.2010400000000001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1.0358333333333334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1.0883333333333334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1.1812400000000001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14.62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2.5253999999999999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1.4005000000000001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2.9687520259319289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1.445425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1.05745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4.9321000000000002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2.0182666666666669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1.0444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1.7029262962962963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1.0430333333333333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1.1825000000000001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1.07538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9.7813466666666677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1.2290000000000001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2.4606080000000001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1.4794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3.8409090909090908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1.0333333333333334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4.3750000000000004E-3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0.29239999999999999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12" t="str">
        <f t="shared" si="253"/>
        <v>-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5.2187499999999998E-2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0.21887499999999999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0.26700000000000002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0.28000000000000003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1.06E-2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1.0999999999999999E-2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12" t="str">
        <f t="shared" si="253"/>
        <v>-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12" t="str">
        <f t="shared" si="253"/>
        <v>-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0.11458333333333333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E2755/D2755</f>
        <v>0.19</v>
      </c>
      <c r="P2755" s="12">
        <f t="shared" ref="P2755:P2818" si="259">IFERROR(E2755/L2755,"-")</f>
        <v>47.5</v>
      </c>
      <c r="Q2755" t="str">
        <f t="shared" ref="Q2755:Q2818" si="260">LEFT(N2755,(FIND("/",N2755)-1))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12" t="str">
        <f t="shared" si="259"/>
        <v>-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0.52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0.1048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6.6666666666666671E-3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0.11700000000000001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0.105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12" t="str">
        <f t="shared" si="259"/>
        <v>-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7.1999999999999998E-3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7.6923076923076927E-3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2.2842639593908631E-3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1.125E-2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12" t="str">
        <f t="shared" si="259"/>
        <v>-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0.02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8.5000000000000006E-3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0.14314285714285716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2.5000000000000001E-3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0.1041125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12" t="str">
        <f t="shared" si="259"/>
        <v>-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12" t="str">
        <f t="shared" si="259"/>
        <v>-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1.8867924528301887E-3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0.14249999999999999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0.03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7.8809523809523815E-2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3.3333333333333335E-3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0.25545454545454543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2.12E-2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12" t="str">
        <f t="shared" si="259"/>
        <v>-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1.0528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1.2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1.145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1.19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1.0468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1.1783999999999999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1.1970000000000001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1.0249999999999999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1.0116666666666667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1.0533333333333332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1.0249999999999999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1.0760000000000001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1.105675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1.5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1.0428571428571429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1.155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1.02645125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1.014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1.1663479999999999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1.33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1.3320000000000001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1.0183333333333333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1.2795000000000001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1.1499999999999999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1.1000000000000001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1.121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1.26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1.0024444444444445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1.024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1.0820000000000001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1.0026999999999999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1.133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1.2757571428571428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1.0773333333333333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2.42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1.4156666666666666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E2819/D2819</f>
        <v>1.3</v>
      </c>
      <c r="P2819" s="12">
        <f t="shared" ref="P2819:P2882" si="265">IFERROR(E2819/L2819,"-")</f>
        <v>23.636363636363637</v>
      </c>
      <c r="Q2819" t="str">
        <f t="shared" ref="Q2819:Q2882" si="266">LEFT(N2819,(FIND("/",N2819)-1))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1.0603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1.048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1.36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1.24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1.1692307692307693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1.0333333333333334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1.0774999999999999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1.2024999999999999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1.0037894736842106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1.0651999999999999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1.1066666666666667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1.1471959999999999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1.0825925925925926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1.7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1.8709899999999999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1.0777777777777777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1.2024999999999999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1.1142857142857143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1.04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0.01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12" t="str">
        <f t="shared" si="265"/>
        <v>-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12" t="str">
        <f t="shared" si="265"/>
        <v>-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5.4545454545454543E-2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0.31546666666666667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12" t="str">
        <f t="shared" si="265"/>
        <v>-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12" t="str">
        <f t="shared" si="265"/>
        <v>-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2E-3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0.01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3.8875E-2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12" t="str">
        <f t="shared" si="265"/>
        <v>-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1.9E-2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12" t="str">
        <f t="shared" si="265"/>
        <v>-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0.41699999999999998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0.5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4.8666666666666664E-2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0.19736842105263158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12" t="str">
        <f t="shared" si="265"/>
        <v>-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1.7500000000000002E-2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6.6500000000000004E-2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0.32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4.3307086614173228E-3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4.0000000000000002E-4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1.6E-2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12" t="str">
        <f t="shared" si="265"/>
        <v>-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8.9999999999999993E-3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0.2016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0.42011733333333334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8.8500000000000002E-3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0.15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4.6699999999999998E-2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12" t="str">
        <f t="shared" si="265"/>
        <v>-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0.38119999999999998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5.4199999999999998E-2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3.5E-4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12" t="str">
        <f t="shared" si="265"/>
        <v>-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0.10833333333333334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2.1000000000000001E-2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2.5892857142857141E-3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4"/>
        <v>0.23333333333333334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0">E2883/D2883</f>
        <v>0</v>
      </c>
      <c r="P2883" s="12" t="str">
        <f t="shared" ref="P2883:P2946" si="271">IFERROR(E2883/L2883,"-")</f>
        <v>-</v>
      </c>
      <c r="Q2883" t="str">
        <f t="shared" ref="Q2883:Q2946" si="272">LEFT(N2883,(FIND("/",N2883)-1))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0.33600000000000002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0.1908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4.1111111111111114E-3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0.32500000000000001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0.05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1.6666666666666668E-3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 s="12" t="str">
        <f t="shared" si="271"/>
        <v>-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0.38066666666666665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1.0500000000000001E-2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2.7300000000000001E-2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9.0909090909090912E-2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5.0000000000000001E-3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 s="12" t="str">
        <f t="shared" si="271"/>
        <v>-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4.5999999999999999E-2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0.20833333333333334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4.583333333333333E-2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4.2133333333333335E-2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 s="12" t="str">
        <f t="shared" si="271"/>
        <v>-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0.61909090909090914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8.0000000000000002E-3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1.6666666666666666E-4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7.7999999999999996E-3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0.05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0.17771428571428571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9.4166666666666662E-2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8.0000000000000004E-4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2.75E-2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1.1111111111111112E-4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3.3333333333333335E-5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0.36499999999999999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0.14058171745152354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2.0000000000000001E-4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4.0000000000000003E-5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0.61099999999999999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7.8378378378378383E-2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0.2185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0.27239999999999998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8.5000000000000006E-2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0.26840000000000003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1.29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1.032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1.0244597777777777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1.25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1.3083333333333333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1.02069375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1.0092000000000001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1.06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1.0509677419354839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1.0276000000000001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1.08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1.0088571428571429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1.28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1.3333333333333333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1.0137499999999999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1.0287500000000001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1.0724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4.0000000000000003E-5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0.20424999999999999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 s="12" t="str">
        <f t="shared" si="271"/>
        <v>-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0"/>
        <v>0.01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6">E2947/D2947</f>
        <v>0</v>
      </c>
      <c r="P2947" s="12" t="str">
        <f t="shared" ref="P2947:P3010" si="277">IFERROR(E2947/L2947,"-")</f>
        <v>-</v>
      </c>
      <c r="Q2947" t="str">
        <f t="shared" ref="Q2947:Q3010" si="278">LEFT(N2947,(FIND("/",N2947)-1))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1E-3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4.2880000000000001E-2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4.8000000000000001E-5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2.5000000000000001E-2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 s="12" t="str">
        <f t="shared" si="277"/>
        <v>-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2.1919999999999999E-2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8.0250000000000002E-2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1.5125E-3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 s="12" t="str">
        <f t="shared" si="277"/>
        <v>-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0.59583333333333333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0.16734177215189874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1.8666666666666668E-2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 s="12" t="str">
        <f t="shared" si="277"/>
        <v>-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 s="12" t="str">
        <f t="shared" si="277"/>
        <v>-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 s="12" t="str">
        <f t="shared" si="277"/>
        <v>-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6"/>
        <v>1.0962000000000001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1.218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1.0685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1.0071379999999999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1.0900000000000001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1.1363000000000001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1.1392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1.06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1.625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1.06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1.0015624999999999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1.0535000000000001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1.748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1.02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1.00125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1.7142857142857142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1.1356666666666666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1.2946666666666666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1.014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1.0916666666666666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1.28925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1.0206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1.465395775862069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1.00352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1.2164999999999999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1.0549999999999999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1.1040080000000001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1.76535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1.0329411764705883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1.0449999999999999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1.0029999999999999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4.577466666666667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1.0496000000000001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1.7194285714285715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1.0373000000000001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1.0302899999999999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1.1888888888888889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3.1869988910451896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1.0850614285714286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1.0116666666666667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1.12815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1.2049622641509434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1.0774999999999999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1.8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6"/>
        <v>1.0116666666666667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2">E3011/D3011</f>
        <v>1.19756</v>
      </c>
      <c r="P3011" s="12">
        <f t="shared" ref="P3011:P3074" si="283">IFERROR(E3011/L3011,"-")</f>
        <v>233.8984375</v>
      </c>
      <c r="Q3011" t="str">
        <f t="shared" ref="Q3011:Q3074" si="284">LEFT(N3011,(FIND("/",N3011)-1))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1.58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1.2366666666666666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1.1712499999999999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1.5696000000000001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1.13104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1.0317647058823529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1.0261176470588236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1.0584090909090909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1.0071428571428571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1.2123333333333333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1.0057142857142858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1.1602222222222223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1.0087999999999999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1.03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2.4641999999999999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3.0219999999999998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1.4333333333333333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1.3144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1.6801999999999999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1.0967666666666667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1.0668571428571429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1.272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1.4653333333333334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1.1253599999999999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1.0878684000000001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1.26732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2.1320000000000001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1.0049999999999999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1.0871389999999999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1.075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1.1048192771084338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1.28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1.1000666666666667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1.0934166666666667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1.3270650000000002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1.9084810126582279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1.49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1.6639999999999999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1.0666666666666667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1.06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0.23628571428571429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1.5E-3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4.0000000000000001E-3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 s="12" t="str">
        <f t="shared" si="283"/>
        <v>-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5.0000000000000002E-5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 s="12" t="str">
        <f t="shared" si="283"/>
        <v>-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 s="12" t="str">
        <f t="shared" si="283"/>
        <v>-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1.6666666666666666E-4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3.0066666666666665E-2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1.5227272727272728E-3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 s="12" t="str">
        <f t="shared" si="283"/>
        <v>-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0.66839999999999999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0.19566666666666666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0.11294666666666667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4.0000000000000002E-4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0.11985714285714286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2.5000000000000001E-2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6.9999999999999999E-4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0.14099999999999999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3.3399999999999999E-2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0.59775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2"/>
        <v>1.6666666666666666E-4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88">E3075/D3075</f>
        <v>2.3035714285714285E-4</v>
      </c>
      <c r="P3075" s="12">
        <f t="shared" ref="P3075:P3138" si="289">IFERROR(E3075/L3075,"-")</f>
        <v>92.142857142857139</v>
      </c>
      <c r="Q3075" t="str">
        <f t="shared" ref="Q3075:Q3138" si="290">LEFT(N3075,(FIND("/",N3075)-1))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8.8000000000000003E-4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8.6400000000000005E-2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0.15060000000000001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4.7727272727272731E-3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1.1833333333333333E-3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8.4173998587352451E-3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1.8799999999999999E-4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2.1029999999999998E-3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 s="12" t="str">
        <f t="shared" si="289"/>
        <v>-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2.8E-3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0.11579206701157921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2.4400000000000002E-2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2.5000000000000001E-3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6.2500000000000003E-3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1.9384615384615384E-3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0.23416000000000001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5.080888888888889E-2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0.15920000000000001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1.1831900000000001E-2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0.22750000000000001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2.5000000000000001E-4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3.351206434316354E-3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3.9750000000000001E-2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0.17150000000000001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3.608004104669061E-2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0.13900000000000001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0.15225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0.12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0.391125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2.6829268292682929E-3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0.29625000000000001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0.4236099230111206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4.1000000000000002E-2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0.197625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5.1999999999999995E-4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0.25030188679245285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4.0000000000000002E-4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0.26640000000000003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4.7363636363636365E-2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4.2435339894712751E-2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 s="12" t="str">
        <f t="shared" si="289"/>
        <v>-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0.03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0.57333333333333336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1E-3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3.0999999999999999E-3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5.0000000000000001E-4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9.8461538461538464E-5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6.6666666666666671E-3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0.58291457286432158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0.68153600000000003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3.2499999999999997E-5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 s="12" t="str">
        <f t="shared" si="289"/>
        <v>-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4.1599999999999998E-2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 s="12" t="str">
        <f t="shared" si="289"/>
        <v>-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1.0860666666666667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8.0000000000000002E-3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3.7499999999999999E-2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0.15731707317073171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3.3333333333333332E-4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1.08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0.22500000000000001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0.20849420849420849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88"/>
        <v>1.278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4">E3139/D3139</f>
        <v>3.3333333333333333E-2</v>
      </c>
      <c r="P3139" s="12">
        <f t="shared" ref="P3139:P3202" si="295">IFERROR(E3139/L3139,"-")</f>
        <v>50</v>
      </c>
      <c r="Q3139" t="str">
        <f t="shared" ref="Q3139:Q3202" si="296">LEFT(N3139,(FIND("/",N3139)-1))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 s="12" t="str">
        <f t="shared" si="295"/>
        <v>-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5.3999999999999999E-2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9.5999999999999992E-3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0.51600000000000001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1.6363636363636365E-2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 s="12" t="str">
        <f t="shared" si="295"/>
        <v>-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0.754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 s="12" t="str">
        <f t="shared" si="295"/>
        <v>-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0.105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1.1752499999999999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1.3116666666666668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1.04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1.01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1.004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1.0595454545454546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3.3558333333333334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1.1292857142857142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1.885046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1.0181818181818181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1.01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1.1399999999999999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1.3348133333333334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1.0153333333333334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1.0509999999999999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1.2715000000000001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1.1115384615384616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1.0676000000000001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1.6266666666666667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1.6022808571428573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1.1616666666666666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1.242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1.030125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1.1225000000000001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1.0881428571428571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1.1499999999999999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1.03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1.0113333333333334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1.0955999999999999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1.148421052631579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1.1739999999999999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1.7173333333333334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1.1416238095238094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1.1975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1.0900000000000001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1.0088571428571429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1.0900000000000001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1.0720930232558139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1.0218750000000001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1.1629333333333334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0.65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0.12327272727272727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 s="12" t="str">
        <f t="shared" si="295"/>
        <v>-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4.0266666666666666E-2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1.0200000000000001E-2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0.1174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 s="12" t="str">
        <f t="shared" si="295"/>
        <v>-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0.59142857142857141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5.9999999999999995E-4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0.1145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3.6666666666666666E-3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0.52159999999999995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4"/>
        <v>2.0000000000000002E-5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0">E3203/D3203</f>
        <v>1.2500000000000001E-2</v>
      </c>
      <c r="P3203" s="12">
        <f t="shared" ref="P3203:P3266" si="301">IFERROR(E3203/L3203,"-")</f>
        <v>12.5</v>
      </c>
      <c r="Q3203" t="str">
        <f t="shared" ref="Q3203:Q3266" si="302">LEFT(N3203,(FIND("/",N3203)-1))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0.54520000000000002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0.25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 s="12" t="str">
        <f t="shared" si="301"/>
        <v>-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3.4125000000000003E-2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 s="12" t="str">
        <f t="shared" si="301"/>
        <v>-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0.46363636363636362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1.0349999999999999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1.1932315789473684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1.2576666666666667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1.1974347826086957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1.2625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1.0011666666666668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1.0213333333333334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1.0035142857142858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1.0004999999999999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1.1602222222222223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1.0209999999999999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1.0011000000000001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1.0084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1.0342499999999999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1.248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1.0951612903225807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1.0203333333333333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1.0235000000000001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1.0416666666666667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1.25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1.0234285714285714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1.0786500000000001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1.0988461538461538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1.61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1.3120000000000001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1.1879999999999999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1.0039275000000001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1.0320666666666667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1.006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1.0078754285714286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1.1232142857142857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1.0591914022517912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1.0056666666666667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1.1530588235294117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1.273042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1.028375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1.0293749999999999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1.043047619047619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1.1122000000000001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1.0586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1.0079166666666666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1.0492727272727274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1.01552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1.1073333333333333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1.2782222222222221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1.0182500000000001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1.012576923076923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1.75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1.2806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1.0629949999999999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1.052142857142857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1.0616782608695652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1.0924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1.0045454545454546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1.0304098360655738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1.121664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0"/>
        <v>1.03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6">E3267/D3267</f>
        <v>1.64</v>
      </c>
      <c r="P3267" s="12">
        <f t="shared" ref="P3267:P3330" si="307">IFERROR(E3267/L3267,"-")</f>
        <v>70.285714285714292</v>
      </c>
      <c r="Q3267" t="str">
        <f t="shared" ref="Q3267:Q3330" si="308">LEFT(N3267,(FIND("/",N3267)-1))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1.3128333333333333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1.0209999999999999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1.28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1.0149999999999999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1.0166666666666666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1.3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1.5443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1.0740000000000001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1.0132258064516129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1.0027777777777778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1.1684444444444444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1.0860000000000001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1.034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1.1427586206896552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1.03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1.216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1.026467741935484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1.0475000000000001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1.016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1.1210242048409682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1.0176666666666667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1.0026489999999999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1.3304200000000002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1.212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1.1399999999999999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2.8613861386138613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1.7044444444444444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1.1833333333333333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1.0285857142857142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1.4406666666666668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1.0007272727272727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1.0173000000000001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1.1619999999999999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1.3616666666666666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1.3346666666666667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1.0339285714285715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1.1588888888888889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1.0451666666666666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1.0202500000000001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1.7533333333333334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1.0668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1.2228571428571429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1.5942857142857143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1.0007692307692309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1.0984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1.0004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1.1605000000000001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2.1074999999999999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1.1000000000000001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1.0008673425918038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1.0619047619047619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1.256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1.08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1.01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1.0740000000000001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1.0151515151515151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1.2589999999999999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1.0166666666666666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1.125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1.0137499999999999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1.0125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6"/>
        <v>1.4638888888888888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2">E3331/D3331</f>
        <v>1.1679999999999999</v>
      </c>
      <c r="P3331" s="12">
        <f t="shared" ref="P3331:P3394" si="313">IFERROR(E3331/L3331,"-")</f>
        <v>44.92307692307692</v>
      </c>
      <c r="Q3331" t="str">
        <f t="shared" ref="Q3331:Q3394" si="314">LEFT(N3331,(FIND("/",N3331)-1))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1.0626666666666666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1.0451999999999999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1.0457142857142858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1.3862051149573753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1.0032000000000001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1.1020000000000001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1.0218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1.0435000000000001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1.3816666666666666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1.0166666666666666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1.7142857142857142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1.0144444444444445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1.3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1.1000000000000001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1.1944999999999999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1.002909090909091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1.534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1.0442857142857143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1.0109999999999999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1.0751999999999999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3.15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1.0193333333333334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1.2628571428571429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1.014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1.01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1.0299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1.0625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1.0137777777777779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1.1346000000000001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2.1800000000000002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1.0141935483870967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1.0593333333333332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1.04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2.21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1.1866666666666668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1.046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1.0389999999999999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1.1773333333333333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1.385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1.0349999999999999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1.0024999999999999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1.0657142857142856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1.0001249999999999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1.0105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1.0763636363636364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1.0365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1.0443333333333333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1.0225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1.0074285714285713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1.1171428571428572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1.0001100000000001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1.05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1.1686666666666667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1.038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1.145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1.024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2.23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2"/>
        <v>1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18">E3395/D3395</f>
        <v>1.0580000000000001</v>
      </c>
      <c r="P3395" s="12">
        <f t="shared" ref="P3395:P3458" si="319">IFERROR(E3395/L3395,"-")</f>
        <v>36.06818181818182</v>
      </c>
      <c r="Q3395" t="str">
        <f t="shared" ref="Q3395:Q3458" si="320">LEFT(N3395,(FIND("/",N3395)-1))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1.4236363636363636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1.84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1.0433333333333332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1.1200000000000001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1.1107499999999999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1.0375000000000001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1.0041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1.0186206896551724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1.0976666666666666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1.22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1.3757142857142857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1.0031000000000001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1.071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2.11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1.236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1.085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1.0356666666666667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1.3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1.0349999999999999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1.196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1.0000058823529412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1.00875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1.0654545454545454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1.38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1.0115000000000001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1.091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1.4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1.0358333333333334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1.0297033333333332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1.0813333333333333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1.0275000000000001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1.3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1.0854949999999999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1.0965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1.0026315789473683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1.0555000000000001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1.1200000000000001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1.0589999999999999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1.01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1.042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1.3467833333333334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1.052184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1.026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1.855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2.89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1.0820000000000001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1.0780000000000001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1.0976190476190477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1.70625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1.52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1.0123076923076924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1.532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1.2833333333333334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1.0071428571428571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1.0065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18"/>
        <v>1.913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4">E3459/D3459</f>
        <v>1.4019999999999999</v>
      </c>
      <c r="P3459" s="12">
        <f t="shared" ref="P3459:P3522" si="325">IFERROR(E3459/L3459,"-")</f>
        <v>50.981818181818184</v>
      </c>
      <c r="Q3459" t="str">
        <f t="shared" ref="Q3459:Q3522" si="326">LEFT(N3459,(FIND("/",N3459)-1))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1.2433537832310839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1.262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1.9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1.39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2.02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1.0338000000000001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1.023236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1.03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1.2714285714285714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1.01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1.2178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1.1339285714285714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1.5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2.1459999999999999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1.0205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1.01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1.1333333333333333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1.04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1.1533333333333333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1.1285000000000001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1.2786666666666666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1.4266666666666667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1.1879999999999999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1.3833333333333333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1.599402985074627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1.1424000000000001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1.0060606060606061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1.552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1.2775000000000001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1.212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1.127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1.2749999999999999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1.5820000000000001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1.0526894736842105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1.0686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1.244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1.0870406189555126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1.0242424242424242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1.0549999999999999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1.0629999999999999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1.0066666666666666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1.054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1.0755999999999999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1.0376000000000001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1.0149999999999999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1.044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1.8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1.0633333333333332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1.0055555555555555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1.012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1.1839285714285714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1.1000000000000001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1.0266666666666666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1.10046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1.0135000000000001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4"/>
        <v>1.0075000000000001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0">E3523/D3523</f>
        <v>1.6942857142857144</v>
      </c>
      <c r="P3523" s="12">
        <f t="shared" ref="P3523:P3586" si="331">IFERROR(E3523/L3523,"-")</f>
        <v>45.615384615384613</v>
      </c>
      <c r="Q3523" t="str">
        <f t="shared" ref="Q3523:Q3586" si="332">LEFT(N3523,(FIND("/",N3523)-1))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1.1365000000000001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1.0156000000000001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1.06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1.02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1.1691666666666667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1.0115151515151515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1.32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1.28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1.1895833333333334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1.262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1.5620000000000001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1.0315000000000001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1.5333333333333334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1.8044444444444445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1.2845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1.1966666666666668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1.23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1.05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1.0223636363636364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1.0466666666666666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1.004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1.0227272727272727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1.1440928571428572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1.019047619047619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1.02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1.048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1.0183333333333333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1.0627272727272727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1.1342219999999998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1.0045454545454546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1.0003599999999999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1.44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1.0349999999999999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1.0843750000000001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1.024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1.4888888888888889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1.0549000000000002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1.0049999999999999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1.3055555555555556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1.0475000000000001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1.0880000000000001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1.1100000000000001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1.0047999999999999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1.1435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1.2206666666666666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1.028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1.0612068965517241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1.0133000000000001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1.3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1.0001333333333333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1.1388888888888888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2.87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1.085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0"/>
        <v>1.155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6">E3587/D3587</f>
        <v>1.1911764705882353</v>
      </c>
      <c r="P3587" s="12">
        <f t="shared" ref="P3587:P3650" si="337">IFERROR(E3587/L3587,"-")</f>
        <v>176.08695652173913</v>
      </c>
      <c r="Q3587" t="str">
        <f t="shared" ref="Q3587:Q3650" si="338">LEFT(N3587,(FIND("/",N3587)-1))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1.0942666666666667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1.266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1.0049999999999999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1.2749999999999999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1.0005999999999999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1.75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1.2725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1.1063333333333334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1.2593749999999999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1.1850000000000001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1.0772727272727274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1.026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1.101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2.02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1.3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1.0435000000000001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1.0004999999999999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1.7066666666666668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1.1283333333333334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1.84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1.3026666666666666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1.0545454545454545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1.5331632653061225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1.623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1.36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1.444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1.008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1.0680000000000001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1.248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1.1891891891891893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1.01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1.1299999999999999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1.0519047619047619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1.0973333333333333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1.00099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1.2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1.0493333333333332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1.0266666666666666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1.0182500000000001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 s="12" t="str">
        <f t="shared" si="337"/>
        <v>-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1.9999999999999999E-6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3.3333333333333332E-4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0.51023391812865493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0.2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0.35239999999999999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4.2466666666666666E-2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0.36457142857142855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 s="12" t="str">
        <f t="shared" si="337"/>
        <v>-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0.30866666666666664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6.545454545454546E-2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4.0000000000000003E-5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5.5E-2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 s="12" t="str">
        <f t="shared" si="337"/>
        <v>-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2.1428571428571429E-2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 s="12" t="str">
        <f t="shared" si="337"/>
        <v>-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0.16420000000000001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1E-3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4.8099999999999997E-2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0.06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6"/>
        <v>1.003825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2">E3651/D3651</f>
        <v>1.04</v>
      </c>
      <c r="P3651" s="12">
        <f t="shared" ref="P3651:P3714" si="343">IFERROR(E3651/L3651,"-")</f>
        <v>97.5</v>
      </c>
      <c r="Q3651" t="str">
        <f t="shared" ref="Q3651:Q3714" si="344">LEFT(N3651,(FIND("/",N3651)-1))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1.04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2.5066666666666668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1.0049999999999999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1.744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1.1626000000000001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1.0582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1.1074999999999999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1.0066666666666666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1.0203333333333333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1.1100000000000001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1.0142500000000001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1.04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1.09375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1.1516129032258065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1.0317033333333334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1.0349999999999999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1.3819999999999999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1.0954545454545455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1.0085714285714287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1.0153333333333334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1.13625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1.4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1.2875000000000001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1.0290416666666666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1.0249999999999999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1.101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1.1276666666666666</v>
      </c>
      <c r="P3682" s="1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1.119</v>
      </c>
      <c r="P3683" s="1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1.3919999999999999</v>
      </c>
      <c r="P3684" s="1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1.1085714285714285</v>
      </c>
      <c r="P3685" s="1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1.3906666666666667</v>
      </c>
      <c r="P3686" s="1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1.0569999999999999</v>
      </c>
      <c r="P3687" s="1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1.0142857142857142</v>
      </c>
      <c r="P3688" s="1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1.0024500000000001</v>
      </c>
      <c r="P3689" s="1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1.0916666666666666</v>
      </c>
      <c r="P3690" s="1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1.1833333333333333</v>
      </c>
      <c r="P3691" s="1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1.2</v>
      </c>
      <c r="P3692" s="1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1.2796000000000001</v>
      </c>
      <c r="P3693" s="1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1.26</v>
      </c>
      <c r="P3694" s="1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1.2912912912912913</v>
      </c>
      <c r="P3695" s="1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1.0742857142857143</v>
      </c>
      <c r="P3696" s="1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1.00125</v>
      </c>
      <c r="P3697" s="1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1.55</v>
      </c>
      <c r="P3698" s="1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1.08</v>
      </c>
      <c r="P3699" s="12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1.1052</v>
      </c>
      <c r="P3700" s="1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1.008</v>
      </c>
      <c r="P3701" s="12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1.212</v>
      </c>
      <c r="P3702" s="1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1.0033333333333334</v>
      </c>
      <c r="P3703" s="1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1.0916666666666666</v>
      </c>
      <c r="P3704" s="1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1.2342857142857142</v>
      </c>
      <c r="P3705" s="12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1.3633666666666666</v>
      </c>
      <c r="P3706" s="1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1.0346657233816767</v>
      </c>
      <c r="P3707" s="1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1.2133333333333334</v>
      </c>
      <c r="P3708" s="12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1.86</v>
      </c>
      <c r="P3709" s="1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</v>
      </c>
      <c r="P3710" s="1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1.0825</v>
      </c>
      <c r="P3711" s="1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1.4115384615384616</v>
      </c>
      <c r="P3712" s="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1.1399999999999999</v>
      </c>
      <c r="P3713" s="1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2"/>
        <v>1.5373333333333334</v>
      </c>
      <c r="P3714" s="1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48">E3715/D3715</f>
        <v>1.0149999999999999</v>
      </c>
      <c r="P3715" s="12">
        <f t="shared" ref="P3715:P3778" si="349">IFERROR(E3715/L3715,"-")</f>
        <v>106.84210526315789</v>
      </c>
      <c r="Q3715" t="str">
        <f t="shared" ref="Q3715:Q3778" si="350">LEFT(N3715,(FIND("/",N3715)-1))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1.0235000000000001</v>
      </c>
      <c r="P3716" s="1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1.0257142857142858</v>
      </c>
      <c r="P3717" s="1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1.5575000000000001</v>
      </c>
      <c r="P3718" s="1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1.0075000000000001</v>
      </c>
      <c r="P3719" s="12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2.3940000000000001</v>
      </c>
      <c r="P3720" s="1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2.1</v>
      </c>
      <c r="P3721" s="12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1.0451515151515152</v>
      </c>
      <c r="P3722" s="1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1.008</v>
      </c>
      <c r="P3723" s="1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1.1120000000000001</v>
      </c>
      <c r="P3724" s="1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1.0204444444444445</v>
      </c>
      <c r="P3725" s="1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1.0254767441860466</v>
      </c>
      <c r="P3726" s="1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1.27</v>
      </c>
      <c r="P3727" s="12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3.3870588235294119</v>
      </c>
      <c r="P3728" s="1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1.0075000000000001</v>
      </c>
      <c r="P3729" s="1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9.3100000000000002E-2</v>
      </c>
      <c r="P3730" s="1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7.2400000000000006E-2</v>
      </c>
      <c r="P3731" s="1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0.1</v>
      </c>
      <c r="P3732" s="1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0.11272727272727273</v>
      </c>
      <c r="P3733" s="1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0.15411764705882353</v>
      </c>
      <c r="P3734" s="12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 s="12" t="str">
        <f t="shared" si="349"/>
        <v>-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0.28466666666666668</v>
      </c>
      <c r="P3736" s="12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0.13333333333333333</v>
      </c>
      <c r="P3737" s="12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6.6666666666666671E-3</v>
      </c>
      <c r="P3738" s="12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0.21428571428571427</v>
      </c>
      <c r="P3739" s="12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0.18</v>
      </c>
      <c r="P3740" s="12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0.20125000000000001</v>
      </c>
      <c r="P3741" s="1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0.17899999999999999</v>
      </c>
      <c r="P3742" s="1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 s="12" t="str">
        <f t="shared" si="349"/>
        <v>-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0.02</v>
      </c>
      <c r="P3744" s="12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 s="12" t="str">
        <f t="shared" si="349"/>
        <v>-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 s="12" t="str">
        <f t="shared" si="349"/>
        <v>-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0.1</v>
      </c>
      <c r="P3747" s="12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2.3764705882352941E-2</v>
      </c>
      <c r="P3748" s="12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0.01</v>
      </c>
      <c r="P3749" s="12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1.0351999999999999</v>
      </c>
      <c r="P3750" s="1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1.05</v>
      </c>
      <c r="P3751" s="12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1.0044999999999999</v>
      </c>
      <c r="P3752" s="1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1.3260000000000001</v>
      </c>
      <c r="P3753" s="1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1.1299999999999999</v>
      </c>
      <c r="P3754" s="1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1.0334000000000001</v>
      </c>
      <c r="P3755" s="1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1.2</v>
      </c>
      <c r="P3756" s="1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1.2963636363636364</v>
      </c>
      <c r="P3757" s="1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1.0111111111111111</v>
      </c>
      <c r="P3758" s="1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1.0851428571428572</v>
      </c>
      <c r="P3759" s="1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1.0233333333333334</v>
      </c>
      <c r="P3760" s="1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1.1024425000000002</v>
      </c>
      <c r="P3761" s="1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1.010154</v>
      </c>
      <c r="P3762" s="1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</v>
      </c>
      <c r="P3763" s="1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1.0624</v>
      </c>
      <c r="P3764" s="1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</v>
      </c>
      <c r="P3765" s="1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</v>
      </c>
      <c r="P3766" s="1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1.1345714285714286</v>
      </c>
      <c r="P3767" s="1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1.0265010000000001</v>
      </c>
      <c r="P3768" s="1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1.1675</v>
      </c>
      <c r="P3769" s="1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1.0765274999999999</v>
      </c>
      <c r="P3770" s="1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</v>
      </c>
      <c r="P3771" s="1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</v>
      </c>
      <c r="P3772" s="1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1.46</v>
      </c>
      <c r="P3773" s="1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1.1020000000000001</v>
      </c>
      <c r="P3774" s="1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1.0820000000000001</v>
      </c>
      <c r="P3775" s="1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</v>
      </c>
      <c r="P3776" s="12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1.0024999999999999</v>
      </c>
      <c r="P3777" s="1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48"/>
        <v>1.0671250000000001</v>
      </c>
      <c r="P3778" s="1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4">E3779/D3779</f>
        <v>1.4319999999999999</v>
      </c>
      <c r="P3779" s="12">
        <f t="shared" ref="P3779:P3842" si="355">IFERROR(E3779/L3779,"-")</f>
        <v>48.542372881355931</v>
      </c>
      <c r="Q3779" t="str">
        <f t="shared" ref="Q3779:Q3842" si="356">LEFT(N3779,(FIND("/",N3779)-1))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1.0504166666666668</v>
      </c>
      <c r="P3780" s="1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1.0398000000000001</v>
      </c>
      <c r="P3781" s="1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1.2</v>
      </c>
      <c r="P3782" s="1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1.0966666666666667</v>
      </c>
      <c r="P3783" s="1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1.0175000000000001</v>
      </c>
      <c r="P3784" s="1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1.2891666666666666</v>
      </c>
      <c r="P3785" s="1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1.1499999999999999</v>
      </c>
      <c r="P3786" s="12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1.5075000000000001</v>
      </c>
      <c r="P3787" s="1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1.1096666666666666</v>
      </c>
      <c r="P3788" s="1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1.0028571428571429</v>
      </c>
      <c r="P3789" s="1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6.6666666666666671E-3</v>
      </c>
      <c r="P3790" s="12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3.267605633802817E-2</v>
      </c>
      <c r="P3791" s="12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 s="12" t="str">
        <f t="shared" si="355"/>
        <v>-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 s="12" t="str">
        <f t="shared" si="355"/>
        <v>-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2.8E-3</v>
      </c>
      <c r="P3794" s="1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0.59657142857142853</v>
      </c>
      <c r="P3795" s="12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0.01</v>
      </c>
      <c r="P3796" s="12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1.6666666666666666E-2</v>
      </c>
      <c r="P3797" s="12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4.4444444444444447E-5</v>
      </c>
      <c r="P3798" s="12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0.89666666666666661</v>
      </c>
      <c r="P3799" s="1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1.4642857142857143E-2</v>
      </c>
      <c r="P3800" s="12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4.02E-2</v>
      </c>
      <c r="P3801" s="1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4.0045454545454544E-2</v>
      </c>
      <c r="P3802" s="1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8.5199999999999998E-2</v>
      </c>
      <c r="P3803" s="1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 s="12" t="str">
        <f t="shared" si="355"/>
        <v>-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0.19650000000000001</v>
      </c>
      <c r="P3805" s="1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 s="12" t="str">
        <f t="shared" si="355"/>
        <v>-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2.0000000000000002E-5</v>
      </c>
      <c r="P3807" s="12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6.6666666666666664E-4</v>
      </c>
      <c r="P3808" s="12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0.30333333333333334</v>
      </c>
      <c r="P3809" s="1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</v>
      </c>
      <c r="P3810" s="1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1.0125</v>
      </c>
      <c r="P3811" s="1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1.2173333333333334</v>
      </c>
      <c r="P3812" s="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3.3</v>
      </c>
      <c r="P3813" s="1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1.0954999999999999</v>
      </c>
      <c r="P3814" s="1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1.0095190476190474</v>
      </c>
      <c r="P3815" s="1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1.4013333333333333</v>
      </c>
      <c r="P3816" s="1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1.0000100000000001</v>
      </c>
      <c r="P3817" s="1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1.19238</v>
      </c>
      <c r="P3818" s="1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1.0725</v>
      </c>
      <c r="P3819" s="1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2.2799999999999998</v>
      </c>
      <c r="P3820" s="12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1.0640000000000001</v>
      </c>
      <c r="P3821" s="1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1.4333333333333333</v>
      </c>
      <c r="P3822" s="1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1.0454285714285714</v>
      </c>
      <c r="P3823" s="1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1.1002000000000001</v>
      </c>
      <c r="P3824" s="1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1.06</v>
      </c>
      <c r="P3825" s="1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1.08</v>
      </c>
      <c r="P3826" s="1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1.0542</v>
      </c>
      <c r="P3827" s="1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1.1916666666666667</v>
      </c>
      <c r="P3828" s="12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1.5266666666666666</v>
      </c>
      <c r="P3829" s="1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</v>
      </c>
      <c r="P3830" s="1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1.002</v>
      </c>
      <c r="P3831" s="1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2.25</v>
      </c>
      <c r="P3832" s="1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1.0602199999999999</v>
      </c>
      <c r="P3833" s="1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1.0466666666666666</v>
      </c>
      <c r="P3834" s="1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1.1666666666666667</v>
      </c>
      <c r="P3835" s="12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1.0903333333333334</v>
      </c>
      <c r="P3836" s="1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1.6</v>
      </c>
      <c r="P3837" s="12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1.125</v>
      </c>
      <c r="P3838" s="1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1.0209999999999999</v>
      </c>
      <c r="P3839" s="1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1.00824</v>
      </c>
      <c r="P3840" s="1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1.0125</v>
      </c>
      <c r="P3841" s="1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4"/>
        <v>65</v>
      </c>
      <c r="P3842" s="1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0">E3843/D3843</f>
        <v>8.72E-2</v>
      </c>
      <c r="P3843" s="12">
        <f t="shared" ref="P3843:P3906" si="361">IFERROR(E3843/L3843,"-")</f>
        <v>25.647058823529413</v>
      </c>
      <c r="Q3843" t="str">
        <f t="shared" ref="Q3843:Q3906" si="362">LEFT(N3843,(FIND("/",N3843)-1))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0.21940000000000001</v>
      </c>
      <c r="P3844" s="1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0.21299999999999999</v>
      </c>
      <c r="P3845" s="1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0.41489795918367345</v>
      </c>
      <c r="P3846" s="1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2.1049999999999999E-2</v>
      </c>
      <c r="P3847" s="1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2.7E-2</v>
      </c>
      <c r="P3848" s="1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0.16161904761904761</v>
      </c>
      <c r="P3849" s="1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0.16376923076923078</v>
      </c>
      <c r="P3850" s="1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7.0433333333333334E-2</v>
      </c>
      <c r="P3851" s="1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3.7999999999999999E-2</v>
      </c>
      <c r="P3852" s="1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0.34079999999999999</v>
      </c>
      <c r="P3853" s="12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2E-3</v>
      </c>
      <c r="P3854" s="12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2.5999999999999998E-4</v>
      </c>
      <c r="P3855" s="12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0.16254545454545455</v>
      </c>
      <c r="P3856" s="12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2.5000000000000001E-2</v>
      </c>
      <c r="P3857" s="12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2.0000000000000001E-4</v>
      </c>
      <c r="P3858" s="12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5.1999999999999998E-2</v>
      </c>
      <c r="P3859" s="12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0.02</v>
      </c>
      <c r="P3860" s="12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4.0000000000000002E-4</v>
      </c>
      <c r="P3861" s="12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0.17666666666666667</v>
      </c>
      <c r="P3862" s="1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0.05</v>
      </c>
      <c r="P3863" s="12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1.3333333333333334E-4</v>
      </c>
      <c r="P3864" s="12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 s="12" t="str">
        <f t="shared" si="361"/>
        <v>-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1.2E-2</v>
      </c>
      <c r="P3866" s="12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0.26937422295897223</v>
      </c>
      <c r="P3867" s="1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5.4999999999999997E-3</v>
      </c>
      <c r="P3868" s="12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0.1255</v>
      </c>
      <c r="P3869" s="12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2E-3</v>
      </c>
      <c r="P3870" s="12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3.44748684310884E-2</v>
      </c>
      <c r="P3871" s="1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0.15</v>
      </c>
      <c r="P3872" s="1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2.6666666666666668E-2</v>
      </c>
      <c r="P3873" s="1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 s="12" t="str">
        <f t="shared" si="361"/>
        <v>-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 s="12" t="str">
        <f t="shared" si="361"/>
        <v>-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 s="12" t="str">
        <f t="shared" si="361"/>
        <v>-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 s="12" t="str">
        <f t="shared" si="361"/>
        <v>-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0.52794871794871789</v>
      </c>
      <c r="P3878" s="1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4.9639999999999997E-2</v>
      </c>
      <c r="P3879" s="1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5.5555555555555556E-4</v>
      </c>
      <c r="P3880" s="12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 s="12" t="str">
        <f t="shared" si="361"/>
        <v>-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0.13066666666666665</v>
      </c>
      <c r="P3882" s="1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0.05</v>
      </c>
      <c r="P3883" s="12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 s="12" t="str">
        <f t="shared" si="361"/>
        <v>-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 s="12" t="str">
        <f t="shared" si="361"/>
        <v>-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 s="12" t="str">
        <f t="shared" si="361"/>
        <v>-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 s="12" t="str">
        <f t="shared" si="361"/>
        <v>-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 s="12" t="str">
        <f t="shared" si="361"/>
        <v>-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1.7500000000000002E-2</v>
      </c>
      <c r="P3889" s="1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0.27100000000000002</v>
      </c>
      <c r="P3890" s="1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1.4749999999999999E-2</v>
      </c>
      <c r="P3891" s="1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0.16826666666666668</v>
      </c>
      <c r="P3892" s="1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0.32500000000000001</v>
      </c>
      <c r="P3893" s="1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 s="12" t="str">
        <f t="shared" si="361"/>
        <v>-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0.2155</v>
      </c>
      <c r="P3895" s="1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3.4666666666666665E-2</v>
      </c>
      <c r="P3896" s="1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0.05</v>
      </c>
      <c r="P3897" s="12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0.10625</v>
      </c>
      <c r="P3898" s="12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0.17599999999999999</v>
      </c>
      <c r="P3899" s="12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0.3256</v>
      </c>
      <c r="P3900" s="1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1.2500000000000001E-2</v>
      </c>
      <c r="P3901" s="12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5.3999999999999999E-2</v>
      </c>
      <c r="P3902" s="1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8.3333333333333332E-3</v>
      </c>
      <c r="P3903" s="12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0.48833333333333334</v>
      </c>
      <c r="P3904" s="1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 s="12" t="str">
        <f t="shared" si="361"/>
        <v>-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0"/>
        <v>2.9999999999999997E-4</v>
      </c>
      <c r="P3906" s="12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6">E3907/D3907</f>
        <v>0.11533333333333333</v>
      </c>
      <c r="P3907" s="12">
        <f t="shared" ref="P3907:P3970" si="367">IFERROR(E3907/L3907,"-")</f>
        <v>24.714285714285715</v>
      </c>
      <c r="Q3907" t="str">
        <f t="shared" ref="Q3907:Q3970" si="368">LEFT(N3907,(FIND("/",N3907)-1))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0.67333333333333334</v>
      </c>
      <c r="P3908" s="1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0.153</v>
      </c>
      <c r="P3909" s="12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8.666666666666667E-2</v>
      </c>
      <c r="P3910" s="12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2.2499999999999998E-3</v>
      </c>
      <c r="P3911" s="12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3.0833333333333334E-2</v>
      </c>
      <c r="P3912" s="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0.37412499999999999</v>
      </c>
      <c r="P3913" s="1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6.666666666666667E-5</v>
      </c>
      <c r="P3914" s="12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0.1</v>
      </c>
      <c r="P3915" s="1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0.36359999999999998</v>
      </c>
      <c r="P3916" s="1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3.3333333333333335E-3</v>
      </c>
      <c r="P3917" s="12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 s="12" t="str">
        <f t="shared" si="367"/>
        <v>-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2.8571428571428571E-3</v>
      </c>
      <c r="P3919" s="12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2E-3</v>
      </c>
      <c r="P3920" s="12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1.7999999999999999E-2</v>
      </c>
      <c r="P3921" s="12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5.3999999999999999E-2</v>
      </c>
      <c r="P3922" s="1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 s="12" t="str">
        <f t="shared" si="367"/>
        <v>-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8.1333333333333327E-2</v>
      </c>
      <c r="P3924" s="1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0.12034782608695652</v>
      </c>
      <c r="P3925" s="1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0.15266666666666667</v>
      </c>
      <c r="P3926" s="12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0.1</v>
      </c>
      <c r="P3927" s="12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3.0000000000000001E-3</v>
      </c>
      <c r="P3928" s="12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0.01</v>
      </c>
      <c r="P3929" s="12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0.13020000000000001</v>
      </c>
      <c r="P3930" s="12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2.265E-2</v>
      </c>
      <c r="P3931" s="1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 s="12" t="str">
        <f t="shared" si="367"/>
        <v>-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 s="12" t="str">
        <f t="shared" si="367"/>
        <v>-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8.3333333333333331E-5</v>
      </c>
      <c r="P3934" s="12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0.15742857142857142</v>
      </c>
      <c r="P3935" s="1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0.11</v>
      </c>
      <c r="P3936" s="1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0.43833333333333335</v>
      </c>
      <c r="P3937" s="1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 s="12" t="str">
        <f t="shared" si="367"/>
        <v>-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0.86135181975736563</v>
      </c>
      <c r="P3939" s="12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0.12196620583717357</v>
      </c>
      <c r="P3940" s="1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1E-3</v>
      </c>
      <c r="P3941" s="12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2.2000000000000001E-3</v>
      </c>
      <c r="P3942" s="1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9.0909090909090905E-3</v>
      </c>
      <c r="P3943" s="12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 s="12" t="str">
        <f t="shared" si="367"/>
        <v>-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0.35639999999999999</v>
      </c>
      <c r="P3945" s="1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 s="12" t="str">
        <f t="shared" si="367"/>
        <v>-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2.5000000000000001E-3</v>
      </c>
      <c r="P3947" s="12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3.2500000000000001E-2</v>
      </c>
      <c r="P3948" s="12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3.3666666666666664E-2</v>
      </c>
      <c r="P3949" s="12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 s="12" t="str">
        <f t="shared" si="367"/>
        <v>-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0.15770000000000001</v>
      </c>
      <c r="P3951" s="1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6.2500000000000003E-3</v>
      </c>
      <c r="P3952" s="1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5.0000000000000004E-6</v>
      </c>
      <c r="P3953" s="12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9.6153846153846159E-4</v>
      </c>
      <c r="P3954" s="12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 s="12" t="str">
        <f t="shared" si="367"/>
        <v>-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 s="12" t="str">
        <f t="shared" si="367"/>
        <v>-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0.24285714285714285</v>
      </c>
      <c r="P3957" s="1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 s="12" t="str">
        <f t="shared" si="367"/>
        <v>-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2.5000000000000001E-4</v>
      </c>
      <c r="P3959" s="12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0.32050000000000001</v>
      </c>
      <c r="P3960" s="1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0.24333333333333335</v>
      </c>
      <c r="P3961" s="1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1.4999999999999999E-2</v>
      </c>
      <c r="P3962" s="1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4.1999999999999997E-3</v>
      </c>
      <c r="P3963" s="12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3.214285714285714E-2</v>
      </c>
      <c r="P3964" s="12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 s="12" t="str">
        <f t="shared" si="367"/>
        <v>-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6.3E-2</v>
      </c>
      <c r="P3966" s="12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0.14249999999999999</v>
      </c>
      <c r="P3967" s="12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6.0000000000000001E-3</v>
      </c>
      <c r="P3968" s="12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0.2411764705882353</v>
      </c>
      <c r="P3969" s="12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6"/>
        <v>0.10539999999999999</v>
      </c>
      <c r="P3970" s="1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2">E3971/D3971</f>
        <v>7.4690265486725665E-2</v>
      </c>
      <c r="P3971" s="12">
        <f t="shared" ref="P3971:P4034" si="373">IFERROR(E3971/L3971,"-")</f>
        <v>35.166666666666664</v>
      </c>
      <c r="Q3971" t="str">
        <f t="shared" ref="Q3971:Q4034" si="374">LEFT(N3971,(FIND("/",N3971)-1))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7.3333333333333334E-4</v>
      </c>
      <c r="P3972" s="1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9.7142857142857135E-3</v>
      </c>
      <c r="P3973" s="1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0.21099999999999999</v>
      </c>
      <c r="P3974" s="1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0.78100000000000003</v>
      </c>
      <c r="P3975" s="1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0.32</v>
      </c>
      <c r="P3976" s="1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 s="12" t="str">
        <f t="shared" si="373"/>
        <v>-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0.47692307692307695</v>
      </c>
      <c r="P3978" s="12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1.4500000000000001E-2</v>
      </c>
      <c r="P3979" s="12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0.107</v>
      </c>
      <c r="P3980" s="12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1.8333333333333333E-2</v>
      </c>
      <c r="P3981" s="1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0.18</v>
      </c>
      <c r="P3982" s="1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4.0833333333333333E-2</v>
      </c>
      <c r="P3983" s="12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0.2</v>
      </c>
      <c r="P3984" s="12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0.34802513464991025</v>
      </c>
      <c r="P3985" s="1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6.3333333333333339E-2</v>
      </c>
      <c r="P3986" s="12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0.32050000000000001</v>
      </c>
      <c r="P3987" s="1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9.7600000000000006E-2</v>
      </c>
      <c r="P3988" s="1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0.3775</v>
      </c>
      <c r="P3989" s="1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2.1333333333333333E-2</v>
      </c>
      <c r="P3990" s="12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 s="12" t="str">
        <f t="shared" si="373"/>
        <v>-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4.1818181818181817E-2</v>
      </c>
      <c r="P3992" s="1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0.2</v>
      </c>
      <c r="P3993" s="12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5.4100000000000002E-2</v>
      </c>
      <c r="P3994" s="1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6.0000000000000002E-5</v>
      </c>
      <c r="P3995" s="12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2.5000000000000001E-3</v>
      </c>
      <c r="P3996" s="12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0.35</v>
      </c>
      <c r="P3997" s="12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0.16566666666666666</v>
      </c>
      <c r="P3998" s="1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 s="12" t="str">
        <f t="shared" si="373"/>
        <v>-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0.57199999999999995</v>
      </c>
      <c r="P4000" s="1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0.16514285714285715</v>
      </c>
      <c r="P4001" s="1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1.25E-3</v>
      </c>
      <c r="P4002" s="1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0.3775</v>
      </c>
      <c r="P4003" s="1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1.84E-2</v>
      </c>
      <c r="P4004" s="12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0.10050000000000001</v>
      </c>
      <c r="P4005" s="12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2E-3</v>
      </c>
      <c r="P4006" s="12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1.3333333333333334E-2</v>
      </c>
      <c r="P4007" s="12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6.666666666666667E-5</v>
      </c>
      <c r="P4008" s="12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2.5000000000000001E-3</v>
      </c>
      <c r="P4009" s="12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0.06</v>
      </c>
      <c r="P4010" s="12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3.8860103626943004E-2</v>
      </c>
      <c r="P4011" s="12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0.24194444444444443</v>
      </c>
      <c r="P4012" s="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7.5999999999999998E-2</v>
      </c>
      <c r="P4013" s="12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 s="12" t="str">
        <f t="shared" si="373"/>
        <v>-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1.2999999999999999E-2</v>
      </c>
      <c r="P4015" s="12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 s="12" t="str">
        <f t="shared" si="373"/>
        <v>-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1.4285714285714287E-4</v>
      </c>
      <c r="P4017" s="12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0.14000000000000001</v>
      </c>
      <c r="P4018" s="12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1.0500000000000001E-2</v>
      </c>
      <c r="P4019" s="12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8.666666666666667E-2</v>
      </c>
      <c r="P4020" s="12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8.2857142857142851E-3</v>
      </c>
      <c r="P4021" s="12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0.16666666666666666</v>
      </c>
      <c r="P4022" s="1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8.3333333333333332E-3</v>
      </c>
      <c r="P4023" s="12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0.69561111111111107</v>
      </c>
      <c r="P4024" s="1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 s="12" t="str">
        <f t="shared" si="373"/>
        <v>-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1.2500000000000001E-2</v>
      </c>
      <c r="P4026" s="12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0.05</v>
      </c>
      <c r="P4027" s="12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 s="12" t="str">
        <f t="shared" si="373"/>
        <v>-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7.166666666666667E-2</v>
      </c>
      <c r="P4029" s="1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0.28050000000000003</v>
      </c>
      <c r="P4030" s="12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 s="12" t="str">
        <f t="shared" si="373"/>
        <v>-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0.16</v>
      </c>
      <c r="P4032" s="1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 s="12" t="str">
        <f t="shared" si="373"/>
        <v>-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2"/>
        <v>6.8287037037037035E-2</v>
      </c>
      <c r="P4034" s="12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78">E4035/D4035</f>
        <v>0.25698702928870293</v>
      </c>
      <c r="P4035" s="12">
        <f t="shared" ref="P4035:P4098" si="379">IFERROR(E4035/L4035,"-")</f>
        <v>65.340319148936175</v>
      </c>
      <c r="Q4035" t="str">
        <f t="shared" ref="Q4035:Q4098" si="380">LEFT(N4035,(FIND("/",N4035)-1))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1.4814814814814815E-2</v>
      </c>
      <c r="P4036" s="12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0.36849999999999999</v>
      </c>
      <c r="P4037" s="12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0.47049999999999997</v>
      </c>
      <c r="P4038" s="1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0.11428571428571428</v>
      </c>
      <c r="P4039" s="12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0.12039999999999999</v>
      </c>
      <c r="P4040" s="12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0.6</v>
      </c>
      <c r="P4041" s="12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0.3125</v>
      </c>
      <c r="P4042" s="1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4.1999999999999997E-3</v>
      </c>
      <c r="P4043" s="12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2.0999999999999999E-3</v>
      </c>
      <c r="P4044" s="12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 s="12" t="str">
        <f t="shared" si="379"/>
        <v>-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0.375</v>
      </c>
      <c r="P4046" s="12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2.0000000000000001E-4</v>
      </c>
      <c r="P4047" s="12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8.2142857142857142E-2</v>
      </c>
      <c r="P4048" s="1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2.1999999999999999E-2</v>
      </c>
      <c r="P4049" s="12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0.17652941176470588</v>
      </c>
      <c r="P4050" s="1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8.0000000000000004E-4</v>
      </c>
      <c r="P4051" s="12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6.6666666666666664E-4</v>
      </c>
      <c r="P4052" s="1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 s="12" t="str">
        <f t="shared" si="379"/>
        <v>-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0.37533333333333335</v>
      </c>
      <c r="P4054" s="1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0.22</v>
      </c>
      <c r="P4055" s="12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 s="12" t="str">
        <f t="shared" si="379"/>
        <v>-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0.1762</v>
      </c>
      <c r="P4057" s="1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0.53</v>
      </c>
      <c r="P4058" s="1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0.22142857142857142</v>
      </c>
      <c r="P4059" s="1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2.5333333333333333E-2</v>
      </c>
      <c r="P4060" s="12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2.5000000000000001E-2</v>
      </c>
      <c r="P4061" s="1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2.8500000000000001E-2</v>
      </c>
      <c r="P4062" s="1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 s="12" t="str">
        <f t="shared" si="379"/>
        <v>-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2.4500000000000001E-2</v>
      </c>
      <c r="P4064" s="1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1.4210526315789474E-2</v>
      </c>
      <c r="P4065" s="12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0.1925</v>
      </c>
      <c r="P4066" s="1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6.7499999999999999E-3</v>
      </c>
      <c r="P4067" s="12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1.6666666666666668E-3</v>
      </c>
      <c r="P4068" s="12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0.60899999999999999</v>
      </c>
      <c r="P4069" s="1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0.01</v>
      </c>
      <c r="P4070" s="1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0.34399999999999997</v>
      </c>
      <c r="P4071" s="1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0.16500000000000001</v>
      </c>
      <c r="P4072" s="1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 s="12" t="str">
        <f t="shared" si="379"/>
        <v>-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4.0000000000000001E-3</v>
      </c>
      <c r="P4074" s="12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1.0571428571428572E-2</v>
      </c>
      <c r="P4075" s="12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0.26727272727272727</v>
      </c>
      <c r="P4076" s="12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0.28799999999999998</v>
      </c>
      <c r="P4077" s="1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 s="12" t="str">
        <f t="shared" si="379"/>
        <v>-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8.8999999999999996E-2</v>
      </c>
      <c r="P4079" s="12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 s="12" t="str">
        <f t="shared" si="379"/>
        <v>-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1.6666666666666668E-3</v>
      </c>
      <c r="P4081" s="12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 s="12" t="str">
        <f t="shared" si="379"/>
        <v>-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0.15737410071942445</v>
      </c>
      <c r="P4083" s="1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0.02</v>
      </c>
      <c r="P4084" s="12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0.21685714285714286</v>
      </c>
      <c r="P4085" s="12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3.3333333333333335E-3</v>
      </c>
      <c r="P4086" s="12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2.8571428571428571E-3</v>
      </c>
      <c r="P4087" s="12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4.7E-2</v>
      </c>
      <c r="P4088" s="12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 s="12" t="str">
        <f t="shared" si="379"/>
        <v>-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0.108</v>
      </c>
      <c r="P4090" s="12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4.8000000000000001E-2</v>
      </c>
      <c r="P4091" s="12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3.2000000000000001E-2</v>
      </c>
      <c r="P4092" s="1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0.1275</v>
      </c>
      <c r="P4093" s="12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1.8181818181818181E-4</v>
      </c>
      <c r="P4094" s="12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2.4E-2</v>
      </c>
      <c r="P4095" s="12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0.36499999999999999</v>
      </c>
      <c r="P4096" s="12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2.6666666666666668E-2</v>
      </c>
      <c r="P4097" s="12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78"/>
        <v>0.11428571428571428</v>
      </c>
      <c r="P4098" s="12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4">E4099/D4099</f>
        <v>0</v>
      </c>
      <c r="P4099" s="12" t="str">
        <f t="shared" ref="P4099:P4115" si="385">IFERROR(E4099/L4099,"-")</f>
        <v>-</v>
      </c>
      <c r="Q4099" t="str">
        <f t="shared" ref="Q4099:Q4115" si="386">LEFT(N4099,(FIND("/",N4099)-1))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 s="12" t="str">
        <f t="shared" si="385"/>
        <v>-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1.1111111111111112E-2</v>
      </c>
      <c r="P4101" s="12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 s="12" t="str">
        <f t="shared" si="385"/>
        <v>-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 s="12" t="str">
        <f t="shared" si="385"/>
        <v>-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0.27400000000000002</v>
      </c>
      <c r="P4104" s="1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0.1</v>
      </c>
      <c r="P4105" s="1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0.21366666666666667</v>
      </c>
      <c r="P4106" s="1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6.9696969696969702E-2</v>
      </c>
      <c r="P4107" s="1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0.70599999999999996</v>
      </c>
      <c r="P4108" s="1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2.0500000000000001E-2</v>
      </c>
      <c r="P4109" s="12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1.9666666666666666E-2</v>
      </c>
      <c r="P4110" s="12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 s="12" t="str">
        <f t="shared" si="385"/>
        <v>-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0.28666666666666668</v>
      </c>
      <c r="P4112" s="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3.1333333333333331E-2</v>
      </c>
      <c r="P4113" s="1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4.0000000000000002E-4</v>
      </c>
      <c r="P4114" s="12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2E-3</v>
      </c>
      <c r="P4115" s="12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2CE6-0573-4B0C-A1A0-8203FF1C89A5}">
  <dimension ref="A1:F14"/>
  <sheetViews>
    <sheetView workbookViewId="0">
      <selection activeCell="G13" sqref="G13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8364</v>
      </c>
    </row>
    <row r="3" spans="1:6" x14ac:dyDescent="0.35">
      <c r="A3" s="6" t="s">
        <v>8363</v>
      </c>
      <c r="B3" s="6" t="s">
        <v>8362</v>
      </c>
    </row>
    <row r="4" spans="1:6" x14ac:dyDescent="0.3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140D-854C-42A3-BD71-33E53C817C0D}">
  <dimension ref="A1:F47"/>
  <sheetViews>
    <sheetView topLeftCell="A16" workbookViewId="0">
      <selection activeCell="G44" sqref="G4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8364</v>
      </c>
    </row>
    <row r="2" spans="1:6" x14ac:dyDescent="0.35">
      <c r="A2" s="6" t="s">
        <v>8308</v>
      </c>
      <c r="B2" t="s">
        <v>8364</v>
      </c>
    </row>
    <row r="4" spans="1:6" x14ac:dyDescent="0.35">
      <c r="A4" s="6" t="s">
        <v>8363</v>
      </c>
      <c r="B4" s="6" t="s">
        <v>8362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5F6BF-4C0A-4132-A12B-D7B35C7F559A}">
  <dimension ref="A1:F18"/>
  <sheetViews>
    <sheetView workbookViewId="0">
      <selection activeCell="F10" sqref="F1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8364</v>
      </c>
    </row>
    <row r="2" spans="1:6" x14ac:dyDescent="0.35">
      <c r="A2" s="6" t="s">
        <v>8380</v>
      </c>
      <c r="B2" t="s">
        <v>8364</v>
      </c>
    </row>
    <row r="4" spans="1:6" x14ac:dyDescent="0.35">
      <c r="A4" s="6" t="s">
        <v>8379</v>
      </c>
      <c r="B4" s="6" t="s">
        <v>8362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5">
      <c r="A7" s="10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5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5">
      <c r="A9" s="10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5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5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5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5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5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5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5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C1080-BCB2-4678-A072-22B7C7206A92}">
  <dimension ref="A1:H13"/>
  <sheetViews>
    <sheetView topLeftCell="A10" workbookViewId="0">
      <selection activeCell="L30" sqref="L30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8164062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COUNTIFS(RawData!$F$2:$F$4115,"successful",RawData!$D$2:$D$4115,"&lt;1000")</f>
        <v>322</v>
      </c>
      <c r="C2">
        <f>COUNTIFS(RawData!$F$2:$F$4115,"failed",RawData!$D$2:$D$4115,"&lt;1000")</f>
        <v>113</v>
      </c>
      <c r="D2">
        <f>COUNTIFS(RawData!$F$2:$F$4115,"canceled",RawData!$D$2:$D$4115,"&lt;1000")</f>
        <v>18</v>
      </c>
      <c r="E2">
        <f>SUMPRODUCT(B2:D2)</f>
        <v>453</v>
      </c>
      <c r="F2" s="11">
        <f t="shared" ref="F2:H3" si="0">B2/$E2</f>
        <v>0.71081677704194257</v>
      </c>
      <c r="G2" s="11">
        <f t="shared" si="0"/>
        <v>0.24944812362030905</v>
      </c>
      <c r="H2" s="11">
        <f t="shared" si="0"/>
        <v>3.9735099337748346E-2</v>
      </c>
    </row>
    <row r="3" spans="1:8" x14ac:dyDescent="0.35">
      <c r="A3" t="s">
        <v>8390</v>
      </c>
      <c r="B3">
        <f>COUNTIFS(RawData!$F$1:$F$4115,"successful",RawData!$D$1:$D$4115,"&gt;=1000",RawData!$D$1:$D$4115,"&lt;5000")</f>
        <v>932</v>
      </c>
      <c r="C3">
        <f>COUNTIFS(RawData!$F$1:$F$4115,"failed",RawData!$D$1:$D$4115,"&gt;=1000",RawData!$D$1:$D$4115,"&lt;5000")</f>
        <v>420</v>
      </c>
      <c r="D3">
        <f>COUNTIFS(RawData!$F$1:$F$4115,"canceled",RawData!$D$1:$D$4115,"&gt;=1000",RawData!$D$1:$D$4115,"&lt;5000")</f>
        <v>60</v>
      </c>
      <c r="E3">
        <f t="shared" ref="E3:E13" si="1">SUMPRODUCT(B3:D3)</f>
        <v>1412</v>
      </c>
      <c r="F3" s="11">
        <f t="shared" si="0"/>
        <v>0.66005665722379603</v>
      </c>
      <c r="G3" s="11">
        <f t="shared" si="0"/>
        <v>0.29745042492917845</v>
      </c>
      <c r="H3" s="5">
        <f t="shared" si="0"/>
        <v>4.2492917847025496E-2</v>
      </c>
    </row>
    <row r="4" spans="1:8" x14ac:dyDescent="0.35">
      <c r="A4" t="s">
        <v>8391</v>
      </c>
      <c r="B4">
        <f>COUNTIFS(RawData!$F$1:$F$4115,"successful",RawData!$D$1:$D$4115,"&gt;=5000",RawData!$D$1:$D$4115,"&lt;10000")</f>
        <v>381</v>
      </c>
      <c r="C4">
        <f>COUNTIFS(RawData!$F$1:$F$4115,"failed",RawData!$D$1:$D$4115,"&gt;=5000",RawData!$D$1:$D$4115,"&lt;10000")</f>
        <v>283</v>
      </c>
      <c r="D4">
        <f>COUNTIFS(RawData!$F$1:$F$4115,"canceled",RawData!$D$1:$D$4115,"&gt;=5000",RawData!$D$1:$D$4115,"&lt;10000")</f>
        <v>52</v>
      </c>
      <c r="E4">
        <f t="shared" si="1"/>
        <v>716</v>
      </c>
      <c r="F4" s="11">
        <f t="shared" ref="F4:F13" si="2">B4/$E4</f>
        <v>0.53212290502793291</v>
      </c>
      <c r="G4" s="11">
        <f t="shared" ref="G4:G13" si="3">C4/$E4</f>
        <v>0.39525139664804471</v>
      </c>
      <c r="H4" s="5">
        <f t="shared" ref="H4:H13" si="4">D4/$E4</f>
        <v>7.2625698324022353E-2</v>
      </c>
    </row>
    <row r="5" spans="1:8" x14ac:dyDescent="0.35">
      <c r="A5" t="s">
        <v>8392</v>
      </c>
      <c r="B5">
        <f>COUNTIFS(RawData!$F$1:$F$4115,"successful",RawData!$D$1:$D$4115,"&gt;=10000",RawData!$D$1:$D$4115,"&lt;15000")</f>
        <v>168</v>
      </c>
      <c r="C5">
        <f>COUNTIFS(RawData!$F$1:$F$4115,"failed",RawData!$D$1:$D$4115,"&gt;=10000",RawData!$D$1:$D$4115,"&lt;15000")</f>
        <v>144</v>
      </c>
      <c r="D5">
        <f>COUNTIFS(RawData!$F$1:$F$4115,"canceled",RawData!$D$1:$D$4115,"&gt;=10000",RawData!$D$1:$D$4115,"&lt;15000")</f>
        <v>40</v>
      </c>
      <c r="E5">
        <f t="shared" si="1"/>
        <v>352</v>
      </c>
      <c r="F5" s="11">
        <f t="shared" si="2"/>
        <v>0.47727272727272729</v>
      </c>
      <c r="G5" s="11">
        <f t="shared" si="3"/>
        <v>0.40909090909090912</v>
      </c>
      <c r="H5" s="5">
        <f t="shared" si="4"/>
        <v>0.11363636363636363</v>
      </c>
    </row>
    <row r="6" spans="1:8" x14ac:dyDescent="0.35">
      <c r="A6" t="s">
        <v>8393</v>
      </c>
      <c r="B6">
        <f>COUNTIFS(RawData!$F$1:$F$4115,"successful",RawData!$D$1:$D$4115,"&gt;=15000",RawData!$D$1:$D$4115,"&lt;20000")</f>
        <v>94</v>
      </c>
      <c r="C6">
        <f>COUNTIFS(RawData!$F$1:$F$4115,"failed",RawData!$D$1:$D$4115,"&gt;=15000",RawData!$D$1:$D$4115,"&lt;20000")</f>
        <v>90</v>
      </c>
      <c r="D6">
        <f>COUNTIFS(RawData!$F$1:$F$4115,"canceled",RawData!$D$1:$D$4115,"&gt;=15000",RawData!$D$1:$D$4115,"&lt;20000")</f>
        <v>17</v>
      </c>
      <c r="E6">
        <f t="shared" si="1"/>
        <v>201</v>
      </c>
      <c r="F6" s="11">
        <f t="shared" si="2"/>
        <v>0.46766169154228854</v>
      </c>
      <c r="G6" s="11">
        <f t="shared" si="3"/>
        <v>0.44776119402985076</v>
      </c>
      <c r="H6" s="5">
        <f t="shared" si="4"/>
        <v>8.45771144278607E-2</v>
      </c>
    </row>
    <row r="7" spans="1:8" x14ac:dyDescent="0.35">
      <c r="A7" t="s">
        <v>8394</v>
      </c>
      <c r="B7">
        <f>COUNTIFS(RawData!$F$1:$F$4115,"successful",RawData!$D$1:$D$4115,"&gt;=20000",RawData!$D$1:$D$4115,"&lt;25000")</f>
        <v>62</v>
      </c>
      <c r="C7">
        <f>COUNTIFS(RawData!$F$1:$F$4115,"failed",RawData!$D$1:$D$4115,"&gt;=20000",RawData!$D$1:$D$4115,"&lt;25000")</f>
        <v>72</v>
      </c>
      <c r="D7">
        <f>COUNTIFS(RawData!$F$1:$F$4115,"canceled",RawData!$D$1:$D$4115,"&gt;=20000",RawData!$D$1:$D$4115,"&lt;25000")</f>
        <v>14</v>
      </c>
      <c r="E7">
        <f t="shared" si="1"/>
        <v>148</v>
      </c>
      <c r="F7" s="11">
        <f t="shared" si="2"/>
        <v>0.41891891891891891</v>
      </c>
      <c r="G7" s="11">
        <f t="shared" si="3"/>
        <v>0.48648648648648651</v>
      </c>
      <c r="H7" s="5">
        <f t="shared" si="4"/>
        <v>9.45945945945946E-2</v>
      </c>
    </row>
    <row r="8" spans="1:8" x14ac:dyDescent="0.35">
      <c r="A8" t="s">
        <v>8395</v>
      </c>
      <c r="B8">
        <f>COUNTIFS(RawData!$F$1:$F$4115,"successful",RawData!$D$1:$D$4115,"&gt;=25000",RawData!$D$1:$D$4115,"&lt;30000")</f>
        <v>55</v>
      </c>
      <c r="C8">
        <f>COUNTIFS(RawData!$F$1:$F$4115,"failed",RawData!$D$1:$D$4115,"&gt;=25000",RawData!$D$1:$D$4115,"&lt;30000")</f>
        <v>64</v>
      </c>
      <c r="D8">
        <f>COUNTIFS(RawData!$F$1:$F$4115,"canceled",RawData!$D$1:$D$4115,"&gt;=25000",RawData!$D$1:$D$4115,"&lt;30000")</f>
        <v>18</v>
      </c>
      <c r="E8">
        <f t="shared" si="1"/>
        <v>137</v>
      </c>
      <c r="F8" s="11">
        <f t="shared" si="2"/>
        <v>0.40145985401459855</v>
      </c>
      <c r="G8" s="11">
        <f t="shared" si="3"/>
        <v>0.46715328467153283</v>
      </c>
      <c r="H8" s="5">
        <f t="shared" si="4"/>
        <v>0.13138686131386862</v>
      </c>
    </row>
    <row r="9" spans="1:8" x14ac:dyDescent="0.35">
      <c r="A9" t="s">
        <v>8396</v>
      </c>
      <c r="B9">
        <f>COUNTIFS(RawData!$F$1:$F$4115,"successful",RawData!$D$1:$D$4115,"&gt;=30000",RawData!$D$1:$D$4115,"&lt;35000")</f>
        <v>32</v>
      </c>
      <c r="C9">
        <f>COUNTIFS(RawData!$F$1:$F$4115,"failed",RawData!$D$1:$D$4115,"&gt;=30000",RawData!$D$1:$D$4115,"&lt;35000")</f>
        <v>37</v>
      </c>
      <c r="D9">
        <f>COUNTIFS(RawData!$F$1:$F$4115,"canceled",RawData!$D$1:$D$4115,"&gt;=30000",RawData!$D$1:$D$4115,"&lt;35000")</f>
        <v>13</v>
      </c>
      <c r="E9">
        <f t="shared" si="1"/>
        <v>82</v>
      </c>
      <c r="F9" s="11">
        <f t="shared" si="2"/>
        <v>0.3902439024390244</v>
      </c>
      <c r="G9" s="11">
        <f t="shared" si="3"/>
        <v>0.45121951219512196</v>
      </c>
      <c r="H9" s="5">
        <f t="shared" si="4"/>
        <v>0.15853658536585366</v>
      </c>
    </row>
    <row r="10" spans="1:8" x14ac:dyDescent="0.35">
      <c r="A10" t="s">
        <v>8397</v>
      </c>
      <c r="B10">
        <f>COUNTIFS(RawData!$F$1:$F$4115,"successful",RawData!$D$1:$D$4115,"&gt;=35000",RawData!$D$1:$D$4115,"&lt;40000")</f>
        <v>26</v>
      </c>
      <c r="C10">
        <f>COUNTIFS(RawData!$F$1:$F$4115,"failed",RawData!$D$1:$D$4115,"&gt;=35000",RawData!$D$1:$D$4115,"&lt;40000")</f>
        <v>22</v>
      </c>
      <c r="D10">
        <f>COUNTIFS(RawData!$F$1:$F$4115,"canceled",RawData!$D$1:$D$4115,"&gt;=35000",RawData!$D$1:$D$4115,"&lt;40000")</f>
        <v>7</v>
      </c>
      <c r="E10">
        <f t="shared" si="1"/>
        <v>55</v>
      </c>
      <c r="F10" s="11">
        <f t="shared" si="2"/>
        <v>0.47272727272727272</v>
      </c>
      <c r="G10" s="11">
        <f t="shared" si="3"/>
        <v>0.4</v>
      </c>
      <c r="H10" s="5">
        <f t="shared" si="4"/>
        <v>0.12727272727272726</v>
      </c>
    </row>
    <row r="11" spans="1:8" x14ac:dyDescent="0.35">
      <c r="A11" t="s">
        <v>8398</v>
      </c>
      <c r="B11">
        <f>COUNTIFS(RawData!$F$1:$F$4115,"successful",RawData!$D$1:$D$4115,"&gt;=40000",RawData!$D$1:$D$4115,"&lt;45000")</f>
        <v>21</v>
      </c>
      <c r="C11">
        <f>COUNTIFS(RawData!$F$1:$F$4115,"failed",RawData!$D$1:$D$4115,"&gt;=40000",RawData!$D$1:$D$4115,"&lt;45000")</f>
        <v>16</v>
      </c>
      <c r="D11">
        <f>COUNTIFS(RawData!$F$1:$F$4115,"canceled",RawData!$D$1:$D$4115,"&gt;=40000",RawData!$D$1:$D$4115,"&lt;45000")</f>
        <v>6</v>
      </c>
      <c r="E11">
        <f t="shared" si="1"/>
        <v>43</v>
      </c>
      <c r="F11" s="11">
        <f t="shared" si="2"/>
        <v>0.48837209302325579</v>
      </c>
      <c r="G11" s="11">
        <f t="shared" si="3"/>
        <v>0.37209302325581395</v>
      </c>
      <c r="H11" s="5">
        <f t="shared" si="4"/>
        <v>0.13953488372093023</v>
      </c>
    </row>
    <row r="12" spans="1:8" x14ac:dyDescent="0.35">
      <c r="A12" t="s">
        <v>8399</v>
      </c>
      <c r="B12">
        <f>COUNTIFS(RawData!$F$1:$F$4115,"successful",RawData!$D$1:$D$4115,"&gt;=45000",RawData!$D$1:$D$4115,"&lt;50000")</f>
        <v>6</v>
      </c>
      <c r="C12">
        <f>COUNTIFS(RawData!$F$1:$F$4115,"failed",RawData!$D$1:$D$4115,"&gt;=45000",RawData!$D$1:$D$4115,"&lt;50000")</f>
        <v>11</v>
      </c>
      <c r="D12">
        <f>COUNTIFS(RawData!$F$1:$F$4115,"canceled",RawData!$D$1:$D$4115,"&gt;=45000",RawData!$D$1:$D$4115,"&lt;50000")</f>
        <v>4</v>
      </c>
      <c r="E12">
        <f t="shared" si="1"/>
        <v>21</v>
      </c>
      <c r="F12" s="11">
        <f t="shared" si="2"/>
        <v>0.2857142857142857</v>
      </c>
      <c r="G12" s="11">
        <f t="shared" si="3"/>
        <v>0.52380952380952384</v>
      </c>
      <c r="H12" s="5">
        <f t="shared" si="4"/>
        <v>0.19047619047619047</v>
      </c>
    </row>
    <row r="13" spans="1:8" x14ac:dyDescent="0.35">
      <c r="A13" t="s">
        <v>8400</v>
      </c>
      <c r="B13">
        <f>COUNTIFS(RawData!$F$1:$F$4115,"successful",RawData!$D$1:$D$4115,"&gt;=50000")</f>
        <v>86</v>
      </c>
      <c r="C13">
        <f>COUNTIFS(RawData!$F$1:$F$4115,"failed",RawData!$D$1:$D$4115,"&gt;=50000")</f>
        <v>258</v>
      </c>
      <c r="D13">
        <f>COUNTIFS(RawData!$F$1:$F$4115,"canceled",RawData!$D$1:$D$4115,"&gt;=50000")</f>
        <v>100</v>
      </c>
      <c r="E13">
        <f t="shared" si="1"/>
        <v>444</v>
      </c>
      <c r="F13" s="11">
        <f t="shared" si="2"/>
        <v>0.19369369369369369</v>
      </c>
      <c r="G13" s="11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Category_Pivot</vt:lpstr>
      <vt:lpstr>Sub_Category_Pivot</vt:lpstr>
      <vt:lpstr>Date_Created_Conversion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Klink</cp:lastModifiedBy>
  <dcterms:created xsi:type="dcterms:W3CDTF">2017-04-20T15:17:24Z</dcterms:created>
  <dcterms:modified xsi:type="dcterms:W3CDTF">2019-05-20T23:20:25Z</dcterms:modified>
</cp:coreProperties>
</file>