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itial Input 5" sheetId="2" r:id="rId1"/>
    <sheet name="Initial Input 25" sheetId="1" r:id="rId2"/>
    <sheet name="Initial Input 1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3" l="1"/>
  <c r="C23" i="3"/>
  <c r="C22" i="3"/>
  <c r="C21" i="3"/>
  <c r="C20" i="3"/>
  <c r="C19" i="3"/>
  <c r="C18" i="3"/>
  <c r="C17" i="3"/>
  <c r="C16" i="3"/>
  <c r="C15" i="3"/>
  <c r="C14" i="3"/>
  <c r="C13" i="3"/>
  <c r="C12" i="3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C24" i="2"/>
  <c r="C23" i="2"/>
  <c r="C22" i="2"/>
  <c r="D22" i="2" s="1"/>
  <c r="C21" i="2"/>
  <c r="D21" i="2" s="1"/>
  <c r="C20" i="2"/>
  <c r="C19" i="2"/>
  <c r="C18" i="2"/>
  <c r="D18" i="2" s="1"/>
  <c r="C17" i="2"/>
  <c r="D17" i="2" s="1"/>
  <c r="C16" i="2"/>
  <c r="C15" i="2"/>
  <c r="C14" i="2"/>
  <c r="D14" i="2" s="1"/>
  <c r="C13" i="2"/>
  <c r="D13" i="2" s="1"/>
  <c r="C12" i="2"/>
  <c r="C24" i="1"/>
  <c r="C23" i="1"/>
  <c r="C22" i="1"/>
  <c r="C21" i="1"/>
  <c r="D21" i="1" s="1"/>
  <c r="E21" i="1" s="1"/>
  <c r="C20" i="1"/>
  <c r="C19" i="1"/>
  <c r="C18" i="1"/>
  <c r="C17" i="1"/>
  <c r="C16" i="1"/>
  <c r="C15" i="1"/>
  <c r="C14" i="1"/>
  <c r="C13" i="1"/>
  <c r="H2" i="1" s="1"/>
  <c r="I2" i="1" s="1"/>
  <c r="C12" i="1"/>
  <c r="D24" i="2"/>
  <c r="D23" i="2"/>
  <c r="D20" i="2"/>
  <c r="D19" i="2"/>
  <c r="D16" i="2"/>
  <c r="D15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  <c r="D24" i="1"/>
  <c r="E24" i="1" s="1"/>
  <c r="D23" i="1"/>
  <c r="E23" i="1" s="1"/>
  <c r="D20" i="1"/>
  <c r="E20" i="1" s="1"/>
  <c r="D19" i="1"/>
  <c r="E19" i="1" s="1"/>
  <c r="D16" i="1"/>
  <c r="E16" i="1" s="1"/>
  <c r="D15" i="1"/>
  <c r="E15" i="1" s="1"/>
  <c r="E12" i="1"/>
  <c r="F12" i="1" s="1"/>
  <c r="H4" i="1" s="1"/>
  <c r="I4" i="1" s="1"/>
  <c r="D12" i="1"/>
  <c r="G6" i="1"/>
  <c r="G5" i="1"/>
  <c r="G4" i="1"/>
  <c r="G3" i="1"/>
  <c r="G2" i="1"/>
  <c r="F6" i="1"/>
  <c r="F5" i="1"/>
  <c r="F4" i="1"/>
  <c r="F3" i="1"/>
  <c r="F2" i="1"/>
  <c r="E6" i="1"/>
  <c r="E5" i="1"/>
  <c r="E4" i="1"/>
  <c r="E3" i="1"/>
  <c r="E2" i="1"/>
  <c r="H2" i="2" l="1"/>
  <c r="D12" i="3"/>
  <c r="E12" i="3" s="1"/>
  <c r="D13" i="3"/>
  <c r="E13" i="3" s="1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H2" i="3"/>
  <c r="F14" i="1"/>
  <c r="F16" i="1"/>
  <c r="D13" i="1"/>
  <c r="E13" i="1" s="1"/>
  <c r="D17" i="1"/>
  <c r="E17" i="1" s="1"/>
  <c r="F13" i="1"/>
  <c r="F21" i="1"/>
  <c r="D14" i="1"/>
  <c r="E14" i="1" s="1"/>
  <c r="D18" i="1"/>
  <c r="E18" i="1" s="1"/>
  <c r="D22" i="1"/>
  <c r="E22" i="1" s="1"/>
  <c r="F20" i="1"/>
  <c r="F24" i="1"/>
  <c r="H6" i="1" s="1"/>
  <c r="I6" i="1" s="1"/>
  <c r="F15" i="1"/>
  <c r="F19" i="1"/>
  <c r="F23" i="1"/>
  <c r="E21" i="2"/>
  <c r="F21" i="2"/>
  <c r="E22" i="2"/>
  <c r="F22" i="2" s="1"/>
  <c r="E13" i="2"/>
  <c r="F13" i="2" s="1"/>
  <c r="E17" i="2"/>
  <c r="F17" i="2" s="1"/>
  <c r="H5" i="2" s="1"/>
  <c r="I5" i="2" s="1"/>
  <c r="E14" i="2"/>
  <c r="F14" i="2" s="1"/>
  <c r="E18" i="2"/>
  <c r="F18" i="2" s="1"/>
  <c r="E15" i="2"/>
  <c r="F15" i="2"/>
  <c r="E19" i="2"/>
  <c r="F19" i="2" s="1"/>
  <c r="E23" i="2"/>
  <c r="F23" i="2" s="1"/>
  <c r="I2" i="2"/>
  <c r="E16" i="2"/>
  <c r="F16" i="2" s="1"/>
  <c r="E20" i="2"/>
  <c r="F20" i="2"/>
  <c r="E24" i="2"/>
  <c r="F24" i="2" s="1"/>
  <c r="H6" i="2" s="1"/>
  <c r="I6" i="2" s="1"/>
  <c r="D12" i="2"/>
  <c r="H3" i="2" s="1"/>
  <c r="I3" i="2" s="1"/>
  <c r="F20" i="3" l="1"/>
  <c r="F19" i="3"/>
  <c r="F18" i="3"/>
  <c r="H3" i="3"/>
  <c r="I3" i="3" s="1"/>
  <c r="I2" i="3"/>
  <c r="F16" i="3"/>
  <c r="F15" i="3"/>
  <c r="F14" i="3"/>
  <c r="F12" i="3"/>
  <c r="H4" i="3" s="1"/>
  <c r="I4" i="3" s="1"/>
  <c r="F13" i="3"/>
  <c r="F17" i="3"/>
  <c r="H5" i="3" s="1"/>
  <c r="I5" i="3" s="1"/>
  <c r="F24" i="3"/>
  <c r="H6" i="3" s="1"/>
  <c r="I6" i="3" s="1"/>
  <c r="F23" i="3"/>
  <c r="F22" i="3"/>
  <c r="F21" i="3"/>
  <c r="F22" i="1"/>
  <c r="H3" i="1"/>
  <c r="I3" i="1" s="1"/>
  <c r="F17" i="1"/>
  <c r="H5" i="1" s="1"/>
  <c r="I5" i="1" s="1"/>
  <c r="F18" i="1"/>
  <c r="E12" i="2"/>
  <c r="F12" i="2" s="1"/>
  <c r="H4" i="2" s="1"/>
  <c r="I4" i="2" s="1"/>
</calcChain>
</file>

<file path=xl/sharedStrings.xml><?xml version="1.0" encoding="utf-8"?>
<sst xmlns="http://schemas.openxmlformats.org/spreadsheetml/2006/main" count="108" uniqueCount="37">
  <si>
    <t>Measurement</t>
  </si>
  <si>
    <t>All Frobbed</t>
  </si>
  <si>
    <t>All Borked</t>
  </si>
  <si>
    <t>A Complete</t>
  </si>
  <si>
    <t>F Complete</t>
  </si>
  <si>
    <t>M Complete</t>
  </si>
  <si>
    <t>Perfect Parallelism</t>
  </si>
  <si>
    <t>3-4 Speedup</t>
  </si>
  <si>
    <t>3-5 Speedup</t>
  </si>
  <si>
    <t>Test 3 (sec)</t>
  </si>
  <si>
    <t>Test 4 (sec)</t>
  </si>
  <si>
    <t>Test 5 (sec)</t>
  </si>
  <si>
    <t>4-5 Speedup</t>
  </si>
  <si>
    <t>Color scale is based on order of magnitude.</t>
  </si>
  <si>
    <t>-10x (red) to 0 (yellow) to +10x (green)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</si>
  <si>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</si>
  <si>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</si>
  <si>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</si>
  <si>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</si>
  <si>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</si>
  <si>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</si>
  <si>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</si>
  <si>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</si>
  <si>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</si>
  <si>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</si>
  <si>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</si>
  <si>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</si>
  <si>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</si>
  <si>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Item</t>
  </si>
  <si>
    <t>Frobbed</t>
  </si>
  <si>
    <t>Borked</t>
  </si>
  <si>
    <t>Zapped</t>
  </si>
  <si>
    <t>Complexity</t>
  </si>
  <si>
    <t>Total</t>
  </si>
  <si>
    <t>5-Perfect Speedup</t>
  </si>
  <si>
    <t>Perfect-5 Speedup</t>
  </si>
  <si>
    <t>Initial Input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</si>
</sst>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0" xfId="0" applyFill="1"/>
    <xf numFmtId="0" fontId="0" fillId="4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68" fontId="1" fillId="2" borderId="1" xfId="0" applyNumberFormat="1" applyFont="1" applyFill="1" applyBorder="1" applyAlignment="1">
      <alignment horizontal="right" vertical="center"/>
    </xf>
    <xf numFmtId="168" fontId="0" fillId="0" borderId="1" xfId="0" applyNumberFormat="1" applyFill="1" applyBorder="1" applyAlignment="1">
      <alignment horizontal="right" vertical="center"/>
    </xf>
    <xf numFmtId="168" fontId="0" fillId="4" borderId="0" xfId="0" applyNumberFormat="1" applyFill="1" applyAlignment="1">
      <alignment horizontal="right"/>
    </xf>
    <xf numFmtId="168" fontId="0" fillId="4" borderId="0" xfId="0" applyNumberFormat="1" applyFill="1" applyAlignment="1">
      <alignment horizontal="right" indent="1"/>
    </xf>
    <xf numFmtId="168" fontId="2" fillId="0" borderId="1" xfId="0" applyNumberFormat="1" applyFont="1" applyFill="1" applyBorder="1" applyAlignment="1">
      <alignment horizontal="right" vertical="center"/>
    </xf>
    <xf numFmtId="168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8" fontId="0" fillId="4" borderId="0" xfId="0" quotePrefix="1" applyNumberForma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8" fontId="1" fillId="2" borderId="1" xfId="0" applyNumberFormat="1" applyFont="1" applyFill="1" applyBorder="1" applyAlignment="1">
      <alignment horizontal="right"/>
    </xf>
    <xf numFmtId="0" fontId="0" fillId="3" borderId="1" xfId="0" applyFill="1" applyBorder="1"/>
    <xf numFmtId="1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1" sqref="A11"/>
    </sheetView>
  </sheetViews>
  <sheetFormatPr defaultRowHeight="15" x14ac:dyDescent="0.25"/>
  <cols>
    <col min="1" max="1" width="17.85546875" style="1" customWidth="1"/>
    <col min="2" max="4" width="14.28515625" style="7" customWidth="1"/>
    <col min="5" max="7" width="17.85546875" style="8" customWidth="1"/>
    <col min="8" max="9" width="21.42578125" style="7" customWidth="1"/>
    <col min="10" max="16384" width="9.140625" style="1"/>
  </cols>
  <sheetData>
    <row r="1" spans="1:9" s="2" customFormat="1" ht="30" customHeight="1" x14ac:dyDescent="0.25">
      <c r="A1" s="3" t="s">
        <v>0</v>
      </c>
      <c r="B1" s="5" t="s">
        <v>9</v>
      </c>
      <c r="C1" s="5" t="s">
        <v>10</v>
      </c>
      <c r="D1" s="5" t="s">
        <v>11</v>
      </c>
      <c r="E1" s="5" t="s">
        <v>7</v>
      </c>
      <c r="F1" s="5" t="s">
        <v>12</v>
      </c>
      <c r="G1" s="5" t="s">
        <v>8</v>
      </c>
      <c r="H1" s="5" t="s">
        <v>6</v>
      </c>
      <c r="I1" s="5" t="s">
        <v>34</v>
      </c>
    </row>
    <row r="2" spans="1:9" s="2" customFormat="1" ht="30" customHeight="1" x14ac:dyDescent="0.25">
      <c r="A2" s="4" t="s">
        <v>1</v>
      </c>
      <c r="B2" s="6">
        <v>34.332000000000001</v>
      </c>
      <c r="C2" s="6">
        <v>0.12</v>
      </c>
      <c r="D2" s="6">
        <v>0.13400000000000001</v>
      </c>
      <c r="E2" s="9">
        <f>IF(C2 &lt; B2, B2 / C2, -C2 / B2)</f>
        <v>286.10000000000002</v>
      </c>
      <c r="F2" s="9">
        <f>IF(D2 &lt; C2, C2 / D2, -D2 / C2)</f>
        <v>-1.1166666666666667</v>
      </c>
      <c r="G2" s="9">
        <f>IF(D2 &lt; B2, B2 / D2, -D2 / B2)</f>
        <v>256.20895522388059</v>
      </c>
      <c r="H2" s="6">
        <f>MAX(C12:C24)</f>
        <v>6.5000000000000002E-2</v>
      </c>
      <c r="I2" s="6">
        <f>-D2 / H2</f>
        <v>-2.0615384615384618</v>
      </c>
    </row>
    <row r="3" spans="1:9" s="2" customFormat="1" ht="30" customHeight="1" x14ac:dyDescent="0.25">
      <c r="A3" s="4" t="s">
        <v>2</v>
      </c>
      <c r="B3" s="6">
        <v>35.180999999999997</v>
      </c>
      <c r="C3" s="6">
        <v>0.99299999999999999</v>
      </c>
      <c r="D3" s="6">
        <v>0.98699999999999999</v>
      </c>
      <c r="E3" s="9">
        <f t="shared" ref="E3:F6" si="0">IF(C3 &lt; B3, B3 / C3, -C3 / B3)</f>
        <v>35.429003021148034</v>
      </c>
      <c r="F3" s="9">
        <f t="shared" si="0"/>
        <v>1.006079027355623</v>
      </c>
      <c r="G3" s="9">
        <f t="shared" ref="G3:G6" si="1">IF(D3 &lt; B3, B3 / D3, -D3 / B3)</f>
        <v>35.644376899696049</v>
      </c>
      <c r="H3" s="6">
        <f>H2 + MAX(D12:D24)</f>
        <v>0.90999999999999992</v>
      </c>
      <c r="I3" s="6">
        <f>-D3 / H3</f>
        <v>-1.0846153846153848</v>
      </c>
    </row>
    <row r="4" spans="1:9" s="2" customFormat="1" ht="30" customHeight="1" x14ac:dyDescent="0.25">
      <c r="A4" s="4" t="s">
        <v>3</v>
      </c>
      <c r="B4" s="6">
        <v>3.1E-2</v>
      </c>
      <c r="C4" s="6">
        <v>1.0169999999999999</v>
      </c>
      <c r="D4" s="6">
        <v>0.16900000000000001</v>
      </c>
      <c r="E4" s="9">
        <f t="shared" si="0"/>
        <v>-32.806451612903224</v>
      </c>
      <c r="F4" s="9">
        <f t="shared" si="0"/>
        <v>6.0177514792899398</v>
      </c>
      <c r="G4" s="9">
        <f t="shared" si="1"/>
        <v>-5.4516129032258069</v>
      </c>
      <c r="H4" s="6">
        <f>F12</f>
        <v>1.4999999999999999E-2</v>
      </c>
      <c r="I4" s="6">
        <f>-D4 / H4</f>
        <v>-11.266666666666667</v>
      </c>
    </row>
    <row r="5" spans="1:9" s="2" customFormat="1" ht="30" customHeight="1" x14ac:dyDescent="0.25">
      <c r="A5" s="4" t="s">
        <v>4</v>
      </c>
      <c r="B5" s="6">
        <v>2.8439999999999999</v>
      </c>
      <c r="C5" s="6">
        <v>2.09</v>
      </c>
      <c r="D5" s="6">
        <v>1.365</v>
      </c>
      <c r="E5" s="9">
        <f t="shared" si="0"/>
        <v>1.3607655502392344</v>
      </c>
      <c r="F5" s="9">
        <f t="shared" si="0"/>
        <v>1.531135531135531</v>
      </c>
      <c r="G5" s="9">
        <f t="shared" si="1"/>
        <v>2.0835164835164832</v>
      </c>
      <c r="H5" s="6">
        <f>F17</f>
        <v>1.29</v>
      </c>
      <c r="I5" s="6">
        <f>-D5 / H5</f>
        <v>-1.0581395348837208</v>
      </c>
    </row>
    <row r="6" spans="1:9" s="2" customFormat="1" ht="30" customHeight="1" x14ac:dyDescent="0.25">
      <c r="A6" s="4" t="s">
        <v>5</v>
      </c>
      <c r="B6" s="6">
        <v>46.176000000000002</v>
      </c>
      <c r="C6" s="6">
        <v>12.012</v>
      </c>
      <c r="D6" s="6">
        <v>11.987</v>
      </c>
      <c r="E6" s="9">
        <f t="shared" si="0"/>
        <v>3.8441558441558441</v>
      </c>
      <c r="F6" s="9">
        <f t="shared" si="0"/>
        <v>1.0020855927254526</v>
      </c>
      <c r="G6" s="9">
        <f t="shared" si="1"/>
        <v>3.8521731876199219</v>
      </c>
      <c r="H6" s="6">
        <f>F24</f>
        <v>11.895</v>
      </c>
      <c r="I6" s="6">
        <f>-D6 / H6</f>
        <v>-1.0077343421605718</v>
      </c>
    </row>
    <row r="8" spans="1:9" x14ac:dyDescent="0.25">
      <c r="E8" s="10" t="s">
        <v>13</v>
      </c>
      <c r="F8" s="11"/>
      <c r="G8" s="11"/>
    </row>
    <row r="9" spans="1:9" x14ac:dyDescent="0.25">
      <c r="E9" s="12" t="s">
        <v>14</v>
      </c>
      <c r="F9" s="11"/>
      <c r="G9" s="11"/>
    </row>
    <row r="10" spans="1:9" x14ac:dyDescent="0.25">
      <c r="A10" s="1" t="s">
        <v>36</v>
      </c>
      <c r="B10" s="7">
        <v>5.0000000000000001E-3</v>
      </c>
    </row>
    <row r="11" spans="1:9" x14ac:dyDescent="0.25">
      <c r="A11" s="13" t="s">
        <v>28</v>
      </c>
      <c r="B11" s="14" t="s">
        <v>32</v>
      </c>
      <c r="C11" s="15" t="s">
        <v>29</v>
      </c>
      <c r="D11" s="15" t="s">
        <v>30</v>
      </c>
      <c r="E11" s="15" t="s">
        <v>31</v>
      </c>
      <c r="F11" s="15" t="s">
        <v>33</v>
      </c>
    </row>
    <row r="12" spans="1:9" x14ac:dyDescent="0.25">
      <c r="A12" s="16" t="s">
        <v>15</v>
      </c>
      <c r="B12" s="17">
        <v>1</v>
      </c>
      <c r="C12" s="18">
        <f>$B$10 * $B12</f>
        <v>5.0000000000000001E-3</v>
      </c>
      <c r="D12" s="18">
        <f>C12 * $B12</f>
        <v>5.0000000000000001E-3</v>
      </c>
      <c r="E12" s="18">
        <f>D12 * $B12</f>
        <v>5.0000000000000001E-3</v>
      </c>
      <c r="F12" s="18">
        <f>SUM(C12:E12)</f>
        <v>1.4999999999999999E-2</v>
      </c>
    </row>
    <row r="13" spans="1:9" x14ac:dyDescent="0.25">
      <c r="A13" s="16" t="s">
        <v>16</v>
      </c>
      <c r="B13" s="17">
        <v>2</v>
      </c>
      <c r="C13" s="18">
        <f t="shared" ref="C13:C24" si="2">$B$10 * $B13</f>
        <v>0.01</v>
      </c>
      <c r="D13" s="18">
        <f t="shared" ref="D13:E24" si="3">C13 * $B13</f>
        <v>0.02</v>
      </c>
      <c r="E13" s="18">
        <f t="shared" si="3"/>
        <v>0.04</v>
      </c>
      <c r="F13" s="18">
        <f t="shared" ref="F13:F24" si="4">SUM(C13:E13)</f>
        <v>7.0000000000000007E-2</v>
      </c>
    </row>
    <row r="14" spans="1:9" x14ac:dyDescent="0.25">
      <c r="A14" s="16" t="s">
        <v>17</v>
      </c>
      <c r="B14" s="17">
        <v>3</v>
      </c>
      <c r="C14" s="18">
        <f t="shared" si="2"/>
        <v>1.4999999999999999E-2</v>
      </c>
      <c r="D14" s="18">
        <f t="shared" si="3"/>
        <v>4.4999999999999998E-2</v>
      </c>
      <c r="E14" s="18">
        <f t="shared" si="3"/>
        <v>0.13500000000000001</v>
      </c>
      <c r="F14" s="18">
        <f t="shared" si="4"/>
        <v>0.19500000000000001</v>
      </c>
    </row>
    <row r="15" spans="1:9" x14ac:dyDescent="0.25">
      <c r="A15" s="16" t="s">
        <v>18</v>
      </c>
      <c r="B15" s="17">
        <v>4</v>
      </c>
      <c r="C15" s="18">
        <f t="shared" si="2"/>
        <v>0.02</v>
      </c>
      <c r="D15" s="18">
        <f t="shared" si="3"/>
        <v>0.08</v>
      </c>
      <c r="E15" s="18">
        <f t="shared" si="3"/>
        <v>0.32</v>
      </c>
      <c r="F15" s="18">
        <f t="shared" si="4"/>
        <v>0.42000000000000004</v>
      </c>
    </row>
    <row r="16" spans="1:9" x14ac:dyDescent="0.25">
      <c r="A16" s="16" t="s">
        <v>19</v>
      </c>
      <c r="B16" s="17">
        <v>5</v>
      </c>
      <c r="C16" s="18">
        <f t="shared" si="2"/>
        <v>2.5000000000000001E-2</v>
      </c>
      <c r="D16" s="18">
        <f t="shared" si="3"/>
        <v>0.125</v>
      </c>
      <c r="E16" s="18">
        <f t="shared" si="3"/>
        <v>0.625</v>
      </c>
      <c r="F16" s="18">
        <f t="shared" si="4"/>
        <v>0.77500000000000002</v>
      </c>
    </row>
    <row r="17" spans="1:6" x14ac:dyDescent="0.25">
      <c r="A17" s="16" t="s">
        <v>20</v>
      </c>
      <c r="B17" s="17">
        <v>6</v>
      </c>
      <c r="C17" s="18">
        <f t="shared" si="2"/>
        <v>0.03</v>
      </c>
      <c r="D17" s="18">
        <f t="shared" si="3"/>
        <v>0.18</v>
      </c>
      <c r="E17" s="18">
        <f t="shared" si="3"/>
        <v>1.08</v>
      </c>
      <c r="F17" s="18">
        <f t="shared" si="4"/>
        <v>1.29</v>
      </c>
    </row>
    <row r="18" spans="1:6" x14ac:dyDescent="0.25">
      <c r="A18" s="16" t="s">
        <v>21</v>
      </c>
      <c r="B18" s="17">
        <v>7</v>
      </c>
      <c r="C18" s="18">
        <f t="shared" si="2"/>
        <v>3.5000000000000003E-2</v>
      </c>
      <c r="D18" s="18">
        <f t="shared" si="3"/>
        <v>0.24500000000000002</v>
      </c>
      <c r="E18" s="18">
        <f t="shared" si="3"/>
        <v>1.7150000000000001</v>
      </c>
      <c r="F18" s="18">
        <f t="shared" si="4"/>
        <v>1.9950000000000001</v>
      </c>
    </row>
    <row r="19" spans="1:6" x14ac:dyDescent="0.25">
      <c r="A19" s="16" t="s">
        <v>22</v>
      </c>
      <c r="B19" s="17">
        <v>8</v>
      </c>
      <c r="C19" s="18">
        <f t="shared" si="2"/>
        <v>0.04</v>
      </c>
      <c r="D19" s="18">
        <f t="shared" si="3"/>
        <v>0.32</v>
      </c>
      <c r="E19" s="18">
        <f t="shared" si="3"/>
        <v>2.56</v>
      </c>
      <c r="F19" s="18">
        <f t="shared" si="4"/>
        <v>2.92</v>
      </c>
    </row>
    <row r="20" spans="1:6" x14ac:dyDescent="0.25">
      <c r="A20" s="16" t="s">
        <v>23</v>
      </c>
      <c r="B20" s="17">
        <v>9</v>
      </c>
      <c r="C20" s="18">
        <f t="shared" si="2"/>
        <v>4.4999999999999998E-2</v>
      </c>
      <c r="D20" s="18">
        <f t="shared" si="3"/>
        <v>0.40499999999999997</v>
      </c>
      <c r="E20" s="18">
        <f t="shared" si="3"/>
        <v>3.6449999999999996</v>
      </c>
      <c r="F20" s="18">
        <f t="shared" si="4"/>
        <v>4.0949999999999998</v>
      </c>
    </row>
    <row r="21" spans="1:6" x14ac:dyDescent="0.25">
      <c r="A21" s="16" t="s">
        <v>24</v>
      </c>
      <c r="B21" s="17">
        <v>10</v>
      </c>
      <c r="C21" s="18">
        <f t="shared" si="2"/>
        <v>0.05</v>
      </c>
      <c r="D21" s="18">
        <f t="shared" si="3"/>
        <v>0.5</v>
      </c>
      <c r="E21" s="18">
        <f t="shared" si="3"/>
        <v>5</v>
      </c>
      <c r="F21" s="18">
        <f t="shared" si="4"/>
        <v>5.55</v>
      </c>
    </row>
    <row r="22" spans="1:6" x14ac:dyDescent="0.25">
      <c r="A22" s="16" t="s">
        <v>25</v>
      </c>
      <c r="B22" s="17">
        <v>11</v>
      </c>
      <c r="C22" s="18">
        <f t="shared" si="2"/>
        <v>5.5E-2</v>
      </c>
      <c r="D22" s="18">
        <f t="shared" si="3"/>
        <v>0.60499999999999998</v>
      </c>
      <c r="E22" s="18">
        <f t="shared" si="3"/>
        <v>6.6549999999999994</v>
      </c>
      <c r="F22" s="18">
        <f t="shared" si="4"/>
        <v>7.3149999999999995</v>
      </c>
    </row>
    <row r="23" spans="1:6" x14ac:dyDescent="0.25">
      <c r="A23" s="16" t="s">
        <v>26</v>
      </c>
      <c r="B23" s="17">
        <v>12</v>
      </c>
      <c r="C23" s="18">
        <f t="shared" si="2"/>
        <v>0.06</v>
      </c>
      <c r="D23" s="18">
        <f t="shared" si="3"/>
        <v>0.72</v>
      </c>
      <c r="E23" s="18">
        <f t="shared" si="3"/>
        <v>8.64</v>
      </c>
      <c r="F23" s="18">
        <f t="shared" si="4"/>
        <v>9.42</v>
      </c>
    </row>
    <row r="24" spans="1:6" x14ac:dyDescent="0.25">
      <c r="A24" s="16" t="s">
        <v>27</v>
      </c>
      <c r="B24" s="17">
        <v>13</v>
      </c>
      <c r="C24" s="18">
        <f t="shared" si="2"/>
        <v>6.5000000000000002E-2</v>
      </c>
      <c r="D24" s="18">
        <f t="shared" si="3"/>
        <v>0.84499999999999997</v>
      </c>
      <c r="E24" s="18">
        <f t="shared" si="3"/>
        <v>10.984999999999999</v>
      </c>
      <c r="F24" s="18">
        <f t="shared" si="4"/>
        <v>11.895</v>
      </c>
    </row>
  </sheetData>
  <mergeCells count="2">
    <mergeCell ref="E8:G8"/>
    <mergeCell ref="E9:G9"/>
  </mergeCells>
  <conditionalFormatting sqref="E2:G6">
    <cfRule type="colorScale" priority="2">
      <colorScale>
        <cfvo type="num" val="-10"/>
        <cfvo type="num" val="0"/>
        <cfvo type="num" val="10"/>
        <color rgb="FFC00000"/>
        <color theme="7" tint="0.39997558519241921"/>
        <color theme="9" tint="-0.499984740745262"/>
      </colorScale>
    </cfRule>
  </conditionalFormatting>
  <conditionalFormatting sqref="I2:I6">
    <cfRule type="colorScale" priority="1">
      <colorScale>
        <cfvo type="num" val="-10"/>
        <cfvo type="num" val="0"/>
        <cfvo type="num" val="10"/>
        <color rgb="FFC00000"/>
        <color theme="7" tint="0.39997558519241921"/>
        <color theme="9" tint="-0.499984740745262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1" sqref="A11"/>
    </sheetView>
  </sheetViews>
  <sheetFormatPr defaultRowHeight="15" x14ac:dyDescent="0.25"/>
  <cols>
    <col min="1" max="1" width="17.85546875" style="1" customWidth="1"/>
    <col min="2" max="4" width="14.28515625" style="7" customWidth="1"/>
    <col min="5" max="7" width="17.85546875" style="8" customWidth="1"/>
    <col min="8" max="9" width="21.42578125" style="7" customWidth="1"/>
    <col min="10" max="16384" width="9.140625" style="1"/>
  </cols>
  <sheetData>
    <row r="1" spans="1:9" s="2" customFormat="1" ht="30" customHeight="1" x14ac:dyDescent="0.25">
      <c r="A1" s="3" t="s">
        <v>0</v>
      </c>
      <c r="B1" s="5" t="s">
        <v>9</v>
      </c>
      <c r="C1" s="5" t="s">
        <v>10</v>
      </c>
      <c r="D1" s="5" t="s">
        <v>11</v>
      </c>
      <c r="E1" s="5" t="s">
        <v>7</v>
      </c>
      <c r="F1" s="5" t="s">
        <v>12</v>
      </c>
      <c r="G1" s="5" t="s">
        <v>8</v>
      </c>
      <c r="H1" s="5" t="s">
        <v>6</v>
      </c>
      <c r="I1" s="5" t="s">
        <v>35</v>
      </c>
    </row>
    <row r="2" spans="1:9" s="2" customFormat="1" ht="30" customHeight="1" x14ac:dyDescent="0.25">
      <c r="A2" s="4" t="s">
        <v>1</v>
      </c>
      <c r="B2" s="6">
        <v>170.863</v>
      </c>
      <c r="C2" s="6">
        <v>0.35699999999999998</v>
      </c>
      <c r="D2" s="6">
        <v>0.38900000000000001</v>
      </c>
      <c r="E2" s="9">
        <f>IF(C2 &lt; B2, B2 / C2, -C2 / B2)</f>
        <v>478.60784313725492</v>
      </c>
      <c r="F2" s="9">
        <f>IF(D2 &lt; C2, C2 / D2, -D2 / C2)</f>
        <v>-1.0896358543417368</v>
      </c>
      <c r="G2" s="9">
        <f>IF(D2 &lt; B2, B2 / D2, -D2 / B2)</f>
        <v>439.23650385604111</v>
      </c>
      <c r="H2" s="6">
        <f>MAX(C12:C24)</f>
        <v>0.32500000000000001</v>
      </c>
      <c r="I2" s="6">
        <f>-D2 / H2</f>
        <v>-1.196923076923077</v>
      </c>
    </row>
    <row r="3" spans="1:9" s="2" customFormat="1" ht="30" customHeight="1" x14ac:dyDescent="0.25">
      <c r="A3" s="4" t="s">
        <v>2</v>
      </c>
      <c r="B3" s="6">
        <v>175.124</v>
      </c>
      <c r="C3" s="6">
        <v>4.6079999999999997</v>
      </c>
      <c r="D3" s="6">
        <v>4.6180000000000003</v>
      </c>
      <c r="E3" s="9">
        <f t="shared" ref="E3:E6" si="0">IF(C3 &lt; B3, B3 / C3, -C3 / B3)</f>
        <v>38.004340277777779</v>
      </c>
      <c r="F3" s="9">
        <f t="shared" ref="F3:F6" si="1">IF(D3 &lt; C3, C3 / D3, -D3 / C3)</f>
        <v>-1.0021701388888891</v>
      </c>
      <c r="G3" s="9">
        <f t="shared" ref="G3:G6" si="2">IF(D3 &lt; B3, B3 / D3, -D3 / B3)</f>
        <v>37.922044174967517</v>
      </c>
      <c r="H3" s="6">
        <f>H2 + MAX(D12:D24)</f>
        <v>4.5500000000000007</v>
      </c>
      <c r="I3" s="6">
        <f>-D3 / H3</f>
        <v>-1.0149450549450549</v>
      </c>
    </row>
    <row r="4" spans="1:9" s="2" customFormat="1" ht="30" customHeight="1" x14ac:dyDescent="0.25">
      <c r="A4" s="4" t="s">
        <v>3</v>
      </c>
      <c r="B4" s="6">
        <v>9.6000000000000002E-2</v>
      </c>
      <c r="C4" s="6">
        <v>4.6429999999999998</v>
      </c>
      <c r="D4" s="6">
        <v>0.42199999999999999</v>
      </c>
      <c r="E4" s="9">
        <f t="shared" si="0"/>
        <v>-48.364583333333329</v>
      </c>
      <c r="F4" s="9">
        <f t="shared" si="1"/>
        <v>11.002369668246445</v>
      </c>
      <c r="G4" s="9">
        <f t="shared" si="2"/>
        <v>-4.395833333333333</v>
      </c>
      <c r="H4" s="6">
        <f>F12</f>
        <v>7.5000000000000011E-2</v>
      </c>
      <c r="I4" s="6">
        <f>-D4 / H4</f>
        <v>-5.626666666666666</v>
      </c>
    </row>
    <row r="5" spans="1:9" s="2" customFormat="1" ht="30" customHeight="1" x14ac:dyDescent="0.25">
      <c r="A5" s="4" t="s">
        <v>4</v>
      </c>
      <c r="B5" s="6">
        <v>13.901999999999999</v>
      </c>
      <c r="C5" s="6">
        <v>10.034000000000001</v>
      </c>
      <c r="D5" s="6">
        <v>6.5010000000000003</v>
      </c>
      <c r="E5" s="9">
        <f t="shared" si="0"/>
        <v>1.3854893362567269</v>
      </c>
      <c r="F5" s="9">
        <f t="shared" si="1"/>
        <v>1.5434548530995231</v>
      </c>
      <c r="G5" s="9">
        <f t="shared" si="2"/>
        <v>2.1384402399630824</v>
      </c>
      <c r="H5" s="6">
        <f>F17</f>
        <v>6.4500000000000011</v>
      </c>
      <c r="I5" s="6">
        <f>-D5 / H5</f>
        <v>-1.0079069767441859</v>
      </c>
    </row>
    <row r="6" spans="1:9" s="2" customFormat="1" ht="30" customHeight="1" x14ac:dyDescent="0.25">
      <c r="A6" s="4" t="s">
        <v>5</v>
      </c>
      <c r="B6" s="6">
        <v>230.066</v>
      </c>
      <c r="C6" s="6">
        <v>59.575000000000003</v>
      </c>
      <c r="D6" s="6">
        <v>59.548000000000002</v>
      </c>
      <c r="E6" s="9">
        <f t="shared" si="0"/>
        <v>3.8617876626101553</v>
      </c>
      <c r="F6" s="9">
        <f t="shared" si="1"/>
        <v>1.0004534157318465</v>
      </c>
      <c r="G6" s="9">
        <f t="shared" si="2"/>
        <v>3.8635386578894337</v>
      </c>
      <c r="H6" s="6">
        <f>F24</f>
        <v>59.475000000000009</v>
      </c>
      <c r="I6" s="6">
        <f>-D6 / H6</f>
        <v>-1.001227406473308</v>
      </c>
    </row>
    <row r="8" spans="1:9" x14ac:dyDescent="0.25">
      <c r="E8" s="10" t="s">
        <v>13</v>
      </c>
      <c r="F8" s="11"/>
      <c r="G8" s="11"/>
    </row>
    <row r="9" spans="1:9" x14ac:dyDescent="0.25">
      <c r="E9" s="12" t="s">
        <v>14</v>
      </c>
      <c r="F9" s="11"/>
      <c r="G9" s="11"/>
    </row>
    <row r="10" spans="1:9" x14ac:dyDescent="0.25">
      <c r="A10" s="1" t="s">
        <v>36</v>
      </c>
      <c r="B10" s="7">
        <v>2.5000000000000001E-2</v>
      </c>
    </row>
    <row r="11" spans="1:9" x14ac:dyDescent="0.25">
      <c r="A11" s="13" t="s">
        <v>28</v>
      </c>
      <c r="B11" s="14" t="s">
        <v>32</v>
      </c>
      <c r="C11" s="15" t="s">
        <v>29</v>
      </c>
      <c r="D11" s="15" t="s">
        <v>30</v>
      </c>
      <c r="E11" s="15" t="s">
        <v>31</v>
      </c>
      <c r="F11" s="15" t="s">
        <v>33</v>
      </c>
    </row>
    <row r="12" spans="1:9" x14ac:dyDescent="0.25">
      <c r="A12" s="16" t="s">
        <v>15</v>
      </c>
      <c r="B12" s="17">
        <v>1</v>
      </c>
      <c r="C12" s="18">
        <f>$B$10 * $B12</f>
        <v>2.5000000000000001E-2</v>
      </c>
      <c r="D12" s="18">
        <f>C12 * $B12</f>
        <v>2.5000000000000001E-2</v>
      </c>
      <c r="E12" s="18">
        <f>D12 * $B12</f>
        <v>2.5000000000000001E-2</v>
      </c>
      <c r="F12" s="18">
        <f>SUM(C12:E12)</f>
        <v>7.5000000000000011E-2</v>
      </c>
    </row>
    <row r="13" spans="1:9" x14ac:dyDescent="0.25">
      <c r="A13" s="16" t="s">
        <v>16</v>
      </c>
      <c r="B13" s="17">
        <v>2</v>
      </c>
      <c r="C13" s="18">
        <f t="shared" ref="C13:C24" si="3">$B$10 * $B13</f>
        <v>0.05</v>
      </c>
      <c r="D13" s="18">
        <f t="shared" ref="D13:E13" si="4">C13 * $B13</f>
        <v>0.1</v>
      </c>
      <c r="E13" s="18">
        <f t="shared" si="4"/>
        <v>0.2</v>
      </c>
      <c r="F13" s="18">
        <f t="shared" ref="F13:F24" si="5">SUM(C13:E13)</f>
        <v>0.35000000000000003</v>
      </c>
    </row>
    <row r="14" spans="1:9" x14ac:dyDescent="0.25">
      <c r="A14" s="16" t="s">
        <v>17</v>
      </c>
      <c r="B14" s="17">
        <v>3</v>
      </c>
      <c r="C14" s="18">
        <f t="shared" si="3"/>
        <v>7.5000000000000011E-2</v>
      </c>
      <c r="D14" s="18">
        <f t="shared" ref="D14:E14" si="6">C14 * $B14</f>
        <v>0.22500000000000003</v>
      </c>
      <c r="E14" s="18">
        <f t="shared" si="6"/>
        <v>0.67500000000000004</v>
      </c>
      <c r="F14" s="18">
        <f t="shared" si="5"/>
        <v>0.97500000000000009</v>
      </c>
    </row>
    <row r="15" spans="1:9" x14ac:dyDescent="0.25">
      <c r="A15" s="16" t="s">
        <v>18</v>
      </c>
      <c r="B15" s="17">
        <v>4</v>
      </c>
      <c r="C15" s="18">
        <f t="shared" si="3"/>
        <v>0.1</v>
      </c>
      <c r="D15" s="18">
        <f t="shared" ref="D15:E15" si="7">C15 * $B15</f>
        <v>0.4</v>
      </c>
      <c r="E15" s="18">
        <f t="shared" si="7"/>
        <v>1.6</v>
      </c>
      <c r="F15" s="18">
        <f t="shared" si="5"/>
        <v>2.1</v>
      </c>
    </row>
    <row r="16" spans="1:9" x14ac:dyDescent="0.25">
      <c r="A16" s="16" t="s">
        <v>19</v>
      </c>
      <c r="B16" s="17">
        <v>5</v>
      </c>
      <c r="C16" s="18">
        <f t="shared" si="3"/>
        <v>0.125</v>
      </c>
      <c r="D16" s="18">
        <f t="shared" ref="D16:E16" si="8">C16 * $B16</f>
        <v>0.625</v>
      </c>
      <c r="E16" s="18">
        <f t="shared" si="8"/>
        <v>3.125</v>
      </c>
      <c r="F16" s="18">
        <f t="shared" si="5"/>
        <v>3.875</v>
      </c>
    </row>
    <row r="17" spans="1:6" x14ac:dyDescent="0.25">
      <c r="A17" s="16" t="s">
        <v>20</v>
      </c>
      <c r="B17" s="17">
        <v>6</v>
      </c>
      <c r="C17" s="18">
        <f t="shared" si="3"/>
        <v>0.15000000000000002</v>
      </c>
      <c r="D17" s="18">
        <f t="shared" ref="D17:E17" si="9">C17 * $B17</f>
        <v>0.90000000000000013</v>
      </c>
      <c r="E17" s="18">
        <f t="shared" si="9"/>
        <v>5.4</v>
      </c>
      <c r="F17" s="18">
        <f t="shared" si="5"/>
        <v>6.4500000000000011</v>
      </c>
    </row>
    <row r="18" spans="1:6" x14ac:dyDescent="0.25">
      <c r="A18" s="16" t="s">
        <v>21</v>
      </c>
      <c r="B18" s="17">
        <v>7</v>
      </c>
      <c r="C18" s="18">
        <f t="shared" si="3"/>
        <v>0.17500000000000002</v>
      </c>
      <c r="D18" s="18">
        <f t="shared" ref="D18:E18" si="10">C18 * $B18</f>
        <v>1.2250000000000001</v>
      </c>
      <c r="E18" s="18">
        <f t="shared" si="10"/>
        <v>8.5750000000000011</v>
      </c>
      <c r="F18" s="18">
        <f t="shared" si="5"/>
        <v>9.9750000000000014</v>
      </c>
    </row>
    <row r="19" spans="1:6" x14ac:dyDescent="0.25">
      <c r="A19" s="16" t="s">
        <v>22</v>
      </c>
      <c r="B19" s="17">
        <v>8</v>
      </c>
      <c r="C19" s="18">
        <f t="shared" si="3"/>
        <v>0.2</v>
      </c>
      <c r="D19" s="18">
        <f t="shared" ref="D19:E19" si="11">C19 * $B19</f>
        <v>1.6</v>
      </c>
      <c r="E19" s="18">
        <f t="shared" si="11"/>
        <v>12.8</v>
      </c>
      <c r="F19" s="18">
        <f t="shared" si="5"/>
        <v>14.600000000000001</v>
      </c>
    </row>
    <row r="20" spans="1:6" x14ac:dyDescent="0.25">
      <c r="A20" s="16" t="s">
        <v>23</v>
      </c>
      <c r="B20" s="17">
        <v>9</v>
      </c>
      <c r="C20" s="18">
        <f t="shared" si="3"/>
        <v>0.22500000000000001</v>
      </c>
      <c r="D20" s="18">
        <f t="shared" ref="D20:E20" si="12">C20 * $B20</f>
        <v>2.0249999999999999</v>
      </c>
      <c r="E20" s="18">
        <f t="shared" si="12"/>
        <v>18.224999999999998</v>
      </c>
      <c r="F20" s="18">
        <f t="shared" si="5"/>
        <v>20.474999999999998</v>
      </c>
    </row>
    <row r="21" spans="1:6" x14ac:dyDescent="0.25">
      <c r="A21" s="16" t="s">
        <v>24</v>
      </c>
      <c r="B21" s="17">
        <v>10</v>
      </c>
      <c r="C21" s="18">
        <f t="shared" si="3"/>
        <v>0.25</v>
      </c>
      <c r="D21" s="18">
        <f t="shared" ref="D21:E21" si="13">C21 * $B21</f>
        <v>2.5</v>
      </c>
      <c r="E21" s="18">
        <f t="shared" si="13"/>
        <v>25</v>
      </c>
      <c r="F21" s="18">
        <f t="shared" si="5"/>
        <v>27.75</v>
      </c>
    </row>
    <row r="22" spans="1:6" x14ac:dyDescent="0.25">
      <c r="A22" s="16" t="s">
        <v>25</v>
      </c>
      <c r="B22" s="17">
        <v>11</v>
      </c>
      <c r="C22" s="18">
        <f t="shared" si="3"/>
        <v>0.27500000000000002</v>
      </c>
      <c r="D22" s="18">
        <f t="shared" ref="D22:E22" si="14">C22 * $B22</f>
        <v>3.0250000000000004</v>
      </c>
      <c r="E22" s="18">
        <f t="shared" si="14"/>
        <v>33.275000000000006</v>
      </c>
      <c r="F22" s="18">
        <f t="shared" si="5"/>
        <v>36.575000000000003</v>
      </c>
    </row>
    <row r="23" spans="1:6" x14ac:dyDescent="0.25">
      <c r="A23" s="16" t="s">
        <v>26</v>
      </c>
      <c r="B23" s="17">
        <v>12</v>
      </c>
      <c r="C23" s="18">
        <f t="shared" si="3"/>
        <v>0.30000000000000004</v>
      </c>
      <c r="D23" s="18">
        <f t="shared" ref="D23:E23" si="15">C23 * $B23</f>
        <v>3.6000000000000005</v>
      </c>
      <c r="E23" s="18">
        <f t="shared" si="15"/>
        <v>43.2</v>
      </c>
      <c r="F23" s="18">
        <f t="shared" si="5"/>
        <v>47.1</v>
      </c>
    </row>
    <row r="24" spans="1:6" x14ac:dyDescent="0.25">
      <c r="A24" s="16" t="s">
        <v>27</v>
      </c>
      <c r="B24" s="17">
        <v>13</v>
      </c>
      <c r="C24" s="18">
        <f t="shared" si="3"/>
        <v>0.32500000000000001</v>
      </c>
      <c r="D24" s="18">
        <f t="shared" ref="D24:E24" si="16">C24 * $B24</f>
        <v>4.2250000000000005</v>
      </c>
      <c r="E24" s="18">
        <f t="shared" si="16"/>
        <v>54.925000000000004</v>
      </c>
      <c r="F24" s="18">
        <f t="shared" si="5"/>
        <v>59.475000000000009</v>
      </c>
    </row>
  </sheetData>
  <mergeCells count="2">
    <mergeCell ref="E8:G8"/>
    <mergeCell ref="E9:G9"/>
  </mergeCells>
  <conditionalFormatting sqref="E2:G6">
    <cfRule type="colorScale" priority="2">
      <colorScale>
        <cfvo type="num" val="-10"/>
        <cfvo type="num" val="0"/>
        <cfvo type="num" val="10"/>
        <color rgb="FFC00000"/>
        <color theme="7" tint="0.39997558519241921"/>
        <color theme="9" tint="-0.499984740745262"/>
      </colorScale>
    </cfRule>
  </conditionalFormatting>
  <conditionalFormatting sqref="I2:I6">
    <cfRule type="colorScale" priority="1">
      <colorScale>
        <cfvo type="num" val="-10"/>
        <cfvo type="num" val="0"/>
        <cfvo type="num" val="10"/>
        <color rgb="FFC00000"/>
        <color theme="7" tint="0.39997558519241921"/>
        <color theme="9" tint="-0.499984740745262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6" sqref="G6"/>
    </sheetView>
  </sheetViews>
  <sheetFormatPr defaultRowHeight="15" x14ac:dyDescent="0.25"/>
  <cols>
    <col min="1" max="1" width="17.85546875" style="1" customWidth="1"/>
    <col min="2" max="4" width="14.28515625" style="7" customWidth="1"/>
    <col min="5" max="7" width="17.85546875" style="8" customWidth="1"/>
    <col min="8" max="9" width="21.42578125" style="7" customWidth="1"/>
    <col min="10" max="16384" width="9.140625" style="1"/>
  </cols>
  <sheetData>
    <row r="1" spans="1:9" s="2" customFormat="1" ht="30" customHeight="1" x14ac:dyDescent="0.25">
      <c r="A1" s="3" t="s">
        <v>0</v>
      </c>
      <c r="B1" s="5" t="s">
        <v>9</v>
      </c>
      <c r="C1" s="5" t="s">
        <v>10</v>
      </c>
      <c r="D1" s="5" t="s">
        <v>11</v>
      </c>
      <c r="E1" s="5" t="s">
        <v>7</v>
      </c>
      <c r="F1" s="5" t="s">
        <v>12</v>
      </c>
      <c r="G1" s="5" t="s">
        <v>8</v>
      </c>
      <c r="H1" s="5" t="s">
        <v>6</v>
      </c>
      <c r="I1" s="5" t="s">
        <v>34</v>
      </c>
    </row>
    <row r="2" spans="1:9" s="2" customFormat="1" ht="30" customHeight="1" x14ac:dyDescent="0.25">
      <c r="A2" s="4" t="s">
        <v>1</v>
      </c>
      <c r="B2" s="6">
        <v>682.72900000000004</v>
      </c>
      <c r="C2" s="6">
        <v>1.3320000000000001</v>
      </c>
      <c r="D2" s="6">
        <v>1.353</v>
      </c>
      <c r="E2" s="9">
        <f>IF(C2 &lt; B2, B2 / C2, -C2 / B2)</f>
        <v>512.55930930930936</v>
      </c>
      <c r="F2" s="9">
        <f>IF(D2 &lt; C2, C2 / D2, -D2 / C2)</f>
        <v>-1.0157657657657657</v>
      </c>
      <c r="G2" s="9">
        <f>IF(D2 &lt; B2, B2 / D2, -D2 / B2)</f>
        <v>504.6038433111604</v>
      </c>
      <c r="H2" s="6">
        <f>MAX(C12:C24)</f>
        <v>1.3</v>
      </c>
      <c r="I2" s="6">
        <f>-D2 / H2</f>
        <v>-1.0407692307692307</v>
      </c>
    </row>
    <row r="3" spans="1:9" s="2" customFormat="1" ht="30" customHeight="1" x14ac:dyDescent="0.25">
      <c r="A3" s="4" t="s">
        <v>2</v>
      </c>
      <c r="B3" s="6">
        <v>699.63199999999995</v>
      </c>
      <c r="C3" s="6">
        <v>18.253</v>
      </c>
      <c r="D3" s="6">
        <v>18.259</v>
      </c>
      <c r="E3" s="9">
        <f t="shared" ref="E3:F6" si="0">IF(C3 &lt; B3, B3 / C3, -C3 / B3)</f>
        <v>38.329699227524237</v>
      </c>
      <c r="F3" s="9">
        <f t="shared" si="0"/>
        <v>-1.0003287130882594</v>
      </c>
      <c r="G3" s="9">
        <f t="shared" ref="G3:G6" si="1">IF(D3 &lt; B3, B3 / D3, -D3 / B3)</f>
        <v>38.317103893970092</v>
      </c>
      <c r="H3" s="6">
        <f>H2 + MAX(D12:D24)</f>
        <v>18.200000000000003</v>
      </c>
      <c r="I3" s="6">
        <f>-D3 / H3</f>
        <v>-1.0032417582417581</v>
      </c>
    </row>
    <row r="4" spans="1:9" s="2" customFormat="1" ht="30" customHeight="1" x14ac:dyDescent="0.25">
      <c r="A4" s="4" t="s">
        <v>3</v>
      </c>
      <c r="B4" s="6">
        <v>0.33200000000000002</v>
      </c>
      <c r="C4" s="6">
        <v>18.361000000000001</v>
      </c>
      <c r="D4" s="6">
        <v>1.4650000000000001</v>
      </c>
      <c r="E4" s="9">
        <f t="shared" si="0"/>
        <v>-55.304216867469876</v>
      </c>
      <c r="F4" s="9">
        <f t="shared" si="0"/>
        <v>12.533105802047782</v>
      </c>
      <c r="G4" s="9">
        <f t="shared" si="1"/>
        <v>-4.4126506024096388</v>
      </c>
      <c r="H4" s="6">
        <f>F12</f>
        <v>0.30000000000000004</v>
      </c>
      <c r="I4" s="6">
        <f>-D4 / H4</f>
        <v>-4.8833333333333329</v>
      </c>
    </row>
    <row r="5" spans="1:9" s="2" customFormat="1" ht="30" customHeight="1" x14ac:dyDescent="0.25">
      <c r="A5" s="4" t="s">
        <v>4</v>
      </c>
      <c r="B5" s="6">
        <v>55.414000000000001</v>
      </c>
      <c r="C5" s="6">
        <v>39.880000000000003</v>
      </c>
      <c r="D5" s="6">
        <v>25.876000000000001</v>
      </c>
      <c r="E5" s="9">
        <f t="shared" si="0"/>
        <v>1.3895185556670009</v>
      </c>
      <c r="F5" s="9">
        <f t="shared" si="0"/>
        <v>1.5411964754985314</v>
      </c>
      <c r="G5" s="9">
        <f t="shared" si="1"/>
        <v>2.141521100633792</v>
      </c>
      <c r="H5" s="6">
        <f>F17</f>
        <v>25.800000000000004</v>
      </c>
      <c r="I5" s="6">
        <f>-D5 / H5</f>
        <v>-1.0029457364341083</v>
      </c>
    </row>
    <row r="6" spans="1:9" s="2" customFormat="1" ht="30" customHeight="1" x14ac:dyDescent="0.25">
      <c r="A6" s="4" t="s">
        <v>5</v>
      </c>
      <c r="B6" s="6">
        <v>919.33699999999999</v>
      </c>
      <c r="C6" s="6">
        <v>237.994</v>
      </c>
      <c r="D6" s="6">
        <v>237.96100000000001</v>
      </c>
      <c r="E6" s="9">
        <f t="shared" si="0"/>
        <v>3.8628578871736261</v>
      </c>
      <c r="F6" s="9">
        <f t="shared" si="0"/>
        <v>1.0001386781867616</v>
      </c>
      <c r="G6" s="9">
        <f t="shared" si="1"/>
        <v>3.8633935813011373</v>
      </c>
      <c r="H6" s="6">
        <f>F24</f>
        <v>237.90000000000003</v>
      </c>
      <c r="I6" s="6">
        <f>-D6 / H6</f>
        <v>-1.0002564102564102</v>
      </c>
    </row>
    <row r="8" spans="1:9" x14ac:dyDescent="0.25">
      <c r="E8" s="10" t="s">
        <v>13</v>
      </c>
      <c r="F8" s="11"/>
      <c r="G8" s="11"/>
    </row>
    <row r="9" spans="1:9" x14ac:dyDescent="0.25">
      <c r="E9" s="12" t="s">
        <v>14</v>
      </c>
      <c r="F9" s="11"/>
      <c r="G9" s="11"/>
    </row>
    <row r="10" spans="1:9" x14ac:dyDescent="0.25">
      <c r="A10" s="1" t="s">
        <v>36</v>
      </c>
      <c r="B10" s="7">
        <v>0.1</v>
      </c>
    </row>
    <row r="11" spans="1:9" x14ac:dyDescent="0.25">
      <c r="A11" s="13" t="s">
        <v>28</v>
      </c>
      <c r="B11" s="14" t="s">
        <v>32</v>
      </c>
      <c r="C11" s="15" t="s">
        <v>29</v>
      </c>
      <c r="D11" s="15" t="s">
        <v>30</v>
      </c>
      <c r="E11" s="15" t="s">
        <v>31</v>
      </c>
      <c r="F11" s="15" t="s">
        <v>33</v>
      </c>
    </row>
    <row r="12" spans="1:9" x14ac:dyDescent="0.25">
      <c r="A12" s="16" t="s">
        <v>15</v>
      </c>
      <c r="B12" s="17">
        <v>1</v>
      </c>
      <c r="C12" s="18">
        <f>$B$10 * $B12</f>
        <v>0.1</v>
      </c>
      <c r="D12" s="18">
        <f>C12 * $B12</f>
        <v>0.1</v>
      </c>
      <c r="E12" s="18">
        <f>D12 * $B12</f>
        <v>0.1</v>
      </c>
      <c r="F12" s="18">
        <f>SUM(C12:E12)</f>
        <v>0.30000000000000004</v>
      </c>
    </row>
    <row r="13" spans="1:9" x14ac:dyDescent="0.25">
      <c r="A13" s="16" t="s">
        <v>16</v>
      </c>
      <c r="B13" s="17">
        <v>2</v>
      </c>
      <c r="C13" s="18">
        <f t="shared" ref="C13:C24" si="2">$B$10 * $B13</f>
        <v>0.2</v>
      </c>
      <c r="D13" s="18">
        <f t="shared" ref="D13:E24" si="3">C13 * $B13</f>
        <v>0.4</v>
      </c>
      <c r="E13" s="18">
        <f t="shared" si="3"/>
        <v>0.8</v>
      </c>
      <c r="F13" s="18">
        <f t="shared" ref="F13:F24" si="4">SUM(C13:E13)</f>
        <v>1.4000000000000001</v>
      </c>
    </row>
    <row r="14" spans="1:9" x14ac:dyDescent="0.25">
      <c r="A14" s="16" t="s">
        <v>17</v>
      </c>
      <c r="B14" s="17">
        <v>3</v>
      </c>
      <c r="C14" s="18">
        <f t="shared" si="2"/>
        <v>0.30000000000000004</v>
      </c>
      <c r="D14" s="18">
        <f t="shared" si="3"/>
        <v>0.90000000000000013</v>
      </c>
      <c r="E14" s="18">
        <f t="shared" si="3"/>
        <v>2.7</v>
      </c>
      <c r="F14" s="18">
        <f t="shared" si="4"/>
        <v>3.9000000000000004</v>
      </c>
    </row>
    <row r="15" spans="1:9" x14ac:dyDescent="0.25">
      <c r="A15" s="16" t="s">
        <v>18</v>
      </c>
      <c r="B15" s="17">
        <v>4</v>
      </c>
      <c r="C15" s="18">
        <f t="shared" si="2"/>
        <v>0.4</v>
      </c>
      <c r="D15" s="18">
        <f t="shared" si="3"/>
        <v>1.6</v>
      </c>
      <c r="E15" s="18">
        <f t="shared" si="3"/>
        <v>6.4</v>
      </c>
      <c r="F15" s="18">
        <f t="shared" si="4"/>
        <v>8.4</v>
      </c>
    </row>
    <row r="16" spans="1:9" x14ac:dyDescent="0.25">
      <c r="A16" s="16" t="s">
        <v>19</v>
      </c>
      <c r="B16" s="17">
        <v>5</v>
      </c>
      <c r="C16" s="18">
        <f t="shared" si="2"/>
        <v>0.5</v>
      </c>
      <c r="D16" s="18">
        <f t="shared" si="3"/>
        <v>2.5</v>
      </c>
      <c r="E16" s="18">
        <f t="shared" si="3"/>
        <v>12.5</v>
      </c>
      <c r="F16" s="18">
        <f t="shared" si="4"/>
        <v>15.5</v>
      </c>
    </row>
    <row r="17" spans="1:6" x14ac:dyDescent="0.25">
      <c r="A17" s="16" t="s">
        <v>20</v>
      </c>
      <c r="B17" s="17">
        <v>6</v>
      </c>
      <c r="C17" s="18">
        <f t="shared" si="2"/>
        <v>0.60000000000000009</v>
      </c>
      <c r="D17" s="18">
        <f t="shared" si="3"/>
        <v>3.6000000000000005</v>
      </c>
      <c r="E17" s="18">
        <f t="shared" si="3"/>
        <v>21.6</v>
      </c>
      <c r="F17" s="18">
        <f t="shared" si="4"/>
        <v>25.800000000000004</v>
      </c>
    </row>
    <row r="18" spans="1:6" x14ac:dyDescent="0.25">
      <c r="A18" s="16" t="s">
        <v>21</v>
      </c>
      <c r="B18" s="17">
        <v>7</v>
      </c>
      <c r="C18" s="18">
        <f t="shared" si="2"/>
        <v>0.70000000000000007</v>
      </c>
      <c r="D18" s="18">
        <f t="shared" si="3"/>
        <v>4.9000000000000004</v>
      </c>
      <c r="E18" s="18">
        <f t="shared" si="3"/>
        <v>34.300000000000004</v>
      </c>
      <c r="F18" s="18">
        <f t="shared" si="4"/>
        <v>39.900000000000006</v>
      </c>
    </row>
    <row r="19" spans="1:6" x14ac:dyDescent="0.25">
      <c r="A19" s="16" t="s">
        <v>22</v>
      </c>
      <c r="B19" s="17">
        <v>8</v>
      </c>
      <c r="C19" s="18">
        <f t="shared" si="2"/>
        <v>0.8</v>
      </c>
      <c r="D19" s="18">
        <f t="shared" si="3"/>
        <v>6.4</v>
      </c>
      <c r="E19" s="18">
        <f t="shared" si="3"/>
        <v>51.2</v>
      </c>
      <c r="F19" s="18">
        <f t="shared" si="4"/>
        <v>58.400000000000006</v>
      </c>
    </row>
    <row r="20" spans="1:6" x14ac:dyDescent="0.25">
      <c r="A20" s="16" t="s">
        <v>23</v>
      </c>
      <c r="B20" s="17">
        <v>9</v>
      </c>
      <c r="C20" s="18">
        <f t="shared" si="2"/>
        <v>0.9</v>
      </c>
      <c r="D20" s="18">
        <f t="shared" si="3"/>
        <v>8.1</v>
      </c>
      <c r="E20" s="18">
        <f t="shared" si="3"/>
        <v>72.899999999999991</v>
      </c>
      <c r="F20" s="18">
        <f t="shared" si="4"/>
        <v>81.899999999999991</v>
      </c>
    </row>
    <row r="21" spans="1:6" x14ac:dyDescent="0.25">
      <c r="A21" s="16" t="s">
        <v>24</v>
      </c>
      <c r="B21" s="17">
        <v>10</v>
      </c>
      <c r="C21" s="18">
        <f t="shared" si="2"/>
        <v>1</v>
      </c>
      <c r="D21" s="18">
        <f t="shared" si="3"/>
        <v>10</v>
      </c>
      <c r="E21" s="18">
        <f t="shared" si="3"/>
        <v>100</v>
      </c>
      <c r="F21" s="18">
        <f t="shared" si="4"/>
        <v>111</v>
      </c>
    </row>
    <row r="22" spans="1:6" x14ac:dyDescent="0.25">
      <c r="A22" s="16" t="s">
        <v>25</v>
      </c>
      <c r="B22" s="17">
        <v>11</v>
      </c>
      <c r="C22" s="18">
        <f t="shared" si="2"/>
        <v>1.1000000000000001</v>
      </c>
      <c r="D22" s="18">
        <f t="shared" si="3"/>
        <v>12.100000000000001</v>
      </c>
      <c r="E22" s="18">
        <f t="shared" si="3"/>
        <v>133.10000000000002</v>
      </c>
      <c r="F22" s="18">
        <f t="shared" si="4"/>
        <v>146.30000000000001</v>
      </c>
    </row>
    <row r="23" spans="1:6" x14ac:dyDescent="0.25">
      <c r="A23" s="16" t="s">
        <v>26</v>
      </c>
      <c r="B23" s="17">
        <v>12</v>
      </c>
      <c r="C23" s="18">
        <f t="shared" si="2"/>
        <v>1.2000000000000002</v>
      </c>
      <c r="D23" s="18">
        <f t="shared" si="3"/>
        <v>14.400000000000002</v>
      </c>
      <c r="E23" s="18">
        <f t="shared" si="3"/>
        <v>172.8</v>
      </c>
      <c r="F23" s="18">
        <f t="shared" si="4"/>
        <v>188.4</v>
      </c>
    </row>
    <row r="24" spans="1:6" x14ac:dyDescent="0.25">
      <c r="A24" s="16" t="s">
        <v>27</v>
      </c>
      <c r="B24" s="17">
        <v>13</v>
      </c>
      <c r="C24" s="18">
        <f t="shared" si="2"/>
        <v>1.3</v>
      </c>
      <c r="D24" s="18">
        <f t="shared" si="3"/>
        <v>16.900000000000002</v>
      </c>
      <c r="E24" s="18">
        <f t="shared" si="3"/>
        <v>219.70000000000002</v>
      </c>
      <c r="F24" s="18">
        <f t="shared" si="4"/>
        <v>237.90000000000003</v>
      </c>
    </row>
  </sheetData>
  <mergeCells count="2">
    <mergeCell ref="E8:G8"/>
    <mergeCell ref="E9:G9"/>
  </mergeCells>
  <conditionalFormatting sqref="E2:G6">
    <cfRule type="colorScale" priority="2">
      <colorScale>
        <cfvo type="num" val="-10"/>
        <cfvo type="num" val="0"/>
        <cfvo type="num" val="10"/>
        <color rgb="FFC00000"/>
        <color theme="7" tint="0.39997558519241921"/>
        <color theme="9" tint="-0.499984740745262"/>
      </colorScale>
    </cfRule>
  </conditionalFormatting>
  <conditionalFormatting sqref="I2:I6">
    <cfRule type="colorScale" priority="1">
      <colorScale>
        <cfvo type="num" val="-10"/>
        <cfvo type="num" val="0"/>
        <cfvo type="num" val="10"/>
        <color rgb="FFC00000"/>
        <color theme="7" tint="0.39997558519241921"/>
        <color theme="9" tint="-0.499984740745262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Input 5</vt:lpstr>
      <vt:lpstr>Initial Input 25</vt:lpstr>
      <vt:lpstr>Initial Input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2018-03-09T20:34:37Z</dcterms:modified>
</cp:coreProperties>
</file>