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/>
  </bookViews>
  <sheets>
    <sheet name="Proj G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17" i="1" l="1"/>
  <c r="G17" i="1" s="1"/>
  <c r="F18" i="1"/>
  <c r="G18" i="1"/>
  <c r="E11" i="1"/>
  <c r="F14" i="1" l="1"/>
  <c r="G14" i="1" s="1"/>
  <c r="F15" i="1"/>
  <c r="G15" i="1" s="1"/>
  <c r="F16" i="1"/>
  <c r="G16" i="1" s="1"/>
  <c r="F11" i="1"/>
  <c r="G11" i="1" s="1"/>
  <c r="F10" i="1"/>
  <c r="G10" i="1" s="1"/>
  <c r="F12" i="1"/>
  <c r="G12" i="1" s="1"/>
  <c r="F13" i="1"/>
  <c r="G13" i="1" s="1"/>
  <c r="C19" i="1"/>
  <c r="F4" i="1"/>
  <c r="G4" i="1" s="1"/>
  <c r="F5" i="1"/>
  <c r="F6" i="1"/>
  <c r="G6" i="1" s="1"/>
  <c r="F7" i="1"/>
  <c r="G7" i="1" s="1"/>
  <c r="F8" i="1"/>
  <c r="G8" i="1" s="1"/>
  <c r="F9" i="1"/>
  <c r="G9" i="1" s="1"/>
  <c r="F19" i="1" l="1"/>
  <c r="E19" i="1" s="1"/>
  <c r="G5" i="1"/>
  <c r="G19" i="1" s="1"/>
  <c r="D19" i="1"/>
</calcChain>
</file>

<file path=xl/sharedStrings.xml><?xml version="1.0" encoding="utf-8"?>
<sst xmlns="http://schemas.openxmlformats.org/spreadsheetml/2006/main" count="24" uniqueCount="24">
  <si>
    <t>Status</t>
  </si>
  <si>
    <t>Estudo de Estratégias de Branches</t>
  </si>
  <si>
    <t>Estudo da Versão Gráfica</t>
  </si>
  <si>
    <t>Estudo da Integração com Eclipse</t>
  </si>
  <si>
    <t>Etapas</t>
  </si>
  <si>
    <t>Estudo da Estrutura do GIT</t>
  </si>
  <si>
    <t>Ordem</t>
  </si>
  <si>
    <t>Total</t>
  </si>
  <si>
    <t>Duração (hh)</t>
  </si>
  <si>
    <t>Duração (dd)</t>
  </si>
  <si>
    <t>Horas de Trabalho por Dia:</t>
  </si>
  <si>
    <t>Restante (hh)</t>
  </si>
  <si>
    <t>Restante (dd)</t>
  </si>
  <si>
    <t>Ministração de Curso de GIT</t>
  </si>
  <si>
    <t>Preparação de Proposta de Branches</t>
  </si>
  <si>
    <t>Estudo dos Comandos do GIT</t>
  </si>
  <si>
    <t>Estudo e Comparação de GIT Hosting</t>
  </si>
  <si>
    <t>Preparação de Apresentação do GIT</t>
  </si>
  <si>
    <t>Configuração do GIT e GIT Hosting nos usuários</t>
  </si>
  <si>
    <t>Definição da Estrutura de Branches para VEK (reunião)</t>
  </si>
  <si>
    <t>Criação e Configuração da Estrutura VEK no GIT Hosting</t>
  </si>
  <si>
    <t>Importação e Testes do Subversion no GIT Hosting</t>
  </si>
  <si>
    <t>Estudo de Backup do Git Remoto</t>
  </si>
  <si>
    <t>Estudo de Backup do Git Local (Cloud)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</si>
</sst>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9" fontId="0" fillId="0" borderId="0" xfId="2" applyFont="1"/>
    <xf numFmtId="164" fontId="0" fillId="0" borderId="0" xfId="0" applyNumberFormat="1"/>
    <xf numFmtId="43" fontId="0" fillId="0" borderId="0" xfId="1" applyFont="1"/>
    <xf numFmtId="20" fontId="2" fillId="2" borderId="1" xfId="3" applyNumberFormat="1"/>
    <xf numFmtId="43" fontId="0" fillId="0" borderId="0" xfId="0" applyNumberFormat="1" applyFont="1"/>
    <xf numFmtId="9" fontId="0" fillId="0" borderId="0" xfId="0" applyNumberFormat="1" applyFont="1"/>
    <xf numFmtId="164" fontId="0" fillId="0" borderId="0" xfId="2" applyNumberFormat="1" applyFont="1"/>
    <xf numFmtId="0" fontId="2" fillId="2" borderId="1" xfId="3" applyAlignment="1">
      <alignment horizontal="left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numFmt numFmtId="164" formatCode="[h]:mm"/>
    </dxf>
    <dxf>
      <numFmt numFmtId="35" formatCode="_-* #,##0.00_-;\-* #,##0.00_-;_-* &quot;-&quot;??_-;_-@_-"/>
    </dxf>
    <dxf>
      <numFmt numFmtId="164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19" totalsRowCount="1">
  <sortState ref="A4:G18">
    <sortCondition ref="A17"/>
  </sortState>
  <tableColumns count="7">
    <tableColumn id="4" name="Ordem" totalsRowLabel="Total"/>
    <tableColumn id="1" name="Etapas"/>
    <tableColumn id="2" name="Duração (hh)" totalsRowFunction="sum" dataDxfId="7" totalsRowDxfId="4"/>
    <tableColumn id="7" name="Duração (dd)" totalsRowFunction="sum" dataDxfId="6" totalsRowDxfId="3" dataCellStyle="Comma">
      <calculatedColumnFormula xml:space="preserve"> Table1[[#This Row],[Duração (hh)]] / $C$1</calculatedColumnFormula>
    </tableColumn>
    <tableColumn id="3" name="Status" totalsRowFunction="custom" totalsRowDxfId="2" dataCellStyle="Percent">
      <totalsRowFormula xml:space="preserve">  IFERROR( 1 - Table1[[#Totals],[Restante (hh)]]/Table1[[#Totals],[Duração (hh)]], 0 )</totalsRowFormula>
    </tableColumn>
    <tableColumn id="5" name="Restante (hh)" totalsRowFunction="sum" dataDxfId="5" totalsRowDxfId="1">
      <calculatedColumnFormula>Table1[[#This Row],[Duração (hh)]]*(1-Table1[[#This Row],[Status]])</calculatedColumnFormula>
    </tableColumn>
    <tableColumn id="8" name="Restante (dd)" totalsRowFunction="sum" totalsRowDxfId="0" dataCellStyle="Comma">
      <calculatedColumnFormula>Table1[[#This Row],[Restante (hh)]]/$C$1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E26" sqref="E26"/>
    </sheetView>
  </sheetViews>
  <sheetFormatPr defaultRowHeight="14.4" x14ac:dyDescent="0.3"/>
  <cols>
    <col min="1" max="1" width="6.77734375" bestFit="1" customWidth="1"/>
    <col min="2" max="2" width="47.21875" bestFit="1" customWidth="1"/>
    <col min="3" max="3" width="12" bestFit="1" customWidth="1"/>
    <col min="4" max="4" width="13.44140625" style="3" bestFit="1" customWidth="1"/>
    <col min="5" max="5" width="6.21875" style="1" bestFit="1" customWidth="1"/>
    <col min="6" max="6" width="12.33203125" style="1" bestFit="1" customWidth="1"/>
    <col min="7" max="7" width="13.77734375" style="3" bestFit="1" customWidth="1"/>
  </cols>
  <sheetData>
    <row r="1" spans="1:7" x14ac:dyDescent="0.3">
      <c r="A1" s="8" t="s">
        <v>10</v>
      </c>
      <c r="B1" s="8"/>
      <c r="C1" s="4">
        <v>0.20833333333333334</v>
      </c>
    </row>
    <row r="3" spans="1:7" x14ac:dyDescent="0.3">
      <c r="A3" t="s">
        <v>6</v>
      </c>
      <c r="B3" t="s">
        <v>4</v>
      </c>
      <c r="C3" s="2" t="s">
        <v>8</v>
      </c>
      <c r="D3" s="3" t="s">
        <v>9</v>
      </c>
      <c r="E3" s="1" t="s">
        <v>0</v>
      </c>
      <c r="F3" s="2" t="s">
        <v>11</v>
      </c>
      <c r="G3" s="3" t="s">
        <v>12</v>
      </c>
    </row>
    <row r="4" spans="1:7" x14ac:dyDescent="0.3">
      <c r="A4">
        <v>1</v>
      </c>
      <c r="B4" t="s">
        <v>5</v>
      </c>
      <c r="C4" s="2">
        <v>0.33333333333333331</v>
      </c>
      <c r="D4" s="3">
        <f xml:space="preserve"> Table1[[#This Row],[Duração (hh)]] / $C$1</f>
        <v>1.5999999999999999</v>
      </c>
      <c r="E4" s="1">
        <v>1</v>
      </c>
      <c r="F4" s="2">
        <f>Table1[[#This Row],[Duração (hh)]]*(1-Table1[[#This Row],[Status]])</f>
        <v>0</v>
      </c>
      <c r="G4" s="3">
        <f>Table1[[#This Row],[Restante (hh)]]/$C$1</f>
        <v>0</v>
      </c>
    </row>
    <row r="5" spans="1:7" x14ac:dyDescent="0.3">
      <c r="A5">
        <v>2</v>
      </c>
      <c r="B5" t="s">
        <v>15</v>
      </c>
      <c r="C5" s="2">
        <f xml:space="preserve"> 13 * 4 / 24</f>
        <v>2.1666666666666665</v>
      </c>
      <c r="D5" s="3">
        <f xml:space="preserve"> Table1[[#This Row],[Duração (hh)]] / $C$1</f>
        <v>10.399999999999999</v>
      </c>
      <c r="E5" s="1">
        <f xml:space="preserve"> 5.1 / 13</f>
        <v>0.3923076923076923</v>
      </c>
      <c r="F5" s="2">
        <f>Table1[[#This Row],[Duração (hh)]]*(1-Table1[[#This Row],[Status]])</f>
        <v>1.3166666666666667</v>
      </c>
      <c r="G5" s="3">
        <f>Table1[[#This Row],[Restante (hh)]]/$C$1</f>
        <v>6.3199999999999994</v>
      </c>
    </row>
    <row r="6" spans="1:7" x14ac:dyDescent="0.3">
      <c r="A6">
        <v>3</v>
      </c>
      <c r="B6" t="s">
        <v>2</v>
      </c>
      <c r="C6" s="2">
        <v>8.3333333333333329E-2</v>
      </c>
      <c r="D6" s="3">
        <f xml:space="preserve"> Table1[[#This Row],[Duração (hh)]] / $C$1</f>
        <v>0.39999999999999997</v>
      </c>
      <c r="E6" s="1">
        <v>0.25</v>
      </c>
      <c r="F6" s="2">
        <f>Table1[[#This Row],[Duração (hh)]]*(1-Table1[[#This Row],[Status]])</f>
        <v>6.25E-2</v>
      </c>
      <c r="G6" s="3">
        <f>Table1[[#This Row],[Restante (hh)]]/$C$1</f>
        <v>0.3</v>
      </c>
    </row>
    <row r="7" spans="1:7" x14ac:dyDescent="0.3">
      <c r="A7">
        <v>4</v>
      </c>
      <c r="B7" t="s">
        <v>1</v>
      </c>
      <c r="C7" s="2">
        <v>0.33333333333333331</v>
      </c>
      <c r="D7" s="3">
        <f xml:space="preserve"> Table1[[#This Row],[Duração (hh)]] / $C$1</f>
        <v>1.5999999999999999</v>
      </c>
      <c r="E7" s="1">
        <v>0.5</v>
      </c>
      <c r="F7" s="2">
        <f>Table1[[#This Row],[Duração (hh)]]*(1-Table1[[#This Row],[Status]])</f>
        <v>0.16666666666666666</v>
      </c>
      <c r="G7" s="3">
        <f>Table1[[#This Row],[Restante (hh)]]/$C$1</f>
        <v>0.79999999999999993</v>
      </c>
    </row>
    <row r="8" spans="1:7" x14ac:dyDescent="0.3">
      <c r="A8">
        <v>5</v>
      </c>
      <c r="B8" t="s">
        <v>3</v>
      </c>
      <c r="C8" s="2">
        <v>8.3333333333333329E-2</v>
      </c>
      <c r="D8" s="3">
        <f xml:space="preserve"> Table1[[#This Row],[Duração (hh)]] / $C$1</f>
        <v>0.39999999999999997</v>
      </c>
      <c r="E8" s="1">
        <v>0.25</v>
      </c>
      <c r="F8" s="2">
        <f>Table1[[#This Row],[Duração (hh)]]*(1-Table1[[#This Row],[Status]])</f>
        <v>6.25E-2</v>
      </c>
      <c r="G8" s="3">
        <f>Table1[[#This Row],[Restante (hh)]]/$C$1</f>
        <v>0.3</v>
      </c>
    </row>
    <row r="9" spans="1:7" x14ac:dyDescent="0.3">
      <c r="A9">
        <v>6</v>
      </c>
      <c r="B9" t="s">
        <v>16</v>
      </c>
      <c r="C9" s="2">
        <v>0.5</v>
      </c>
      <c r="D9" s="3">
        <f xml:space="preserve"> Table1[[#This Row],[Duração (hh)]] / $C$1</f>
        <v>2.4</v>
      </c>
      <c r="E9" s="1">
        <v>0.5</v>
      </c>
      <c r="F9" s="2">
        <f>Table1[[#This Row],[Duração (hh)]]*(1-Table1[[#This Row],[Status]])</f>
        <v>0.25</v>
      </c>
      <c r="G9" s="3">
        <f>Table1[[#This Row],[Restante (hh)]]/$C$1</f>
        <v>1.2</v>
      </c>
    </row>
    <row r="10" spans="1:7" x14ac:dyDescent="0.3">
      <c r="A10">
        <v>7</v>
      </c>
      <c r="B10" t="s">
        <v>14</v>
      </c>
      <c r="C10" s="2">
        <v>0.16666666666666666</v>
      </c>
      <c r="D10" s="3">
        <f xml:space="preserve"> Table1[[#This Row],[Duração (hh)]] / $C$1</f>
        <v>0.79999999999999993</v>
      </c>
      <c r="E10" s="1">
        <v>0.5</v>
      </c>
      <c r="F10" s="2">
        <f>Table1[[#This Row],[Duração (hh)]]*(1-Table1[[#This Row],[Status]])</f>
        <v>8.3333333333333329E-2</v>
      </c>
      <c r="G10" s="3">
        <f>Table1[[#This Row],[Restante (hh)]]/$C$1</f>
        <v>0.39999999999999997</v>
      </c>
    </row>
    <row r="11" spans="1:7" x14ac:dyDescent="0.3">
      <c r="A11">
        <v>8</v>
      </c>
      <c r="B11" t="s">
        <v>17</v>
      </c>
      <c r="C11" s="2">
        <v>0.33333333333333331</v>
      </c>
      <c r="D11" s="3">
        <f xml:space="preserve"> Table1[[#This Row],[Duração (hh)]] / $C$1</f>
        <v>1.5999999999999999</v>
      </c>
      <c r="E11" s="1">
        <f xml:space="preserve"> AVERAGE(E4:E10)</f>
        <v>0.48461538461538461</v>
      </c>
      <c r="F11" s="2">
        <f>Table1[[#This Row],[Duração (hh)]]*(1-Table1[[#This Row],[Status]])</f>
        <v>0.17179487179487177</v>
      </c>
      <c r="G11" s="3">
        <f>Table1[[#This Row],[Restante (hh)]]/$C$1</f>
        <v>0.82461538461538442</v>
      </c>
    </row>
    <row r="12" spans="1:7" x14ac:dyDescent="0.3">
      <c r="A12">
        <v>9</v>
      </c>
      <c r="B12" t="s">
        <v>13</v>
      </c>
      <c r="C12" s="2">
        <v>0.16666666666666666</v>
      </c>
      <c r="D12" s="3">
        <f xml:space="preserve"> Table1[[#This Row],[Duração (hh)]] / $C$1</f>
        <v>0.79999999999999993</v>
      </c>
      <c r="E12" s="1">
        <v>0</v>
      </c>
      <c r="F12" s="7">
        <f>Table1[[#This Row],[Duração (hh)]]*(1-Table1[[#This Row],[Status]])</f>
        <v>0.16666666666666666</v>
      </c>
      <c r="G12" s="3">
        <f>Table1[[#This Row],[Restante (hh)]]/$C$1</f>
        <v>0.79999999999999993</v>
      </c>
    </row>
    <row r="13" spans="1:7" x14ac:dyDescent="0.3">
      <c r="A13">
        <v>10</v>
      </c>
      <c r="B13" t="s">
        <v>19</v>
      </c>
      <c r="C13" s="2">
        <v>8.3333333333333329E-2</v>
      </c>
      <c r="D13" s="3">
        <f xml:space="preserve"> Table1[[#This Row],[Duração (hh)]] / $C$1</f>
        <v>0.39999999999999997</v>
      </c>
      <c r="E13" s="1">
        <v>0</v>
      </c>
      <c r="F13" s="7">
        <f>Table1[[#This Row],[Duração (hh)]]*(1-Table1[[#This Row],[Status]])</f>
        <v>8.3333333333333329E-2</v>
      </c>
      <c r="G13" s="3">
        <f>Table1[[#This Row],[Restante (hh)]]/$C$1</f>
        <v>0.39999999999999997</v>
      </c>
    </row>
    <row r="14" spans="1:7" x14ac:dyDescent="0.3">
      <c r="A14">
        <v>11</v>
      </c>
      <c r="B14" t="s">
        <v>20</v>
      </c>
      <c r="C14" s="2">
        <v>8.3333333333333329E-2</v>
      </c>
      <c r="D14" s="3">
        <f xml:space="preserve"> Table1[[#This Row],[Duração (hh)]] / $C$1</f>
        <v>0.39999999999999997</v>
      </c>
      <c r="E14" s="1">
        <v>0</v>
      </c>
      <c r="F14" s="7">
        <f>Table1[[#This Row],[Duração (hh)]]*(1-Table1[[#This Row],[Status]])</f>
        <v>8.3333333333333329E-2</v>
      </c>
      <c r="G14" s="3">
        <f>Table1[[#This Row],[Restante (hh)]]/$C$1</f>
        <v>0.39999999999999997</v>
      </c>
    </row>
    <row r="15" spans="1:7" x14ac:dyDescent="0.3">
      <c r="A15">
        <v>12</v>
      </c>
      <c r="B15" t="s">
        <v>18</v>
      </c>
      <c r="C15" s="2">
        <v>8.3333333333333329E-2</v>
      </c>
      <c r="D15" s="3">
        <f xml:space="preserve"> Table1[[#This Row],[Duração (hh)]] / $C$1</f>
        <v>0.39999999999999997</v>
      </c>
      <c r="E15" s="1">
        <v>0</v>
      </c>
      <c r="F15" s="7">
        <f>Table1[[#This Row],[Duração (hh)]]*(1-Table1[[#This Row],[Status]])</f>
        <v>8.3333333333333329E-2</v>
      </c>
      <c r="G15" s="3">
        <f>Table1[[#This Row],[Restante (hh)]]/$C$1</f>
        <v>0.39999999999999997</v>
      </c>
    </row>
    <row r="16" spans="1:7" x14ac:dyDescent="0.3">
      <c r="A16">
        <v>13</v>
      </c>
      <c r="B16" t="s">
        <v>21</v>
      </c>
      <c r="C16" s="2">
        <v>0.25</v>
      </c>
      <c r="D16" s="3">
        <f xml:space="preserve"> Table1[[#This Row],[Duração (hh)]] / $C$1</f>
        <v>1.2</v>
      </c>
      <c r="E16" s="1">
        <v>0</v>
      </c>
      <c r="F16" s="7">
        <f>Table1[[#This Row],[Duração (hh)]]*(1-Table1[[#This Row],[Status]])</f>
        <v>0.25</v>
      </c>
      <c r="G16" s="3">
        <f>Table1[[#This Row],[Restante (hh)]]/$C$1</f>
        <v>1.2</v>
      </c>
    </row>
    <row r="17" spans="1:7" x14ac:dyDescent="0.3">
      <c r="A17">
        <v>14</v>
      </c>
      <c r="B17" t="s">
        <v>23</v>
      </c>
      <c r="C17" s="2"/>
      <c r="D17" s="3">
        <f xml:space="preserve"> Table1[[#This Row],[Duração (hh)]] / $C$1</f>
        <v>0</v>
      </c>
      <c r="F17" s="7">
        <f>Table1[[#This Row],[Duração (hh)]]*(1-Table1[[#This Row],[Status]])</f>
        <v>0</v>
      </c>
      <c r="G17" s="3">
        <f>Table1[[#This Row],[Restante (hh)]]/$C$1</f>
        <v>0</v>
      </c>
    </row>
    <row r="18" spans="1:7" x14ac:dyDescent="0.3">
      <c r="A18">
        <v>15</v>
      </c>
      <c r="B18" t="s">
        <v>22</v>
      </c>
      <c r="C18" s="2"/>
      <c r="D18" s="3">
        <f xml:space="preserve"> Table1[[#This Row],[Duração (hh)]] / $C$1</f>
        <v>0</v>
      </c>
      <c r="F18" s="7">
        <f>Table1[[#This Row],[Duração (hh)]]*(1-Table1[[#This Row],[Status]])</f>
        <v>0</v>
      </c>
      <c r="G18" s="3">
        <f>Table1[[#This Row],[Restante (hh)]]/$C$1</f>
        <v>0</v>
      </c>
    </row>
    <row r="19" spans="1:7" x14ac:dyDescent="0.3">
      <c r="A19" t="s">
        <v>7</v>
      </c>
      <c r="C19" s="2">
        <f>SUBTOTAL(109,Table1[Duração (hh)])</f>
        <v>4.6666666666666661</v>
      </c>
      <c r="D19" s="5">
        <f>SUBTOTAL(109,Table1[Duração (dd)])</f>
        <v>22.399999999999995</v>
      </c>
      <c r="E19" s="6">
        <f xml:space="preserve">  IFERROR( 1 - Table1[[#Totals],[Restante (hh)]]/Table1[[#Totals],[Duração (hh)]], 0 )</f>
        <v>0.40425824175824165</v>
      </c>
      <c r="F19" s="2">
        <f>SUBTOTAL(109,Table1[Restante (hh)])</f>
        <v>2.7801282051282055</v>
      </c>
      <c r="G19" s="5">
        <f>SUBTOTAL(109,Table1[Restante (dd)])</f>
        <v>13.344615384615384</v>
      </c>
    </row>
  </sheetData>
  <mergeCells count="1">
    <mergeCell ref="A1:B1"/>
  </mergeCells>
  <conditionalFormatting sqref="E4:E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{8F8B0692-CD0B-41F1-B86E-5CEE1613EADA}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8B0692-CD0B-41F1-B86E-5CEE1613E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cp:lastPrinted>2017-08-07T15:00:24Z</cp:lastPrinted>
  <dcterms:created xsi:type="dcterms:W3CDTF">2017-08-07T13:41:33Z</dcterms:created>
  <dcterms:modified xsi:type="dcterms:W3CDTF">2017-08-10T23:24:48Z</dcterms:modified>
</cp:coreProperties>
</file>