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DBSE\KeYPl\caseStudy\"/>
    </mc:Choice>
  </mc:AlternateContent>
  <xr:revisionPtr revIDLastSave="0" documentId="13_ncr:1_{347E84F8-CB74-4DD4-B7D5-85C233E34B39}" xr6:coauthVersionLast="46" xr6:coauthVersionMax="46" xr10:uidLastSave="{00000000-0000-0000-0000-000000000000}"/>
  <bookViews>
    <workbookView xWindow="-120" yWindow="-120" windowWidth="29040" windowHeight="15990" xr2:uid="{2D2CC836-6B1F-412D-8868-3E0E88511E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E6" i="1"/>
  <c r="D6" i="1"/>
  <c r="C6" i="1"/>
  <c r="F26" i="1"/>
  <c r="E26" i="1"/>
  <c r="D26" i="1"/>
  <c r="C26" i="1"/>
  <c r="E25" i="1"/>
  <c r="D25" i="1"/>
  <c r="C25" i="1"/>
  <c r="F25" i="1"/>
</calcChain>
</file>

<file path=xl/sharedStrings.xml><?xml version="1.0" encoding="utf-8"?>
<sst xmlns="http://schemas.openxmlformats.org/spreadsheetml/2006/main" count="22" uniqueCount="17">
  <si>
    <t>feature</t>
  </si>
  <si>
    <t>feature-product</t>
  </si>
  <si>
    <t>family</t>
  </si>
  <si>
    <t>open goals</t>
  </si>
  <si>
    <t>nodes</t>
  </si>
  <si>
    <t>branches</t>
  </si>
  <si>
    <t>symExApps</t>
  </si>
  <si>
    <t>time (avg over 5 runs)</t>
  </si>
  <si>
    <t>unoptimized product</t>
  </si>
  <si>
    <t>optimized product</t>
  </si>
  <si>
    <t>feature-family (heuristic)</t>
  </si>
  <si>
    <t xml:space="preserve"> </t>
  </si>
  <si>
    <t>Score</t>
  </si>
  <si>
    <t>time (avg over 3 runs)</t>
  </si>
  <si>
    <t>avg</t>
  </si>
  <si>
    <t>dev</t>
  </si>
  <si>
    <t>feature-family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</si>
</sst>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14F0B8-CFB0-4DBD-998E-1005978B94BC}" name="Tabelle2" displayName="Tabelle2" ref="A10:G24" totalsRowShown="0">
  <autoFilter ref="A10:G24" xr:uid="{BAEEFE8F-898D-449D-ADC2-F4D44FCDC0DB}"/>
  <sortState xmlns:xlrd2="http://schemas.microsoft.com/office/spreadsheetml/2017/richdata2" ref="A11:G24">
    <sortCondition ref="C10:C24"/>
  </sortState>
  <tableColumns count="7">
    <tableColumn id="1" xr3:uid="{33859ECE-0B4A-43E2-9C24-031433D927FF}" name=" " dataDxfId="3" totalsRowDxfId="2"/>
    <tableColumn id="2" xr3:uid="{2F7BD830-42F4-4EDB-B877-8EB75CC8FBF6}" name="open goals"/>
    <tableColumn id="3" xr3:uid="{8979E66B-30F7-4D2B-B04B-10E6CB591E92}" name="nodes"/>
    <tableColumn id="4" xr3:uid="{C588EF10-D49F-47E5-8CB3-279EBF240E6D}" name="branches"/>
    <tableColumn id="5" xr3:uid="{2532F905-4C21-4813-BDA1-21DE69DA35AF}" name="symExApps"/>
    <tableColumn id="6" xr3:uid="{A70674F4-00E6-40B9-96F1-3C140093ADBD}" name="time (avg over 3 runs)"/>
    <tableColumn id="7" xr3:uid="{895054E9-C8AE-40D5-912D-EA7E34C7970D}" name="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483BAA-B634-4F56-8042-32B5BEFFFEAA}" name="Tabelle3" displayName="Tabelle3" ref="A1:F8" totalsRowShown="0" headerRowDxfId="1">
  <autoFilter ref="A1:F8" xr:uid="{DACF695B-0D56-4A11-994A-9356A771EDF3}"/>
  <sortState xmlns:xlrd2="http://schemas.microsoft.com/office/spreadsheetml/2017/richdata2" ref="A2:F8">
    <sortCondition ref="C1:C8"/>
  </sortState>
  <tableColumns count="6">
    <tableColumn id="1" xr3:uid="{064B4428-A871-4B11-A45E-CADD8DACA799}" name=" " dataDxfId="0"/>
    <tableColumn id="2" xr3:uid="{A605C92B-2901-4B44-A11D-1E157B44EB03}" name="open goals"/>
    <tableColumn id="3" xr3:uid="{44B1C459-EB2A-46C7-8437-069CF9BE79CE}" name="nodes"/>
    <tableColumn id="4" xr3:uid="{639D4556-37A8-4343-BE19-50A3D6D00D1D}" name="branches"/>
    <tableColumn id="5" xr3:uid="{54D3D495-0B48-40D3-9C34-5A73922C0DC9}" name="symExApps"/>
    <tableColumn id="6" xr3:uid="{C6EBBDF5-2489-42B1-ADE5-ED2C91A96E76}" name="time (avg over 5 run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A6E7-7847-43A1-83D5-4C2059E81CE0}">
  <dimension ref="A1:G26"/>
  <sheetViews>
    <sheetView tabSelected="1" workbookViewId="0">
      <selection activeCell="C10" sqref="C10"/>
    </sheetView>
  </sheetViews>
  <sheetFormatPr baseColWidth="10" defaultRowHeight="15" x14ac:dyDescent="0.25"/>
  <cols>
    <col min="1" max="1" width="23.7109375" style="1" bestFit="1" customWidth="1"/>
    <col min="2" max="2" width="12.85546875" bestFit="1" customWidth="1"/>
    <col min="3" max="3" width="13.5703125" bestFit="1" customWidth="1"/>
    <col min="4" max="4" width="11.42578125" bestFit="1" customWidth="1"/>
    <col min="5" max="5" width="13.28515625" bestFit="1" customWidth="1"/>
    <col min="6" max="6" width="22.5703125" bestFit="1" customWidth="1"/>
  </cols>
  <sheetData>
    <row r="1" spans="1:7" s="1" customFormat="1" x14ac:dyDescent="0.25">
      <c r="A1" s="1" t="s">
        <v>11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7" x14ac:dyDescent="0.25">
      <c r="A2" s="1" t="s">
        <v>0</v>
      </c>
      <c r="B2">
        <v>0</v>
      </c>
      <c r="C2">
        <v>8101</v>
      </c>
      <c r="D2">
        <v>136</v>
      </c>
      <c r="E2">
        <v>624</v>
      </c>
      <c r="F2">
        <v>9644</v>
      </c>
    </row>
    <row r="3" spans="1:7" x14ac:dyDescent="0.25">
      <c r="A3" s="1" t="s">
        <v>2</v>
      </c>
      <c r="B3">
        <v>10</v>
      </c>
      <c r="C3">
        <v>18350</v>
      </c>
      <c r="D3">
        <v>245</v>
      </c>
      <c r="E3">
        <v>897</v>
      </c>
      <c r="F3">
        <v>19966</v>
      </c>
    </row>
    <row r="4" spans="1:7" x14ac:dyDescent="0.25">
      <c r="A4" s="1" t="s">
        <v>9</v>
      </c>
      <c r="B4">
        <v>0</v>
      </c>
      <c r="C4">
        <v>21400</v>
      </c>
      <c r="D4">
        <v>281</v>
      </c>
      <c r="E4">
        <v>1043</v>
      </c>
      <c r="F4">
        <v>23731</v>
      </c>
    </row>
    <row r="5" spans="1:7" x14ac:dyDescent="0.25">
      <c r="A5" s="1" t="s">
        <v>10</v>
      </c>
      <c r="B5">
        <v>0</v>
      </c>
      <c r="C5">
        <v>24116</v>
      </c>
      <c r="D5">
        <v>311</v>
      </c>
      <c r="E5">
        <v>1160</v>
      </c>
      <c r="F5">
        <v>26886</v>
      </c>
    </row>
    <row r="6" spans="1:7" x14ac:dyDescent="0.25">
      <c r="A6" s="1" t="s">
        <v>16</v>
      </c>
      <c r="B6" s="2">
        <v>0</v>
      </c>
      <c r="C6" s="2">
        <f>AVERAGE(Tabelle2[nodes])</f>
        <v>24216.642857142859</v>
      </c>
      <c r="D6" s="2">
        <f>AVERAGE(Tabelle2[branches])</f>
        <v>312.71428571428572</v>
      </c>
      <c r="E6" s="2">
        <f>AVERAGE(Tabelle2[symExApps])</f>
        <v>1164.0714285714287</v>
      </c>
      <c r="F6" s="2">
        <f>AVERAGE(Tabelle2[time (avg over 3 runs)])</f>
        <v>26168.428571428572</v>
      </c>
    </row>
    <row r="7" spans="1:7" x14ac:dyDescent="0.25">
      <c r="A7" s="1" t="s">
        <v>1</v>
      </c>
      <c r="B7">
        <v>0</v>
      </c>
      <c r="C7">
        <v>25921</v>
      </c>
      <c r="D7">
        <v>348</v>
      </c>
      <c r="E7">
        <v>1273</v>
      </c>
      <c r="F7">
        <v>28834</v>
      </c>
    </row>
    <row r="8" spans="1:7" x14ac:dyDescent="0.25">
      <c r="A8" s="1" t="s">
        <v>8</v>
      </c>
      <c r="B8">
        <v>0</v>
      </c>
      <c r="C8">
        <v>148528</v>
      </c>
      <c r="D8">
        <v>1964</v>
      </c>
      <c r="E8">
        <v>6916</v>
      </c>
      <c r="F8">
        <v>157691</v>
      </c>
    </row>
    <row r="10" spans="1:7" x14ac:dyDescent="0.25">
      <c r="A10" s="1" t="s">
        <v>11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13</v>
      </c>
      <c r="G10" t="s">
        <v>12</v>
      </c>
    </row>
    <row r="11" spans="1:7" x14ac:dyDescent="0.25">
      <c r="A11" s="1">
        <v>6</v>
      </c>
      <c r="B11">
        <v>0</v>
      </c>
      <c r="C11">
        <v>23794</v>
      </c>
      <c r="D11">
        <v>303</v>
      </c>
      <c r="E11">
        <v>1141</v>
      </c>
      <c r="F11">
        <v>24987</v>
      </c>
      <c r="G11">
        <v>15</v>
      </c>
    </row>
    <row r="12" spans="1:7" x14ac:dyDescent="0.25">
      <c r="A12" s="1">
        <v>4</v>
      </c>
      <c r="B12">
        <v>0</v>
      </c>
      <c r="C12">
        <v>24091</v>
      </c>
      <c r="D12">
        <v>311</v>
      </c>
      <c r="E12">
        <v>1160</v>
      </c>
      <c r="F12">
        <v>25961</v>
      </c>
      <c r="G12">
        <v>13</v>
      </c>
    </row>
    <row r="13" spans="1:7" x14ac:dyDescent="0.25">
      <c r="A13" s="1">
        <v>10</v>
      </c>
      <c r="B13">
        <v>0</v>
      </c>
      <c r="C13">
        <v>24116</v>
      </c>
      <c r="D13">
        <v>311</v>
      </c>
      <c r="E13">
        <v>1160</v>
      </c>
      <c r="F13">
        <v>26119</v>
      </c>
      <c r="G13">
        <v>10</v>
      </c>
    </row>
    <row r="14" spans="1:7" x14ac:dyDescent="0.25">
      <c r="A14" s="1">
        <v>13</v>
      </c>
      <c r="B14">
        <v>0</v>
      </c>
      <c r="C14">
        <v>24122</v>
      </c>
      <c r="D14">
        <v>311</v>
      </c>
      <c r="E14">
        <v>1160</v>
      </c>
      <c r="F14">
        <v>27166</v>
      </c>
      <c r="G14">
        <v>14</v>
      </c>
    </row>
    <row r="15" spans="1:7" x14ac:dyDescent="0.25">
      <c r="A15" s="1">
        <v>11</v>
      </c>
      <c r="B15">
        <v>0</v>
      </c>
      <c r="C15">
        <v>24133</v>
      </c>
      <c r="D15">
        <v>311</v>
      </c>
      <c r="E15">
        <v>1160</v>
      </c>
      <c r="F15">
        <v>25945</v>
      </c>
      <c r="G15">
        <v>14</v>
      </c>
    </row>
    <row r="16" spans="1:7" x14ac:dyDescent="0.25">
      <c r="A16" s="1">
        <v>14</v>
      </c>
      <c r="B16">
        <v>0</v>
      </c>
      <c r="C16">
        <v>24144</v>
      </c>
      <c r="D16">
        <v>311</v>
      </c>
      <c r="E16">
        <v>1160</v>
      </c>
      <c r="F16">
        <v>25280</v>
      </c>
      <c r="G16">
        <v>14</v>
      </c>
    </row>
    <row r="17" spans="1:7" x14ac:dyDescent="0.25">
      <c r="A17" s="1">
        <v>5</v>
      </c>
      <c r="B17">
        <v>0</v>
      </c>
      <c r="C17">
        <v>24152</v>
      </c>
      <c r="D17">
        <v>311</v>
      </c>
      <c r="E17">
        <v>1160</v>
      </c>
      <c r="F17">
        <v>28630</v>
      </c>
      <c r="G17">
        <v>14</v>
      </c>
    </row>
    <row r="18" spans="1:7" x14ac:dyDescent="0.25">
      <c r="A18" s="1">
        <v>12</v>
      </c>
      <c r="B18">
        <v>0</v>
      </c>
      <c r="C18">
        <v>24155</v>
      </c>
      <c r="D18">
        <v>311</v>
      </c>
      <c r="E18">
        <v>1160</v>
      </c>
      <c r="F18">
        <v>25921</v>
      </c>
      <c r="G18">
        <v>14</v>
      </c>
    </row>
    <row r="19" spans="1:7" x14ac:dyDescent="0.25">
      <c r="A19" s="1">
        <v>8</v>
      </c>
      <c r="B19">
        <v>0</v>
      </c>
      <c r="C19">
        <v>24158</v>
      </c>
      <c r="D19">
        <v>311</v>
      </c>
      <c r="E19">
        <v>1160</v>
      </c>
      <c r="F19">
        <v>25967</v>
      </c>
      <c r="G19">
        <v>13</v>
      </c>
    </row>
    <row r="20" spans="1:7" x14ac:dyDescent="0.25">
      <c r="A20" s="1">
        <v>7</v>
      </c>
      <c r="B20">
        <v>0</v>
      </c>
      <c r="C20">
        <v>24169</v>
      </c>
      <c r="D20">
        <v>311</v>
      </c>
      <c r="E20">
        <v>1160</v>
      </c>
      <c r="F20">
        <v>25893</v>
      </c>
      <c r="G20">
        <v>13</v>
      </c>
    </row>
    <row r="21" spans="1:7" x14ac:dyDescent="0.25">
      <c r="A21" s="1">
        <v>2</v>
      </c>
      <c r="B21">
        <v>0</v>
      </c>
      <c r="C21">
        <v>24430</v>
      </c>
      <c r="D21">
        <v>319</v>
      </c>
      <c r="E21">
        <v>1179</v>
      </c>
      <c r="F21">
        <v>25910</v>
      </c>
      <c r="G21">
        <v>12</v>
      </c>
    </row>
    <row r="22" spans="1:7" x14ac:dyDescent="0.25">
      <c r="A22" s="1">
        <v>9</v>
      </c>
      <c r="B22">
        <v>0</v>
      </c>
      <c r="C22">
        <v>24491</v>
      </c>
      <c r="D22">
        <v>319</v>
      </c>
      <c r="E22">
        <v>1179</v>
      </c>
      <c r="F22">
        <v>26392</v>
      </c>
      <c r="G22">
        <v>13</v>
      </c>
    </row>
    <row r="23" spans="1:7" x14ac:dyDescent="0.25">
      <c r="A23" s="1">
        <v>1</v>
      </c>
      <c r="B23">
        <v>0</v>
      </c>
      <c r="C23">
        <v>24528</v>
      </c>
      <c r="D23">
        <v>319</v>
      </c>
      <c r="E23">
        <v>1179</v>
      </c>
      <c r="F23">
        <v>26548</v>
      </c>
      <c r="G23">
        <v>12</v>
      </c>
    </row>
    <row r="24" spans="1:7" x14ac:dyDescent="0.25">
      <c r="A24" s="1">
        <v>3</v>
      </c>
      <c r="B24">
        <v>0</v>
      </c>
      <c r="C24">
        <v>24550</v>
      </c>
      <c r="D24">
        <v>319</v>
      </c>
      <c r="E24">
        <v>1179</v>
      </c>
      <c r="F24">
        <v>25639</v>
      </c>
      <c r="G24">
        <v>12</v>
      </c>
    </row>
    <row r="25" spans="1:7" x14ac:dyDescent="0.25">
      <c r="A25" s="3" t="s">
        <v>14</v>
      </c>
      <c r="B25" s="2">
        <v>0</v>
      </c>
      <c r="C25" s="2">
        <f>AVERAGE(Tabelle2[nodes])</f>
        <v>24216.642857142859</v>
      </c>
      <c r="D25" s="2">
        <f>AVERAGE(Tabelle2[branches])</f>
        <v>312.71428571428572</v>
      </c>
      <c r="E25" s="2">
        <f>AVERAGE(Tabelle2[symExApps])</f>
        <v>1164.0714285714287</v>
      </c>
      <c r="F25" s="2">
        <f>AVERAGE(Tabelle2[time (avg over 3 runs)])</f>
        <v>26168.428571428572</v>
      </c>
    </row>
    <row r="26" spans="1:7" x14ac:dyDescent="0.25">
      <c r="A26" s="3" t="s">
        <v>15</v>
      </c>
      <c r="B26" s="2">
        <v>0</v>
      </c>
      <c r="C26" s="2">
        <f>_xlfn.STDEV.P(Tabelle2[nodes])</f>
        <v>201.48080629708241</v>
      </c>
      <c r="D26" s="2">
        <f>_xlfn.STDEV.P(Tabelle2[branches])</f>
        <v>4.4629998148038021</v>
      </c>
      <c r="E26" s="2">
        <f>_xlfn.STDEV.P(Tabelle2[symExApps])</f>
        <v>10.599624560159032</v>
      </c>
      <c r="F26" s="2">
        <f>_xlfn.STDEV.P(Tabelle2[time (avg over 3 runs)])</f>
        <v>847.42237017285993</v>
      </c>
    </row>
  </sheetData>
  <phoneticPr fontId="2" type="noConversion"/>
  <pageMargins left="0.7" right="0.7" top="0.78740157499999996" bottom="0.78740157499999996" header="0.3" footer="0.3"/>
  <pageSetup paperSize="9"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4AAC1-61D8-4069-8B49-5C1B5873FA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Kuiter</dc:creator>
  <cp:lastModifiedBy>Elias Kuiter</cp:lastModifiedBy>
  <dcterms:created xsi:type="dcterms:W3CDTF">2021-05-01T07:38:54Z</dcterms:created>
  <dcterms:modified xsi:type="dcterms:W3CDTF">2021-05-01T10:37:45Z</dcterms:modified>
</cp:coreProperties>
</file>