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kant\OneDrive - University of Leicester\Mathematical Modelling\Assignment 1\"/>
    </mc:Choice>
  </mc:AlternateContent>
  <xr:revisionPtr revIDLastSave="226" documentId="13_ncr:1_{549A6852-F7F7-42A0-A886-A83AAF8ACA5B}" xr6:coauthVersionLast="37" xr6:coauthVersionMax="37" xr10:uidLastSave="{2512D954-964E-4166-B535-1A643570EB67}"/>
  <bookViews>
    <workbookView xWindow="0" yWindow="0" windowWidth="20490" windowHeight="7545" xr2:uid="{528B8F9B-86D8-43CC-AF2F-23B1444B187C}"/>
  </bookViews>
  <sheets>
    <sheet name="Whole actual vs Whole estimatee" sheetId="1" r:id="rId1"/>
    <sheet name="India GDP -Time periods" sheetId="2" r:id="rId2"/>
    <sheet name="Pakistan GDP - Time window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2" i="2" l="1"/>
  <c r="W61" i="1"/>
  <c r="S61" i="1"/>
  <c r="W60" i="1"/>
  <c r="S6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4" i="1"/>
  <c r="W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4" i="1"/>
  <c r="S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4" i="1"/>
  <c r="V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5" i="1"/>
  <c r="R4" i="1"/>
  <c r="R3" i="1"/>
  <c r="I61" i="2"/>
  <c r="I6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4" i="2"/>
  <c r="I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" i="2"/>
  <c r="H3" i="2"/>
  <c r="C125" i="3"/>
  <c r="C124" i="3"/>
  <c r="C123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68" i="3"/>
  <c r="C67" i="3"/>
  <c r="B116" i="3"/>
  <c r="B117" i="3"/>
  <c r="B118" i="3"/>
  <c r="B119" i="3"/>
  <c r="B120" i="3"/>
  <c r="B121" i="3"/>
  <c r="B122" i="3"/>
  <c r="B108" i="3"/>
  <c r="B109" i="3"/>
  <c r="B110" i="3"/>
  <c r="B111" i="3"/>
  <c r="B112" i="3"/>
  <c r="B113" i="3"/>
  <c r="B114" i="3"/>
  <c r="B115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68" i="3"/>
  <c r="B67" i="3"/>
  <c r="T60" i="3"/>
  <c r="T61" i="3"/>
  <c r="T62" i="3"/>
  <c r="T63" i="3"/>
  <c r="T59" i="3"/>
  <c r="T58" i="3"/>
  <c r="X63" i="2"/>
  <c r="X64" i="2"/>
  <c r="X65" i="2"/>
  <c r="X66" i="2"/>
  <c r="X62" i="2"/>
  <c r="X61" i="2"/>
  <c r="O5" i="1"/>
  <c r="O4" i="1"/>
  <c r="O3" i="1"/>
  <c r="F64" i="3"/>
  <c r="F63" i="3"/>
  <c r="F62" i="3"/>
  <c r="F64" i="2"/>
  <c r="F63" i="2"/>
  <c r="F62" i="2"/>
  <c r="F53" i="3" l="1"/>
  <c r="F43" i="3"/>
  <c r="F33" i="3"/>
  <c r="F23" i="3"/>
  <c r="F13" i="3"/>
  <c r="F53" i="2"/>
  <c r="F43" i="2"/>
  <c r="F33" i="2"/>
  <c r="F23" i="2"/>
  <c r="F13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5" i="1"/>
  <c r="J4" i="1"/>
  <c r="J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5" i="1"/>
  <c r="D4" i="1"/>
  <c r="D3" i="1"/>
  <c r="F56" i="3" l="1"/>
  <c r="F57" i="3"/>
  <c r="F58" i="3"/>
  <c r="F59" i="3"/>
  <c r="F54" i="3"/>
  <c r="F55" i="3"/>
  <c r="F46" i="3"/>
  <c r="F47" i="3"/>
  <c r="F48" i="3"/>
  <c r="F49" i="3"/>
  <c r="F50" i="3"/>
  <c r="F51" i="3"/>
  <c r="F52" i="3"/>
  <c r="F44" i="3"/>
  <c r="F45" i="3"/>
  <c r="F36" i="3"/>
  <c r="F37" i="3"/>
  <c r="F38" i="3"/>
  <c r="F39" i="3"/>
  <c r="F40" i="3"/>
  <c r="F41" i="3"/>
  <c r="F42" i="3"/>
  <c r="F34" i="3"/>
  <c r="F35" i="3"/>
  <c r="F26" i="3"/>
  <c r="F27" i="3"/>
  <c r="F28" i="3"/>
  <c r="F29" i="3"/>
  <c r="F30" i="3"/>
  <c r="F31" i="3"/>
  <c r="F32" i="3"/>
  <c r="F24" i="3"/>
  <c r="F25" i="3"/>
  <c r="F16" i="3"/>
  <c r="F17" i="3"/>
  <c r="F18" i="3"/>
  <c r="F19" i="3"/>
  <c r="F20" i="3"/>
  <c r="F21" i="3"/>
  <c r="F22" i="3"/>
  <c r="F14" i="3"/>
  <c r="F15" i="3"/>
  <c r="F6" i="3"/>
  <c r="F7" i="3"/>
  <c r="F8" i="3"/>
  <c r="F9" i="3"/>
  <c r="F10" i="3"/>
  <c r="F11" i="3"/>
  <c r="F12" i="3"/>
  <c r="F5" i="3"/>
  <c r="F4" i="3"/>
  <c r="E55" i="3"/>
  <c r="E45" i="3"/>
  <c r="E35" i="3"/>
  <c r="E25" i="3"/>
  <c r="E15" i="3"/>
  <c r="E5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56" i="2"/>
  <c r="F57" i="2"/>
  <c r="F58" i="2"/>
  <c r="F59" i="2"/>
  <c r="F55" i="2"/>
  <c r="F54" i="2"/>
  <c r="F46" i="2"/>
  <c r="F47" i="2"/>
  <c r="F48" i="2"/>
  <c r="F49" i="2"/>
  <c r="F50" i="2"/>
  <c r="F51" i="2"/>
  <c r="F52" i="2"/>
  <c r="F45" i="2"/>
  <c r="F44" i="2"/>
  <c r="F36" i="2"/>
  <c r="F37" i="2"/>
  <c r="F38" i="2"/>
  <c r="F39" i="2"/>
  <c r="F40" i="2"/>
  <c r="F41" i="2"/>
  <c r="F42" i="2"/>
  <c r="F35" i="2"/>
  <c r="F34" i="2"/>
  <c r="F26" i="2"/>
  <c r="F27" i="2"/>
  <c r="F28" i="2"/>
  <c r="F29" i="2"/>
  <c r="F30" i="2"/>
  <c r="F31" i="2"/>
  <c r="F32" i="2"/>
  <c r="F25" i="2"/>
  <c r="F24" i="2"/>
  <c r="F16" i="2"/>
  <c r="F17" i="2"/>
  <c r="F18" i="2"/>
  <c r="F19" i="2"/>
  <c r="F20" i="2"/>
  <c r="F21" i="2"/>
  <c r="F22" i="2"/>
  <c r="F15" i="2"/>
  <c r="F14" i="2"/>
  <c r="F6" i="2"/>
  <c r="F7" i="2"/>
  <c r="F8" i="2"/>
  <c r="F9" i="2"/>
  <c r="F10" i="2"/>
  <c r="F11" i="2"/>
  <c r="F12" i="2"/>
  <c r="F5" i="2"/>
  <c r="F4" i="2"/>
  <c r="E56" i="2"/>
  <c r="E47" i="2"/>
  <c r="E37" i="2"/>
  <c r="E26" i="2"/>
  <c r="E16" i="2"/>
  <c r="E5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F4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4" i="1"/>
  <c r="I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" i="1"/>
  <c r="C3" i="1"/>
</calcChain>
</file>

<file path=xl/sharedStrings.xml><?xml version="1.0" encoding="utf-8"?>
<sst xmlns="http://schemas.openxmlformats.org/spreadsheetml/2006/main" count="103" uniqueCount="32">
  <si>
    <t>GDP</t>
  </si>
  <si>
    <t>India</t>
  </si>
  <si>
    <t>Pakistan</t>
  </si>
  <si>
    <t>Year</t>
  </si>
  <si>
    <t>Pn+1/Pn</t>
  </si>
  <si>
    <t>Estimated</t>
  </si>
  <si>
    <t>Actual</t>
  </si>
  <si>
    <t>r</t>
  </si>
  <si>
    <t>K</t>
  </si>
  <si>
    <t>b</t>
  </si>
  <si>
    <t>y = 7E-12x + 1.0639</t>
  </si>
  <si>
    <t>y = 2E-12x + 1.0851</t>
  </si>
  <si>
    <t>y = -7E-12x + 1.2895</t>
  </si>
  <si>
    <t>y = -3E-12x + 1.2329</t>
  </si>
  <si>
    <t>y = -3E-13x + 1.1283</t>
  </si>
  <si>
    <t>y = -2E-12x + 1.4265</t>
  </si>
  <si>
    <t>India Actual</t>
  </si>
  <si>
    <t>Pakistan Actual</t>
  </si>
  <si>
    <t>s</t>
  </si>
  <si>
    <t>PREDICTION</t>
  </si>
  <si>
    <t>Prediction</t>
  </si>
  <si>
    <t>FVU</t>
  </si>
  <si>
    <r>
      <t>R</t>
    </r>
    <r>
      <rPr>
        <vertAlign val="superscript"/>
        <sz val="12"/>
        <color theme="1"/>
        <rFont val="Calibri"/>
        <family val="2"/>
        <scheme val="minor"/>
      </rPr>
      <t>2</t>
    </r>
  </si>
  <si>
    <t>RMS</t>
  </si>
  <si>
    <t>Difference</t>
  </si>
  <si>
    <t>Square</t>
  </si>
  <si>
    <t>Sum</t>
  </si>
  <si>
    <t>Average</t>
  </si>
  <si>
    <t>SQRt</t>
  </si>
  <si>
    <t>SQRT</t>
  </si>
  <si>
    <t xml:space="preserve">RMS 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</si>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</sst>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 readingOrder="1"/>
    </xf>
    <xf numFmtId="11" fontId="0" fillId="2" borderId="0" xfId="0" applyNumberFormat="1" applyFill="1"/>
    <xf numFmtId="11" fontId="0" fillId="2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 GDP 1960</a:t>
            </a:r>
            <a:r>
              <a:rPr lang="en-GB" baseline="0"/>
              <a:t> - 2016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70559930008696E-2"/>
                  <c:y val="0.10445392242636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'Whole actual vs Whole estimatee'!$B$3:$B$59</c:f>
              <c:numCache>
                <c:formatCode>General</c:formatCode>
                <c:ptCount val="57"/>
                <c:pt idx="0">
                  <c:v>36535925031.340012</c:v>
                </c:pt>
                <c:pt idx="1">
                  <c:v>38709096075.630524</c:v>
                </c:pt>
                <c:pt idx="2">
                  <c:v>41599070242.309372</c:v>
                </c:pt>
                <c:pt idx="3">
                  <c:v>47776000900.030243</c:v>
                </c:pt>
                <c:pt idx="4">
                  <c:v>55726873083.55426</c:v>
                </c:pt>
                <c:pt idx="5">
                  <c:v>58760424669.848183</c:v>
                </c:pt>
                <c:pt idx="6">
                  <c:v>45253641303.189713</c:v>
                </c:pt>
                <c:pt idx="7">
                  <c:v>49466168890.950668</c:v>
                </c:pt>
                <c:pt idx="8">
                  <c:v>52377324284.195068</c:v>
                </c:pt>
                <c:pt idx="9">
                  <c:v>57668330026.36293</c:v>
                </c:pt>
                <c:pt idx="10">
                  <c:v>61589800519.508408</c:v>
                </c:pt>
                <c:pt idx="11">
                  <c:v>66452561865.833153</c:v>
                </c:pt>
                <c:pt idx="12">
                  <c:v>70509913049.400299</c:v>
                </c:pt>
                <c:pt idx="13">
                  <c:v>84374541630.206161</c:v>
                </c:pt>
                <c:pt idx="14">
                  <c:v>98198276856.620941</c:v>
                </c:pt>
                <c:pt idx="15">
                  <c:v>97159222024.136429</c:v>
                </c:pt>
                <c:pt idx="16">
                  <c:v>101346972433.93364</c:v>
                </c:pt>
                <c:pt idx="17">
                  <c:v>119866746574.40817</c:v>
                </c:pt>
                <c:pt idx="18">
                  <c:v>135468782808.68977</c:v>
                </c:pt>
                <c:pt idx="19">
                  <c:v>150950826964.42355</c:v>
                </c:pt>
                <c:pt idx="20">
                  <c:v>183839864649.14987</c:v>
                </c:pt>
                <c:pt idx="21">
                  <c:v>190909548789.76862</c:v>
                </c:pt>
                <c:pt idx="22">
                  <c:v>198037712681.60529</c:v>
                </c:pt>
                <c:pt idx="23">
                  <c:v>215350771428.33081</c:v>
                </c:pt>
                <c:pt idx="24">
                  <c:v>209328156800.86652</c:v>
                </c:pt>
                <c:pt idx="25">
                  <c:v>229410293759.07056</c:v>
                </c:pt>
                <c:pt idx="26">
                  <c:v>245664654062.87259</c:v>
                </c:pt>
                <c:pt idx="27">
                  <c:v>275311425331.63971</c:v>
                </c:pt>
                <c:pt idx="28">
                  <c:v>292632656262.68695</c:v>
                </c:pt>
                <c:pt idx="29">
                  <c:v>292093308319.64178</c:v>
                </c:pt>
                <c:pt idx="30">
                  <c:v>316697337894.51312</c:v>
                </c:pt>
                <c:pt idx="31">
                  <c:v>266502281094.11716</c:v>
                </c:pt>
                <c:pt idx="32">
                  <c:v>284363884080.10132</c:v>
                </c:pt>
                <c:pt idx="33">
                  <c:v>275570363431.90186</c:v>
                </c:pt>
                <c:pt idx="34">
                  <c:v>322909902308.89209</c:v>
                </c:pt>
                <c:pt idx="35">
                  <c:v>355475984177.45099</c:v>
                </c:pt>
                <c:pt idx="36">
                  <c:v>387656017798.59613</c:v>
                </c:pt>
                <c:pt idx="37">
                  <c:v>410320300470.28259</c:v>
                </c:pt>
                <c:pt idx="38">
                  <c:v>415730874171.12994</c:v>
                </c:pt>
                <c:pt idx="39">
                  <c:v>452699998386.91376</c:v>
                </c:pt>
                <c:pt idx="40">
                  <c:v>462146799337.69794</c:v>
                </c:pt>
                <c:pt idx="41">
                  <c:v>478965491060.7713</c:v>
                </c:pt>
                <c:pt idx="42">
                  <c:v>508068952065.90076</c:v>
                </c:pt>
                <c:pt idx="43">
                  <c:v>599592902016.34509</c:v>
                </c:pt>
                <c:pt idx="44">
                  <c:v>699688852930.27649</c:v>
                </c:pt>
                <c:pt idx="45">
                  <c:v>808901077222.83911</c:v>
                </c:pt>
                <c:pt idx="46">
                  <c:v>920316529729.74744</c:v>
                </c:pt>
                <c:pt idx="47">
                  <c:v>1201111768410.2688</c:v>
                </c:pt>
                <c:pt idx="48">
                  <c:v>1186952757636.1101</c:v>
                </c:pt>
                <c:pt idx="49">
                  <c:v>1323940295874.0613</c:v>
                </c:pt>
                <c:pt idx="50">
                  <c:v>1656617073124.7109</c:v>
                </c:pt>
                <c:pt idx="51">
                  <c:v>1823049927772.0461</c:v>
                </c:pt>
                <c:pt idx="52">
                  <c:v>1827637859136.2344</c:v>
                </c:pt>
                <c:pt idx="53">
                  <c:v>1856722121394.4189</c:v>
                </c:pt>
                <c:pt idx="54">
                  <c:v>2039127446299.3022</c:v>
                </c:pt>
                <c:pt idx="55">
                  <c:v>2102390808997.0901</c:v>
                </c:pt>
                <c:pt idx="56">
                  <c:v>2274229710530.0273</c:v>
                </c:pt>
              </c:numCache>
            </c:numRef>
          </c:xVal>
          <c:yVal>
            <c:numRef>
              <c:f>'Whole actual vs Whole estimatee'!$C$3:$C$59</c:f>
              <c:numCache>
                <c:formatCode>General</c:formatCode>
                <c:ptCount val="57"/>
                <c:pt idx="0">
                  <c:v>1.059480389299748</c:v>
                </c:pt>
                <c:pt idx="1">
                  <c:v>1.0746587872016533</c:v>
                </c:pt>
                <c:pt idx="2">
                  <c:v>1.1484872287226859</c:v>
                </c:pt>
                <c:pt idx="3">
                  <c:v>1.1664197930706039</c:v>
                </c:pt>
                <c:pt idx="4">
                  <c:v>1.05443606322116</c:v>
                </c:pt>
                <c:pt idx="5">
                  <c:v>0.77013809136765443</c:v>
                </c:pt>
                <c:pt idx="6">
                  <c:v>1.0930870415385565</c:v>
                </c:pt>
                <c:pt idx="7">
                  <c:v>1.0588514424810644</c:v>
                </c:pt>
                <c:pt idx="8">
                  <c:v>1.1010171064382612</c:v>
                </c:pt>
                <c:pt idx="9">
                  <c:v>1.0680004170634521</c:v>
                </c:pt>
                <c:pt idx="10">
                  <c:v>1.0789540038335483</c:v>
                </c:pt>
                <c:pt idx="11">
                  <c:v>1.0610563546332328</c:v>
                </c:pt>
                <c:pt idx="12">
                  <c:v>1.1966337495139456</c:v>
                </c:pt>
                <c:pt idx="13">
                  <c:v>1.1638377519963423</c:v>
                </c:pt>
                <c:pt idx="14">
                  <c:v>0.98941880788802805</c:v>
                </c:pt>
                <c:pt idx="15">
                  <c:v>1.0431019343563381</c:v>
                </c:pt>
                <c:pt idx="16">
                  <c:v>1.1827363333675041</c:v>
                </c:pt>
                <c:pt idx="17">
                  <c:v>1.1301615058401249</c:v>
                </c:pt>
                <c:pt idx="18">
                  <c:v>1.1142849580157346</c:v>
                </c:pt>
                <c:pt idx="19">
                  <c:v>1.2178791487672849</c:v>
                </c:pt>
                <c:pt idx="20">
                  <c:v>1.0384556644126719</c:v>
                </c:pt>
                <c:pt idx="21">
                  <c:v>1.0373379117861008</c:v>
                </c:pt>
                <c:pt idx="22">
                  <c:v>1.0874230393407975</c:v>
                </c:pt>
                <c:pt idx="23">
                  <c:v>0.97203346620251774</c:v>
                </c:pt>
                <c:pt idx="24">
                  <c:v>1.0959361476502567</c:v>
                </c:pt>
                <c:pt idx="25">
                  <c:v>1.0708527940811259</c:v>
                </c:pt>
                <c:pt idx="26">
                  <c:v>1.1206798404998859</c:v>
                </c:pt>
                <c:pt idx="27">
                  <c:v>1.0629150457892624</c:v>
                </c:pt>
                <c:pt idx="28">
                  <c:v>0.99815691129645823</c:v>
                </c:pt>
                <c:pt idx="29">
                  <c:v>1.0842334585356088</c:v>
                </c:pt>
                <c:pt idx="30">
                  <c:v>0.84150464562125515</c:v>
                </c:pt>
                <c:pt idx="31">
                  <c:v>1.0670223268358301</c:v>
                </c:pt>
                <c:pt idx="32">
                  <c:v>0.96907652082244577</c:v>
                </c:pt>
                <c:pt idx="33">
                  <c:v>1.1717874821059582</c:v>
                </c:pt>
                <c:pt idx="34">
                  <c:v>1.1008519145300368</c:v>
                </c:pt>
                <c:pt idx="35">
                  <c:v>1.0905266039156138</c:v>
                </c:pt>
                <c:pt idx="36">
                  <c:v>1.0584649318754069</c:v>
                </c:pt>
                <c:pt idx="37">
                  <c:v>1.0131862198741961</c:v>
                </c:pt>
                <c:pt idx="38">
                  <c:v>1.08892561633651</c:v>
                </c:pt>
                <c:pt idx="39">
                  <c:v>1.0208676849667453</c:v>
                </c:pt>
                <c:pt idx="40">
                  <c:v>1.0363925310035171</c:v>
                </c:pt>
                <c:pt idx="41">
                  <c:v>1.0607631688468278</c:v>
                </c:pt>
                <c:pt idx="42">
                  <c:v>1.1801408048618034</c:v>
                </c:pt>
                <c:pt idx="43">
                  <c:v>1.1669398529857893</c:v>
                </c:pt>
                <c:pt idx="44">
                  <c:v>1.1560868432235056</c:v>
                </c:pt>
                <c:pt idx="45">
                  <c:v>1.1377368081761314</c:v>
                </c:pt>
                <c:pt idx="46">
                  <c:v>1.3051072425733539</c:v>
                </c:pt>
                <c:pt idx="47">
                  <c:v>0.98821174586200344</c:v>
                </c:pt>
                <c:pt idx="48">
                  <c:v>1.1154111124951345</c:v>
                </c:pt>
                <c:pt idx="49">
                  <c:v>1.2512777791320397</c:v>
                </c:pt>
                <c:pt idx="50">
                  <c:v>1.1004654952235942</c:v>
                </c:pt>
                <c:pt idx="51">
                  <c:v>1.0025166240892782</c:v>
                </c:pt>
                <c:pt idx="52">
                  <c:v>1.0159135805339086</c:v>
                </c:pt>
                <c:pt idx="53">
                  <c:v>1.0982405082608133</c:v>
                </c:pt>
                <c:pt idx="54">
                  <c:v>1.031024722271578</c:v>
                </c:pt>
                <c:pt idx="55">
                  <c:v>1.0817349946534964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3-40AF-82E0-7BA3CB14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88831"/>
        <c:axId val="2058889775"/>
      </c:scatterChart>
      <c:valAx>
        <c:axId val="19304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89775"/>
        <c:crosses val="autoZero"/>
        <c:crossBetween val="midCat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588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- 2009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252989661932098E-2"/>
                  <c:y val="0.11312591134441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'India GDP -Time periods'!$B$43:$B$52</c:f>
              <c:numCache>
                <c:formatCode>General</c:formatCode>
                <c:ptCount val="10"/>
                <c:pt idx="0">
                  <c:v>462146799337.69794</c:v>
                </c:pt>
                <c:pt idx="1">
                  <c:v>478965491060.7713</c:v>
                </c:pt>
                <c:pt idx="2">
                  <c:v>508068952065.90076</c:v>
                </c:pt>
                <c:pt idx="3">
                  <c:v>599592902016.34509</c:v>
                </c:pt>
                <c:pt idx="4">
                  <c:v>699688852930.27649</c:v>
                </c:pt>
                <c:pt idx="5">
                  <c:v>808901077222.83911</c:v>
                </c:pt>
                <c:pt idx="6">
                  <c:v>920316529729.74744</c:v>
                </c:pt>
                <c:pt idx="7">
                  <c:v>1201111768410.2688</c:v>
                </c:pt>
                <c:pt idx="8">
                  <c:v>1186952757636.1101</c:v>
                </c:pt>
                <c:pt idx="9">
                  <c:v>1323940295874.0613</c:v>
                </c:pt>
              </c:numCache>
            </c:numRef>
          </c:xVal>
          <c:yVal>
            <c:numRef>
              <c:f>'India GDP -Time periods'!$C$43:$C$52</c:f>
              <c:numCache>
                <c:formatCode>General</c:formatCode>
                <c:ptCount val="10"/>
                <c:pt idx="0">
                  <c:v>1.0363925310035171</c:v>
                </c:pt>
                <c:pt idx="1">
                  <c:v>1.0607631688468278</c:v>
                </c:pt>
                <c:pt idx="2">
                  <c:v>1.1801408048618034</c:v>
                </c:pt>
                <c:pt idx="3">
                  <c:v>1.1669398529857893</c:v>
                </c:pt>
                <c:pt idx="4">
                  <c:v>1.1560868432235056</c:v>
                </c:pt>
                <c:pt idx="5">
                  <c:v>1.1377368081761314</c:v>
                </c:pt>
                <c:pt idx="6">
                  <c:v>1.3051072425733539</c:v>
                </c:pt>
                <c:pt idx="7">
                  <c:v>0.98821174586200344</c:v>
                </c:pt>
                <c:pt idx="8">
                  <c:v>1.1154111124951345</c:v>
                </c:pt>
                <c:pt idx="9">
                  <c:v>1.2512777791320397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07A-8D6A-D37F8328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32735"/>
        <c:axId val="2094212655"/>
      </c:scatterChart>
      <c:valAx>
        <c:axId val="20499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12655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942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3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  <a:r>
              <a:rPr lang="en-GB" baseline="0"/>
              <a:t> -2016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'India GDP -Time periods'!$B$53:$B$58</c:f>
              <c:numCache>
                <c:formatCode>General</c:formatCode>
                <c:ptCount val="6"/>
                <c:pt idx="0">
                  <c:v>1656617073124.7109</c:v>
                </c:pt>
                <c:pt idx="1">
                  <c:v>1823049927772.0461</c:v>
                </c:pt>
                <c:pt idx="2">
                  <c:v>1827637859136.2344</c:v>
                </c:pt>
                <c:pt idx="3">
                  <c:v>1856722121394.4189</c:v>
                </c:pt>
                <c:pt idx="4">
                  <c:v>2039127446299.3022</c:v>
                </c:pt>
                <c:pt idx="5">
                  <c:v>2102390808997.0901</c:v>
                </c:pt>
              </c:numCache>
            </c:numRef>
          </c:xVal>
          <c:yVal>
            <c:numRef>
              <c:f>'India GDP -Time periods'!$C$53:$C$58</c:f>
              <c:numCache>
                <c:formatCode>General</c:formatCode>
                <c:ptCount val="6"/>
                <c:pt idx="0">
                  <c:v>1.1004654952235942</c:v>
                </c:pt>
                <c:pt idx="1">
                  <c:v>1.0025166240892782</c:v>
                </c:pt>
                <c:pt idx="2">
                  <c:v>1.0159135805339086</c:v>
                </c:pt>
                <c:pt idx="3">
                  <c:v>1.0982405082608133</c:v>
                </c:pt>
                <c:pt idx="4">
                  <c:v>1.031024722271578</c:v>
                </c:pt>
                <c:pt idx="5">
                  <c:v>1.0817349946534964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7-4725-95B4-1739A72AD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91999"/>
        <c:axId val="2094216399"/>
      </c:scatterChart>
      <c:valAx>
        <c:axId val="20633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16399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94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 GDP actual</a:t>
            </a:r>
            <a:r>
              <a:rPr lang="en-GB" baseline="0"/>
              <a:t> vs estimated - Window 10 yrs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periods'!$A$3:$A$12</c:f>
              <c:numCache>
                <c:formatCode>General</c:formatCode>
                <c:ptCount val="1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</c:numCache>
            </c:numRef>
          </c:cat>
          <c:val>
            <c:numRef>
              <c:f>'India GDP -Time periods'!$B$3:$B$12</c:f>
              <c:numCache>
                <c:formatCode>General</c:formatCode>
                <c:ptCount val="10"/>
                <c:pt idx="0">
                  <c:v>36535925031.340012</c:v>
                </c:pt>
                <c:pt idx="1">
                  <c:v>38709096075.630524</c:v>
                </c:pt>
                <c:pt idx="2">
                  <c:v>41599070242.309372</c:v>
                </c:pt>
                <c:pt idx="3">
                  <c:v>47776000900.030243</c:v>
                </c:pt>
                <c:pt idx="4">
                  <c:v>55726873083.55426</c:v>
                </c:pt>
                <c:pt idx="5">
                  <c:v>58760424669.848183</c:v>
                </c:pt>
                <c:pt idx="6">
                  <c:v>45253641303.189713</c:v>
                </c:pt>
                <c:pt idx="7">
                  <c:v>49466168890.950668</c:v>
                </c:pt>
                <c:pt idx="8">
                  <c:v>52377324284.195068</c:v>
                </c:pt>
                <c:pt idx="9">
                  <c:v>57668330026.36293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5-4507-AD3F-9ADD116704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periods'!$A$3:$A$12</c:f>
              <c:numCache>
                <c:formatCode>General</c:formatCode>
                <c:ptCount val="1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</c:numCache>
            </c:numRef>
          </c:cat>
          <c:val>
            <c:numRef>
              <c:f>'India GDP -Time periods'!$F$3:$F$12</c:f>
              <c:numCache>
                <c:formatCode>0.00E+00</c:formatCode>
                <c:ptCount val="10"/>
                <c:pt idx="0" formatCode="General">
                  <c:v>36535925031.340012</c:v>
                </c:pt>
                <c:pt idx="1">
                  <c:v>41199681963.085884</c:v>
                </c:pt>
                <c:pt idx="2">
                  <c:v>43061404678.080505</c:v>
                </c:pt>
                <c:pt idx="3">
                  <c:v>45434775258.038658</c:v>
                </c:pt>
                <c:pt idx="4">
                  <c:v>50115495811.103996</c:v>
                </c:pt>
                <c:pt idx="5">
                  <c:v>55354165538.095001</c:v>
                </c:pt>
                <c:pt idx="6">
                  <c:v>57119658936.601654</c:v>
                </c:pt>
                <c:pt idx="7">
                  <c:v>48268643020.448341</c:v>
                </c:pt>
                <c:pt idx="8">
                  <c:v>51303184990.504761</c:v>
                </c:pt>
                <c:pt idx="9">
                  <c:v>53255101720.553345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5-4507-AD3F-9ADD1167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002783"/>
        <c:axId val="2086866751"/>
      </c:lineChart>
      <c:catAx>
        <c:axId val="1754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66751"/>
        <c:crosses val="autoZero"/>
        <c:auto val="1"/>
        <c:lblAlgn val="ctr"/>
        <c:lblOffset val="100"/>
        <c:noMultiLvlLbl val="0"/>
      </c:catAx>
      <c:valAx>
        <c:axId val="20868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India GDP actual vs estimated - Window 10 yrs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periods'!$A$13:$A$22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'India GDP -Time periods'!$B$13:$B$22</c:f>
              <c:numCache>
                <c:formatCode>General</c:formatCode>
                <c:ptCount val="10"/>
                <c:pt idx="0">
                  <c:v>61589800519.508408</c:v>
                </c:pt>
                <c:pt idx="1">
                  <c:v>66452561865.833153</c:v>
                </c:pt>
                <c:pt idx="2">
                  <c:v>70509913049.400299</c:v>
                </c:pt>
                <c:pt idx="3">
                  <c:v>84374541630.206161</c:v>
                </c:pt>
                <c:pt idx="4">
                  <c:v>98198276856.620941</c:v>
                </c:pt>
                <c:pt idx="5">
                  <c:v>97159222024.136429</c:v>
                </c:pt>
                <c:pt idx="6">
                  <c:v>101346972433.93364</c:v>
                </c:pt>
                <c:pt idx="7">
                  <c:v>119866746574.40817</c:v>
                </c:pt>
                <c:pt idx="8">
                  <c:v>135468782808.68977</c:v>
                </c:pt>
                <c:pt idx="9">
                  <c:v>150950826964.42355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7-4DC0-B9CF-FB3A8D3EA6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periods'!$A$13:$A$22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'India GDP -Time periods'!$F$13:$F$22</c:f>
              <c:numCache>
                <c:formatCode>0.00E+00</c:formatCode>
                <c:ptCount val="10"/>
                <c:pt idx="0">
                  <c:v>62762442583.899055</c:v>
                </c:pt>
                <c:pt idx="1">
                  <c:v>67223532923.857933</c:v>
                </c:pt>
                <c:pt idx="2">
                  <c:v>72789614359.397232</c:v>
                </c:pt>
                <c:pt idx="3">
                  <c:v>77462749650.67218</c:v>
                </c:pt>
                <c:pt idx="4">
                  <c:v>93630397907.246796</c:v>
                </c:pt>
                <c:pt idx="5">
                  <c:v>110056565402.05801</c:v>
                </c:pt>
                <c:pt idx="6">
                  <c:v>108811272733.02335</c:v>
                </c:pt>
                <c:pt idx="7">
                  <c:v>113840781727.86525</c:v>
                </c:pt>
                <c:pt idx="8">
                  <c:v>136419552827.31493</c:v>
                </c:pt>
                <c:pt idx="9">
                  <c:v>155866998335.75085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7-4DC0-B9CF-FB3A8D3E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1551"/>
        <c:axId val="2048329119"/>
      </c:lineChart>
      <c:catAx>
        <c:axId val="1170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29119"/>
        <c:crosses val="autoZero"/>
        <c:auto val="1"/>
        <c:lblAlgn val="ctr"/>
        <c:lblOffset val="100"/>
        <c:noMultiLvlLbl val="0"/>
      </c:catAx>
      <c:valAx>
        <c:axId val="20483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India GDP actual vs estimated - Window 10 yrs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periods'!$A$23:$A$32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'India GDP -Time periods'!$B$23:$B$32</c:f>
              <c:numCache>
                <c:formatCode>General</c:formatCode>
                <c:ptCount val="10"/>
                <c:pt idx="0">
                  <c:v>183839864649.14987</c:v>
                </c:pt>
                <c:pt idx="1">
                  <c:v>190909548789.76862</c:v>
                </c:pt>
                <c:pt idx="2">
                  <c:v>198037712681.60529</c:v>
                </c:pt>
                <c:pt idx="3">
                  <c:v>215350771428.33081</c:v>
                </c:pt>
                <c:pt idx="4">
                  <c:v>209328156800.86652</c:v>
                </c:pt>
                <c:pt idx="5">
                  <c:v>229410293759.07056</c:v>
                </c:pt>
                <c:pt idx="6">
                  <c:v>245664654062.87259</c:v>
                </c:pt>
                <c:pt idx="7">
                  <c:v>275311425331.63971</c:v>
                </c:pt>
                <c:pt idx="8">
                  <c:v>292632656262.68695</c:v>
                </c:pt>
                <c:pt idx="9">
                  <c:v>292093308319.64178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6-4E79-930C-8AC7F7EAAE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periods'!$A$23:$A$32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'India GDP -Time periods'!$F$23:$F$32</c:f>
              <c:numCache>
                <c:formatCode>0.00E+00</c:formatCode>
                <c:ptCount val="10"/>
                <c:pt idx="0">
                  <c:v>159150327430.92331</c:v>
                </c:pt>
                <c:pt idx="1">
                  <c:v>193946791622.3356</c:v>
                </c:pt>
                <c:pt idx="2">
                  <c:v>201432137759.06595</c:v>
                </c:pt>
                <c:pt idx="3">
                  <c:v>208981426055.05487</c:v>
                </c:pt>
                <c:pt idx="4">
                  <c:v>227325785097.69968</c:v>
                </c:pt>
                <c:pt idx="5">
                  <c:v>220943056789.3439</c:v>
                </c:pt>
                <c:pt idx="6">
                  <c:v>242231623486.56332</c:v>
                </c:pt>
                <c:pt idx="7">
                  <c:v>259474273261.41458</c:v>
                </c:pt>
                <c:pt idx="8">
                  <c:v>290950829069.51556</c:v>
                </c:pt>
                <c:pt idx="9">
                  <c:v>309357388959.18988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6-4E79-930C-8AC7F7EA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86143"/>
        <c:axId val="1928126879"/>
      </c:lineChart>
      <c:catAx>
        <c:axId val="18120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26879"/>
        <c:crosses val="autoZero"/>
        <c:auto val="1"/>
        <c:lblAlgn val="ctr"/>
        <c:lblOffset val="100"/>
        <c:noMultiLvlLbl val="0"/>
      </c:catAx>
      <c:valAx>
        <c:axId val="19281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India GDP actual vs estimated - Window 10 yrs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periods'!$A$33:$A$42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'India GDP -Time periods'!$B$33:$B$42</c:f>
              <c:numCache>
                <c:formatCode>General</c:formatCode>
                <c:ptCount val="10"/>
                <c:pt idx="0">
                  <c:v>316697337894.51312</c:v>
                </c:pt>
                <c:pt idx="1">
                  <c:v>266502281094.11716</c:v>
                </c:pt>
                <c:pt idx="2">
                  <c:v>284363884080.10132</c:v>
                </c:pt>
                <c:pt idx="3">
                  <c:v>275570363431.90186</c:v>
                </c:pt>
                <c:pt idx="4">
                  <c:v>322909902308.89209</c:v>
                </c:pt>
                <c:pt idx="5">
                  <c:v>355475984177.45099</c:v>
                </c:pt>
                <c:pt idx="6">
                  <c:v>387656017798.59613</c:v>
                </c:pt>
                <c:pt idx="7">
                  <c:v>410320300470.28259</c:v>
                </c:pt>
                <c:pt idx="8">
                  <c:v>415730874171.12994</c:v>
                </c:pt>
                <c:pt idx="9">
                  <c:v>452699998386.91376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F-4093-B8D4-461BD96121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periods'!$A$33:$A$42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'India GDP -Time periods'!$F$33:$F$42</c:f>
              <c:numCache>
                <c:formatCode>0.00E+00</c:formatCode>
                <c:ptCount val="10"/>
                <c:pt idx="0">
                  <c:v>304944051148.91711</c:v>
                </c:pt>
                <c:pt idx="1">
                  <c:v>330240941703.65802</c:v>
                </c:pt>
                <c:pt idx="2">
                  <c:v>278568141474.81403</c:v>
                </c:pt>
                <c:pt idx="3">
                  <c:v>296984466758.7392</c:v>
                </c:pt>
                <c:pt idx="4">
                  <c:v>287921835468.91174</c:v>
                </c:pt>
                <c:pt idx="5">
                  <c:v>336618882333.73627</c:v>
                </c:pt>
                <c:pt idx="6">
                  <c:v>369988718083.90326</c:v>
                </c:pt>
                <c:pt idx="7">
                  <c:v>402858801034.82062</c:v>
                </c:pt>
                <c:pt idx="8">
                  <c:v>425946932628.94</c:v>
                </c:pt>
                <c:pt idx="9">
                  <c:v>431451095410.60358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F-4093-B8D4-461BD961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60863"/>
        <c:axId val="1925730015"/>
      </c:lineChart>
      <c:catAx>
        <c:axId val="20848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30015"/>
        <c:crosses val="autoZero"/>
        <c:auto val="1"/>
        <c:lblAlgn val="ctr"/>
        <c:lblOffset val="100"/>
        <c:noMultiLvlLbl val="0"/>
      </c:catAx>
      <c:valAx>
        <c:axId val="19257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India GDP actual vs estimated - Window 10 yrs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periods'!$A$43:$A$52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'India GDP -Time periods'!$B$43:$B$52</c:f>
              <c:numCache>
                <c:formatCode>General</c:formatCode>
                <c:ptCount val="10"/>
                <c:pt idx="0">
                  <c:v>462146799337.69794</c:v>
                </c:pt>
                <c:pt idx="1">
                  <c:v>478965491060.7713</c:v>
                </c:pt>
                <c:pt idx="2">
                  <c:v>508068952065.90076</c:v>
                </c:pt>
                <c:pt idx="3">
                  <c:v>599592902016.34509</c:v>
                </c:pt>
                <c:pt idx="4">
                  <c:v>699688852930.27649</c:v>
                </c:pt>
                <c:pt idx="5">
                  <c:v>808901077222.83911</c:v>
                </c:pt>
                <c:pt idx="6">
                  <c:v>920316529729.74744</c:v>
                </c:pt>
                <c:pt idx="7">
                  <c:v>1201111768410.2688</c:v>
                </c:pt>
                <c:pt idx="8">
                  <c:v>1186952757636.1101</c:v>
                </c:pt>
                <c:pt idx="9">
                  <c:v>1323940295874.0613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A80-9422-873933C246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periods'!$A$43:$A$52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'India GDP -Time periods'!$F$43:$F$52</c:f>
              <c:numCache>
                <c:formatCode>0.00E+00</c:formatCode>
                <c:ptCount val="10"/>
                <c:pt idx="0">
                  <c:v>506904032657.25861</c:v>
                </c:pt>
                <c:pt idx="1">
                  <c:v>517700236760.2923</c:v>
                </c:pt>
                <c:pt idx="2">
                  <c:v>536943437324.12646</c:v>
                </c:pt>
                <c:pt idx="3">
                  <c:v>570309150314.16687</c:v>
                </c:pt>
                <c:pt idx="4">
                  <c:v>675788955209.55139</c:v>
                </c:pt>
                <c:pt idx="5">
                  <c:v>792106865095.55054</c:v>
                </c:pt>
                <c:pt idx="6">
                  <c:v>920161419457.79016</c:v>
                </c:pt>
                <c:pt idx="7">
                  <c:v>1052028390511.1962</c:v>
                </c:pt>
                <c:pt idx="8">
                  <c:v>1389873195133.5879</c:v>
                </c:pt>
                <c:pt idx="9">
                  <c:v>1372648712845.5747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A80-9422-873933C2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51551"/>
        <c:axId val="2051834255"/>
      </c:lineChart>
      <c:catAx>
        <c:axId val="20589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34255"/>
        <c:crosses val="autoZero"/>
        <c:auto val="1"/>
        <c:lblAlgn val="ctr"/>
        <c:lblOffset val="100"/>
        <c:noMultiLvlLbl val="0"/>
      </c:catAx>
      <c:valAx>
        <c:axId val="20518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India GDP actual vs estimated - Window 10 yrs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periods'!$A$53:$A$59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'India GDP -Time periods'!$B$53:$B$59</c:f>
              <c:numCache>
                <c:formatCode>General</c:formatCode>
                <c:ptCount val="7"/>
                <c:pt idx="0">
                  <c:v>1656617073124.7109</c:v>
                </c:pt>
                <c:pt idx="1">
                  <c:v>1823049927772.0461</c:v>
                </c:pt>
                <c:pt idx="2">
                  <c:v>1827637859136.2344</c:v>
                </c:pt>
                <c:pt idx="3">
                  <c:v>1856722121394.4189</c:v>
                </c:pt>
                <c:pt idx="4">
                  <c:v>2039127446299.3022</c:v>
                </c:pt>
                <c:pt idx="5">
                  <c:v>2102390808997.0901</c:v>
                </c:pt>
                <c:pt idx="6">
                  <c:v>2274229710530.0273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8-43ED-8743-DBDB4D0444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periods'!$A$53:$A$59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'India GDP -Time periods'!$F$53:$F$59</c:f>
              <c:numCache>
                <c:formatCode>0.00E+00</c:formatCode>
                <c:ptCount val="7"/>
                <c:pt idx="0">
                  <c:v>1420166647919.1331</c:v>
                </c:pt>
                <c:pt idx="1">
                  <c:v>1760489428334.8801</c:v>
                </c:pt>
                <c:pt idx="2">
                  <c:v>1928255408479.1343</c:v>
                </c:pt>
                <c:pt idx="3">
                  <c:v>1932856550178.7051</c:v>
                </c:pt>
                <c:pt idx="4">
                  <c:v>1961995176756.8901</c:v>
                </c:pt>
                <c:pt idx="5">
                  <c:v>2143584148995.8103</c:v>
                </c:pt>
                <c:pt idx="6">
                  <c:v>2206098122515.7002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8-43ED-8743-DBDB4D04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8735"/>
        <c:axId val="2049149167"/>
      </c:lineChart>
      <c:catAx>
        <c:axId val="11439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49167"/>
        <c:crosses val="autoZero"/>
        <c:auto val="1"/>
        <c:lblAlgn val="ctr"/>
        <c:lblOffset val="100"/>
        <c:noMultiLvlLbl val="0"/>
      </c:catAx>
      <c:valAx>
        <c:axId val="2049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</a:t>
            </a:r>
            <a:r>
              <a:rPr lang="en-GB" baseline="0"/>
              <a:t> Actual GDP vs Windowed Estimated GDP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 Actual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GDP -Time periods'!$A$3:$A$59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'India GDP -Time periods'!$B$3:$B$59</c:f>
              <c:numCache>
                <c:formatCode>General</c:formatCode>
                <c:ptCount val="57"/>
                <c:pt idx="0">
                  <c:v>36535925031.340012</c:v>
                </c:pt>
                <c:pt idx="1">
                  <c:v>38709096075.630524</c:v>
                </c:pt>
                <c:pt idx="2">
                  <c:v>41599070242.309372</c:v>
                </c:pt>
                <c:pt idx="3">
                  <c:v>47776000900.030243</c:v>
                </c:pt>
                <c:pt idx="4">
                  <c:v>55726873083.55426</c:v>
                </c:pt>
                <c:pt idx="5">
                  <c:v>58760424669.848183</c:v>
                </c:pt>
                <c:pt idx="6">
                  <c:v>45253641303.189713</c:v>
                </c:pt>
                <c:pt idx="7">
                  <c:v>49466168890.950668</c:v>
                </c:pt>
                <c:pt idx="8">
                  <c:v>52377324284.195068</c:v>
                </c:pt>
                <c:pt idx="9">
                  <c:v>57668330026.36293</c:v>
                </c:pt>
                <c:pt idx="10">
                  <c:v>61589800519.508408</c:v>
                </c:pt>
                <c:pt idx="11">
                  <c:v>66452561865.833153</c:v>
                </c:pt>
                <c:pt idx="12">
                  <c:v>70509913049.400299</c:v>
                </c:pt>
                <c:pt idx="13">
                  <c:v>84374541630.206161</c:v>
                </c:pt>
                <c:pt idx="14">
                  <c:v>98198276856.620941</c:v>
                </c:pt>
                <c:pt idx="15">
                  <c:v>97159222024.136429</c:v>
                </c:pt>
                <c:pt idx="16">
                  <c:v>101346972433.93364</c:v>
                </c:pt>
                <c:pt idx="17">
                  <c:v>119866746574.40817</c:v>
                </c:pt>
                <c:pt idx="18">
                  <c:v>135468782808.68977</c:v>
                </c:pt>
                <c:pt idx="19">
                  <c:v>150950826964.42355</c:v>
                </c:pt>
                <c:pt idx="20">
                  <c:v>183839864649.14987</c:v>
                </c:pt>
                <c:pt idx="21">
                  <c:v>190909548789.76862</c:v>
                </c:pt>
                <c:pt idx="22">
                  <c:v>198037712681.60529</c:v>
                </c:pt>
                <c:pt idx="23">
                  <c:v>215350771428.33081</c:v>
                </c:pt>
                <c:pt idx="24">
                  <c:v>209328156800.86652</c:v>
                </c:pt>
                <c:pt idx="25">
                  <c:v>229410293759.07056</c:v>
                </c:pt>
                <c:pt idx="26">
                  <c:v>245664654062.87259</c:v>
                </c:pt>
                <c:pt idx="27">
                  <c:v>275311425331.63971</c:v>
                </c:pt>
                <c:pt idx="28">
                  <c:v>292632656262.68695</c:v>
                </c:pt>
                <c:pt idx="29">
                  <c:v>292093308319.64178</c:v>
                </c:pt>
                <c:pt idx="30">
                  <c:v>316697337894.51312</c:v>
                </c:pt>
                <c:pt idx="31">
                  <c:v>266502281094.11716</c:v>
                </c:pt>
                <c:pt idx="32">
                  <c:v>284363884080.10132</c:v>
                </c:pt>
                <c:pt idx="33">
                  <c:v>275570363431.90186</c:v>
                </c:pt>
                <c:pt idx="34">
                  <c:v>322909902308.89209</c:v>
                </c:pt>
                <c:pt idx="35">
                  <c:v>355475984177.45099</c:v>
                </c:pt>
                <c:pt idx="36">
                  <c:v>387656017798.59613</c:v>
                </c:pt>
                <c:pt idx="37">
                  <c:v>410320300470.28259</c:v>
                </c:pt>
                <c:pt idx="38">
                  <c:v>415730874171.12994</c:v>
                </c:pt>
                <c:pt idx="39">
                  <c:v>452699998386.91376</c:v>
                </c:pt>
                <c:pt idx="40">
                  <c:v>462146799337.69794</c:v>
                </c:pt>
                <c:pt idx="41">
                  <c:v>478965491060.7713</c:v>
                </c:pt>
                <c:pt idx="42">
                  <c:v>508068952065.90076</c:v>
                </c:pt>
                <c:pt idx="43">
                  <c:v>599592902016.34509</c:v>
                </c:pt>
                <c:pt idx="44">
                  <c:v>699688852930.27649</c:v>
                </c:pt>
                <c:pt idx="45">
                  <c:v>808901077222.83911</c:v>
                </c:pt>
                <c:pt idx="46">
                  <c:v>920316529729.74744</c:v>
                </c:pt>
                <c:pt idx="47">
                  <c:v>1201111768410.2688</c:v>
                </c:pt>
                <c:pt idx="48">
                  <c:v>1186952757636.1101</c:v>
                </c:pt>
                <c:pt idx="49">
                  <c:v>1323940295874.0613</c:v>
                </c:pt>
                <c:pt idx="50">
                  <c:v>1656617073124.7109</c:v>
                </c:pt>
                <c:pt idx="51">
                  <c:v>1823049927772.0461</c:v>
                </c:pt>
                <c:pt idx="52">
                  <c:v>1827637859136.2344</c:v>
                </c:pt>
                <c:pt idx="53">
                  <c:v>1856722121394.4189</c:v>
                </c:pt>
                <c:pt idx="54">
                  <c:v>2039127446299.3022</c:v>
                </c:pt>
                <c:pt idx="55">
                  <c:v>2102390808997.0901</c:v>
                </c:pt>
                <c:pt idx="56">
                  <c:v>2274229710530.0273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464C-BFDA-ABA64714617B}"/>
            </c:ext>
          </c:extLst>
        </c:ser>
        <c:ser>
          <c:idx val="1"/>
          <c:order val="1"/>
          <c:tx>
            <c:v>Windowed Estimated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'India GDP -Time periods'!$A$3:$A$59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'India GDP -Time periods'!$F$3:$F$59</c:f>
              <c:numCache>
                <c:formatCode>0.00E+00</c:formatCode>
                <c:ptCount val="57"/>
                <c:pt idx="0" formatCode="General">
                  <c:v>36535925031.340012</c:v>
                </c:pt>
                <c:pt idx="1">
                  <c:v>41199681963.085884</c:v>
                </c:pt>
                <c:pt idx="2">
                  <c:v>43061404678.080505</c:v>
                </c:pt>
                <c:pt idx="3">
                  <c:v>45434775258.038658</c:v>
                </c:pt>
                <c:pt idx="4">
                  <c:v>50115495811.103996</c:v>
                </c:pt>
                <c:pt idx="5">
                  <c:v>55354165538.095001</c:v>
                </c:pt>
                <c:pt idx="6">
                  <c:v>57119658936.601654</c:v>
                </c:pt>
                <c:pt idx="7">
                  <c:v>48268643020.448341</c:v>
                </c:pt>
                <c:pt idx="8">
                  <c:v>51303184990.504761</c:v>
                </c:pt>
                <c:pt idx="9">
                  <c:v>53255101720.553345</c:v>
                </c:pt>
                <c:pt idx="10">
                  <c:v>62762442583.899055</c:v>
                </c:pt>
                <c:pt idx="11">
                  <c:v>67223532923.857933</c:v>
                </c:pt>
                <c:pt idx="12">
                  <c:v>72789614359.397232</c:v>
                </c:pt>
                <c:pt idx="13">
                  <c:v>77462749650.67218</c:v>
                </c:pt>
                <c:pt idx="14">
                  <c:v>93630397907.246796</c:v>
                </c:pt>
                <c:pt idx="15">
                  <c:v>110056565402.05801</c:v>
                </c:pt>
                <c:pt idx="16">
                  <c:v>108811272733.02335</c:v>
                </c:pt>
                <c:pt idx="17">
                  <c:v>113840781727.86525</c:v>
                </c:pt>
                <c:pt idx="18">
                  <c:v>136419552827.31493</c:v>
                </c:pt>
                <c:pt idx="19">
                  <c:v>155866998335.75085</c:v>
                </c:pt>
                <c:pt idx="20">
                  <c:v>159150327430.92331</c:v>
                </c:pt>
                <c:pt idx="21">
                  <c:v>193946791622.3356</c:v>
                </c:pt>
                <c:pt idx="22">
                  <c:v>201432137759.06595</c:v>
                </c:pt>
                <c:pt idx="23">
                  <c:v>208981426055.05487</c:v>
                </c:pt>
                <c:pt idx="24">
                  <c:v>227325785097.69968</c:v>
                </c:pt>
                <c:pt idx="25">
                  <c:v>220943056789.3439</c:v>
                </c:pt>
                <c:pt idx="26">
                  <c:v>242231623486.56332</c:v>
                </c:pt>
                <c:pt idx="27">
                  <c:v>259474273261.41458</c:v>
                </c:pt>
                <c:pt idx="28">
                  <c:v>290950829069.51556</c:v>
                </c:pt>
                <c:pt idx="29">
                  <c:v>309357388959.18988</c:v>
                </c:pt>
                <c:pt idx="30">
                  <c:v>304944051148.91711</c:v>
                </c:pt>
                <c:pt idx="31">
                  <c:v>330240941703.65802</c:v>
                </c:pt>
                <c:pt idx="32">
                  <c:v>278568141474.81403</c:v>
                </c:pt>
                <c:pt idx="33">
                  <c:v>296984466758.7392</c:v>
                </c:pt>
                <c:pt idx="34">
                  <c:v>287921835468.91174</c:v>
                </c:pt>
                <c:pt idx="35">
                  <c:v>336618882333.73627</c:v>
                </c:pt>
                <c:pt idx="36">
                  <c:v>369988718083.90326</c:v>
                </c:pt>
                <c:pt idx="37">
                  <c:v>402858801034.82062</c:v>
                </c:pt>
                <c:pt idx="38">
                  <c:v>425946932628.94</c:v>
                </c:pt>
                <c:pt idx="39">
                  <c:v>431451095410.60358</c:v>
                </c:pt>
                <c:pt idx="40">
                  <c:v>506904032657.25861</c:v>
                </c:pt>
                <c:pt idx="41">
                  <c:v>517700236760.2923</c:v>
                </c:pt>
                <c:pt idx="42">
                  <c:v>536943437324.12646</c:v>
                </c:pt>
                <c:pt idx="43">
                  <c:v>570309150314.16687</c:v>
                </c:pt>
                <c:pt idx="44">
                  <c:v>675788955209.55139</c:v>
                </c:pt>
                <c:pt idx="45">
                  <c:v>792106865095.55054</c:v>
                </c:pt>
                <c:pt idx="46">
                  <c:v>920161419457.79016</c:v>
                </c:pt>
                <c:pt idx="47">
                  <c:v>1052028390511.1962</c:v>
                </c:pt>
                <c:pt idx="48">
                  <c:v>1389873195133.5879</c:v>
                </c:pt>
                <c:pt idx="49">
                  <c:v>1372648712845.5747</c:v>
                </c:pt>
                <c:pt idx="50">
                  <c:v>1420166647919.1331</c:v>
                </c:pt>
                <c:pt idx="51">
                  <c:v>1760489428334.8801</c:v>
                </c:pt>
                <c:pt idx="52">
                  <c:v>1928255408479.1343</c:v>
                </c:pt>
                <c:pt idx="53">
                  <c:v>1932856550178.7051</c:v>
                </c:pt>
                <c:pt idx="54">
                  <c:v>1961995176756.8901</c:v>
                </c:pt>
                <c:pt idx="55">
                  <c:v>2143584148995.8103</c:v>
                </c:pt>
                <c:pt idx="56">
                  <c:v>2206098122515.7002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464C-BFDA-ABA64714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616320"/>
        <c:axId val="1770094864"/>
      </c:lineChart>
      <c:catAx>
        <c:axId val="18056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94864"/>
        <c:crosses val="autoZero"/>
        <c:auto val="1"/>
        <c:lblAlgn val="ctr"/>
        <c:lblOffset val="100"/>
        <c:noMultiLvlLbl val="0"/>
      </c:catAx>
      <c:valAx>
        <c:axId val="1770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16320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GDP in</a:t>
                  </a:r>
                  <a:r>
                    <a:rPr lang="en-GB" baseline="0"/>
                    <a:t> USD </a:t>
                  </a: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1960 - 1969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770908910435759E-3"/>
                  <c:y val="0.19881960434085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'Pakistan GDP - Time window'!$B$3:$B$12</c:f>
              <c:numCache>
                <c:formatCode>General</c:formatCode>
                <c:ptCount val="10"/>
                <c:pt idx="0">
                  <c:v>3707055900.8819828</c:v>
                </c:pt>
                <c:pt idx="1">
                  <c:v>4054599181.0163798</c:v>
                </c:pt>
                <c:pt idx="2">
                  <c:v>4233095590.0881987</c:v>
                </c:pt>
                <c:pt idx="3">
                  <c:v>4540529105.4178925</c:v>
                </c:pt>
                <c:pt idx="4">
                  <c:v>5130407727.8454437</c:v>
                </c:pt>
                <c:pt idx="5">
                  <c:v>5884712095.7580862</c:v>
                </c:pt>
                <c:pt idx="6">
                  <c:v>6466610751.7849646</c:v>
                </c:pt>
                <c:pt idx="7">
                  <c:v>7403821902.5619497</c:v>
                </c:pt>
                <c:pt idx="8">
                  <c:v>8090088555.2288961</c:v>
                </c:pt>
                <c:pt idx="9">
                  <c:v>8632927257.4548512</c:v>
                </c:pt>
              </c:numCache>
            </c:numRef>
          </c:xVal>
          <c:yVal>
            <c:numRef>
              <c:f>'Pakistan GDP - Time window'!$C$3:$C$12</c:f>
              <c:numCache>
                <c:formatCode>General</c:formatCode>
                <c:ptCount val="10"/>
                <c:pt idx="0">
                  <c:v>1.093751831487545</c:v>
                </c:pt>
                <c:pt idx="1">
                  <c:v>1.0440231946742204</c:v>
                </c:pt>
                <c:pt idx="2">
                  <c:v>1.0726261689080563</c:v>
                </c:pt>
                <c:pt idx="3">
                  <c:v>1.1299140714071607</c:v>
                </c:pt>
                <c:pt idx="4">
                  <c:v>1.1470262029699185</c:v>
                </c:pt>
                <c:pt idx="5">
                  <c:v>1.0988831138308928</c:v>
                </c:pt>
                <c:pt idx="6">
                  <c:v>1.1449308125617872</c:v>
                </c:pt>
                <c:pt idx="7">
                  <c:v>1.0926908644884443</c:v>
                </c:pt>
                <c:pt idx="8">
                  <c:v>1.0670992287068477</c:v>
                </c:pt>
                <c:pt idx="9">
                  <c:v>1.161493494638711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1-4DBB-A845-7624D639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7551"/>
        <c:axId val="2058984911"/>
      </c:scatterChart>
      <c:valAx>
        <c:axId val="1170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84911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589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PAK</a:t>
            </a:r>
            <a:r>
              <a:rPr lang="en-GB" baseline="0"/>
              <a:t> GDP 1960 - 2016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750218722659667E-2"/>
                  <c:y val="0.14486220472440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'Whole actual vs Whole estimatee'!$H$3:$H$59</c:f>
              <c:numCache>
                <c:formatCode>General</c:formatCode>
                <c:ptCount val="57"/>
                <c:pt idx="0">
                  <c:v>3707055900.8819828</c:v>
                </c:pt>
                <c:pt idx="1">
                  <c:v>4054599181.0163798</c:v>
                </c:pt>
                <c:pt idx="2">
                  <c:v>4233095590.0881987</c:v>
                </c:pt>
                <c:pt idx="3">
                  <c:v>4540529105.4178925</c:v>
                </c:pt>
                <c:pt idx="4">
                  <c:v>5130407727.8454437</c:v>
                </c:pt>
                <c:pt idx="5">
                  <c:v>5884712095.7580862</c:v>
                </c:pt>
                <c:pt idx="6">
                  <c:v>6466610751.7849646</c:v>
                </c:pt>
                <c:pt idx="7">
                  <c:v>7403821902.5619497</c:v>
                </c:pt>
                <c:pt idx="8">
                  <c:v>8090088555.2288961</c:v>
                </c:pt>
                <c:pt idx="9">
                  <c:v>8632927257.4548512</c:v>
                </c:pt>
                <c:pt idx="10">
                  <c:v>10027088849.223019</c:v>
                </c:pt>
                <c:pt idx="11">
                  <c:v>10602058189.836205</c:v>
                </c:pt>
                <c:pt idx="12">
                  <c:v>9309109764.077837</c:v>
                </c:pt>
                <c:pt idx="13">
                  <c:v>6324884129.3861713</c:v>
                </c:pt>
                <c:pt idx="14">
                  <c:v>8773030424.242424</c:v>
                </c:pt>
                <c:pt idx="15">
                  <c:v>11340000242.424242</c:v>
                </c:pt>
                <c:pt idx="16">
                  <c:v>13338484979.797979</c:v>
                </c:pt>
                <c:pt idx="17">
                  <c:v>15126059646.464645</c:v>
                </c:pt>
                <c:pt idx="18">
                  <c:v>17820100626.262623</c:v>
                </c:pt>
                <c:pt idx="19">
                  <c:v>19707979303.030304</c:v>
                </c:pt>
                <c:pt idx="20">
                  <c:v>23689696767.676765</c:v>
                </c:pt>
                <c:pt idx="21">
                  <c:v>28100605515.151516</c:v>
                </c:pt>
                <c:pt idx="22">
                  <c:v>30725972786.729855</c:v>
                </c:pt>
                <c:pt idx="23">
                  <c:v>28691890433.070869</c:v>
                </c:pt>
                <c:pt idx="24">
                  <c:v>31151824658.652416</c:v>
                </c:pt>
                <c:pt idx="25">
                  <c:v>31144920554.08971</c:v>
                </c:pt>
                <c:pt idx="26">
                  <c:v>31899071053.936768</c:v>
                </c:pt>
                <c:pt idx="27">
                  <c:v>33351528115.351013</c:v>
                </c:pt>
                <c:pt idx="28">
                  <c:v>38472741737.396751</c:v>
                </c:pt>
                <c:pt idx="29">
                  <c:v>40171019643.351051</c:v>
                </c:pt>
                <c:pt idx="30">
                  <c:v>40010424928.714996</c:v>
                </c:pt>
                <c:pt idx="31">
                  <c:v>45451960731.720406</c:v>
                </c:pt>
                <c:pt idx="32">
                  <c:v>48635176852.767296</c:v>
                </c:pt>
                <c:pt idx="33">
                  <c:v>51478304859.587891</c:v>
                </c:pt>
                <c:pt idx="34">
                  <c:v>51894781281.891891</c:v>
                </c:pt>
                <c:pt idx="35">
                  <c:v>60636022422.617592</c:v>
                </c:pt>
                <c:pt idx="36">
                  <c:v>63320122807.122322</c:v>
                </c:pt>
                <c:pt idx="37">
                  <c:v>62433300338.09407</c:v>
                </c:pt>
                <c:pt idx="38">
                  <c:v>62191955814.347801</c:v>
                </c:pt>
                <c:pt idx="39">
                  <c:v>62973855718.887375</c:v>
                </c:pt>
                <c:pt idx="40">
                  <c:v>73952374969.799469</c:v>
                </c:pt>
                <c:pt idx="41">
                  <c:v>72309738921.33287</c:v>
                </c:pt>
                <c:pt idx="42">
                  <c:v>72306820396.232544</c:v>
                </c:pt>
                <c:pt idx="43">
                  <c:v>83244801092.709579</c:v>
                </c:pt>
                <c:pt idx="44">
                  <c:v>97977766197.672394</c:v>
                </c:pt>
                <c:pt idx="45">
                  <c:v>109502102510.88319</c:v>
                </c:pt>
                <c:pt idx="46">
                  <c:v>137264061106.04344</c:v>
                </c:pt>
                <c:pt idx="47">
                  <c:v>152385716311.91638</c:v>
                </c:pt>
                <c:pt idx="48">
                  <c:v>170077814106.3049</c:v>
                </c:pt>
                <c:pt idx="49">
                  <c:v>168152775283.03159</c:v>
                </c:pt>
                <c:pt idx="50">
                  <c:v>177406854514.88458</c:v>
                </c:pt>
                <c:pt idx="51">
                  <c:v>213587413183.99557</c:v>
                </c:pt>
                <c:pt idx="52">
                  <c:v>224383620829.56964</c:v>
                </c:pt>
                <c:pt idx="53">
                  <c:v>231218567178.97867</c:v>
                </c:pt>
                <c:pt idx="54">
                  <c:v>244360888750.80704</c:v>
                </c:pt>
                <c:pt idx="55">
                  <c:v>270556126820.06354</c:v>
                </c:pt>
                <c:pt idx="56">
                  <c:v>278654637737.68988</c:v>
                </c:pt>
              </c:numCache>
            </c:numRef>
          </c:xVal>
          <c:yVal>
            <c:numRef>
              <c:f>'Whole actual vs Whole estimatee'!$I$3:$I$59</c:f>
              <c:numCache>
                <c:formatCode>General</c:formatCode>
                <c:ptCount val="57"/>
                <c:pt idx="0">
                  <c:v>1.093751831487545</c:v>
                </c:pt>
                <c:pt idx="1">
                  <c:v>1.0440231946742204</c:v>
                </c:pt>
                <c:pt idx="2">
                  <c:v>1.0726261689080563</c:v>
                </c:pt>
                <c:pt idx="3">
                  <c:v>1.1299140714071607</c:v>
                </c:pt>
                <c:pt idx="4">
                  <c:v>1.1470262029699185</c:v>
                </c:pt>
                <c:pt idx="5">
                  <c:v>1.0988831138308928</c:v>
                </c:pt>
                <c:pt idx="6">
                  <c:v>1.1449308125617872</c:v>
                </c:pt>
                <c:pt idx="7">
                  <c:v>1.0926908644884443</c:v>
                </c:pt>
                <c:pt idx="8">
                  <c:v>1.0670992287068477</c:v>
                </c:pt>
                <c:pt idx="9">
                  <c:v>1.161493494638711</c:v>
                </c:pt>
                <c:pt idx="10">
                  <c:v>1.057341602259537</c:v>
                </c:pt>
                <c:pt idx="11">
                  <c:v>0.87804741281293208</c:v>
                </c:pt>
                <c:pt idx="12">
                  <c:v>0.67942953619397095</c:v>
                </c:pt>
                <c:pt idx="13">
                  <c:v>1.3870657935821893</c:v>
                </c:pt>
                <c:pt idx="14">
                  <c:v>1.2925978474995981</c:v>
                </c:pt>
                <c:pt idx="15">
                  <c:v>1.176233218223151</c:v>
                </c:pt>
                <c:pt idx="16">
                  <c:v>1.1340163196475512</c:v>
                </c:pt>
                <c:pt idx="17">
                  <c:v>1.1781059339156874</c:v>
                </c:pt>
                <c:pt idx="18">
                  <c:v>1.1059409661236925</c:v>
                </c:pt>
                <c:pt idx="19">
                  <c:v>1.2020358050626849</c:v>
                </c:pt>
                <c:pt idx="20">
                  <c:v>1.1861952388302912</c:v>
                </c:pt>
                <c:pt idx="21">
                  <c:v>1.0934274270411279</c:v>
                </c:pt>
                <c:pt idx="22">
                  <c:v>0.93379925290640498</c:v>
                </c:pt>
                <c:pt idx="23">
                  <c:v>1.085736219832562</c:v>
                </c:pt>
                <c:pt idx="24">
                  <c:v>0.99977837238626122</c:v>
                </c:pt>
                <c:pt idx="25">
                  <c:v>1.0242142373918506</c:v>
                </c:pt>
                <c:pt idx="26">
                  <c:v>1.0455328952670235</c:v>
                </c:pt>
                <c:pt idx="27">
                  <c:v>1.1535525929826451</c:v>
                </c:pt>
                <c:pt idx="28">
                  <c:v>1.0441423675376771</c:v>
                </c:pt>
                <c:pt idx="29">
                  <c:v>0.99600222458723087</c:v>
                </c:pt>
                <c:pt idx="30">
                  <c:v>1.1360029495487833</c:v>
                </c:pt>
                <c:pt idx="31">
                  <c:v>1.0700347371114698</c:v>
                </c:pt>
                <c:pt idx="32">
                  <c:v>1.0584582639727529</c:v>
                </c:pt>
                <c:pt idx="33">
                  <c:v>1.0080903289927665</c:v>
                </c:pt>
                <c:pt idx="34">
                  <c:v>1.1684416221593337</c:v>
                </c:pt>
                <c:pt idx="35">
                  <c:v>1.0442657726754772</c:v>
                </c:pt>
                <c:pt idx="36">
                  <c:v>0.98599461861864079</c:v>
                </c:pt>
                <c:pt idx="37">
                  <c:v>0.99613436223234519</c:v>
                </c:pt>
                <c:pt idx="38">
                  <c:v>1.0125723639705697</c:v>
                </c:pt>
                <c:pt idx="39">
                  <c:v>1.1743345571838533</c:v>
                </c:pt>
                <c:pt idx="40">
                  <c:v>0.9777879202779165</c:v>
                </c:pt>
                <c:pt idx="41">
                  <c:v>0.99995963856122472</c:v>
                </c:pt>
                <c:pt idx="42">
                  <c:v>1.1512717698902848</c:v>
                </c:pt>
                <c:pt idx="43">
                  <c:v>1.1769836063222103</c:v>
                </c:pt>
                <c:pt idx="44">
                  <c:v>1.1176219540457799</c:v>
                </c:pt>
                <c:pt idx="45">
                  <c:v>1.253529000435412</c:v>
                </c:pt>
                <c:pt idx="46">
                  <c:v>1.1101647079652603</c:v>
                </c:pt>
                <c:pt idx="47">
                  <c:v>1.1161007620830734</c:v>
                </c:pt>
                <c:pt idx="48">
                  <c:v>0.9886814230686779</c:v>
                </c:pt>
                <c:pt idx="49">
                  <c:v>1.0550337585346226</c:v>
                </c:pt>
                <c:pt idx="50">
                  <c:v>1.203941154179448</c:v>
                </c:pt>
                <c:pt idx="51">
                  <c:v>1.050547021870964</c:v>
                </c:pt>
                <c:pt idx="52">
                  <c:v>1.0304609860743825</c:v>
                </c:pt>
                <c:pt idx="53">
                  <c:v>1.0568393867852979</c:v>
                </c:pt>
                <c:pt idx="54">
                  <c:v>1.1071989801771007</c:v>
                </c:pt>
                <c:pt idx="55">
                  <c:v>1.0299328313603939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1-4C2B-B7C7-F6024DC6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0559"/>
        <c:axId val="1802751199"/>
      </c:scatterChart>
      <c:valAx>
        <c:axId val="1181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51199"/>
        <c:crosses val="autoZero"/>
        <c:crossBetween val="midCat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027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891651184051"/>
                  <c:y val="0.16817853265723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'Pakistan GDP - Time window'!$B$13:$B$22</c:f>
              <c:numCache>
                <c:formatCode>General</c:formatCode>
                <c:ptCount val="10"/>
                <c:pt idx="0">
                  <c:v>10027088849.223019</c:v>
                </c:pt>
                <c:pt idx="1">
                  <c:v>10602058189.836205</c:v>
                </c:pt>
                <c:pt idx="2">
                  <c:v>9309109764.077837</c:v>
                </c:pt>
                <c:pt idx="3">
                  <c:v>6324884129.3861713</c:v>
                </c:pt>
                <c:pt idx="4">
                  <c:v>8773030424.242424</c:v>
                </c:pt>
                <c:pt idx="5">
                  <c:v>11340000242.424242</c:v>
                </c:pt>
                <c:pt idx="6">
                  <c:v>13338484979.797979</c:v>
                </c:pt>
                <c:pt idx="7">
                  <c:v>15126059646.464645</c:v>
                </c:pt>
                <c:pt idx="8">
                  <c:v>17820100626.262623</c:v>
                </c:pt>
                <c:pt idx="9">
                  <c:v>19707979303.030304</c:v>
                </c:pt>
              </c:numCache>
            </c:numRef>
          </c:xVal>
          <c:yVal>
            <c:numRef>
              <c:f>'Pakistan GDP - Time window'!$C$13:$C$22</c:f>
              <c:numCache>
                <c:formatCode>General</c:formatCode>
                <c:ptCount val="10"/>
                <c:pt idx="0">
                  <c:v>1.057341602259537</c:v>
                </c:pt>
                <c:pt idx="1">
                  <c:v>0.87804741281293208</c:v>
                </c:pt>
                <c:pt idx="2">
                  <c:v>0.67942953619397095</c:v>
                </c:pt>
                <c:pt idx="3">
                  <c:v>1.3870657935821893</c:v>
                </c:pt>
                <c:pt idx="4">
                  <c:v>1.2925978474995981</c:v>
                </c:pt>
                <c:pt idx="5">
                  <c:v>1.176233218223151</c:v>
                </c:pt>
                <c:pt idx="6">
                  <c:v>1.1340163196475512</c:v>
                </c:pt>
                <c:pt idx="7">
                  <c:v>1.1781059339156874</c:v>
                </c:pt>
                <c:pt idx="8">
                  <c:v>1.1059409661236925</c:v>
                </c:pt>
                <c:pt idx="9">
                  <c:v>1.2020358050626849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C45-8363-3233F131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1935"/>
        <c:axId val="2049159983"/>
      </c:scatterChart>
      <c:valAx>
        <c:axId val="1143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59983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491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</a:t>
            </a:r>
            <a:r>
              <a:rPr lang="en-GB" baseline="0"/>
              <a:t> - 1989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347785422486556E-2"/>
                  <c:y val="0.15194874834194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'Pakistan GDP - Time window'!$B$23:$B$32</c:f>
              <c:numCache>
                <c:formatCode>General</c:formatCode>
                <c:ptCount val="10"/>
                <c:pt idx="0">
                  <c:v>23689696767.676765</c:v>
                </c:pt>
                <c:pt idx="1">
                  <c:v>28100605515.151516</c:v>
                </c:pt>
                <c:pt idx="2">
                  <c:v>30725972786.729855</c:v>
                </c:pt>
                <c:pt idx="3">
                  <c:v>28691890433.070869</c:v>
                </c:pt>
                <c:pt idx="4">
                  <c:v>31151824658.652416</c:v>
                </c:pt>
                <c:pt idx="5">
                  <c:v>31144920554.08971</c:v>
                </c:pt>
                <c:pt idx="6">
                  <c:v>31899071053.936768</c:v>
                </c:pt>
                <c:pt idx="7">
                  <c:v>33351528115.351013</c:v>
                </c:pt>
                <c:pt idx="8">
                  <c:v>38472741737.396751</c:v>
                </c:pt>
                <c:pt idx="9">
                  <c:v>40171019643.351051</c:v>
                </c:pt>
              </c:numCache>
            </c:numRef>
          </c:xVal>
          <c:yVal>
            <c:numRef>
              <c:f>'Pakistan GDP - Time window'!$C$23:$C$32</c:f>
              <c:numCache>
                <c:formatCode>General</c:formatCode>
                <c:ptCount val="10"/>
                <c:pt idx="0">
                  <c:v>1.1861952388302912</c:v>
                </c:pt>
                <c:pt idx="1">
                  <c:v>1.0934274270411279</c:v>
                </c:pt>
                <c:pt idx="2">
                  <c:v>0.93379925290640498</c:v>
                </c:pt>
                <c:pt idx="3">
                  <c:v>1.085736219832562</c:v>
                </c:pt>
                <c:pt idx="4">
                  <c:v>0.99977837238626122</c:v>
                </c:pt>
                <c:pt idx="5">
                  <c:v>1.0242142373918506</c:v>
                </c:pt>
                <c:pt idx="6">
                  <c:v>1.0455328952670235</c:v>
                </c:pt>
                <c:pt idx="7">
                  <c:v>1.1535525929826451</c:v>
                </c:pt>
                <c:pt idx="8">
                  <c:v>1.0441423675376771</c:v>
                </c:pt>
                <c:pt idx="9">
                  <c:v>0.99600222458723087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1-450E-8F94-9EC977A5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1951"/>
        <c:axId val="2051363615"/>
      </c:scatterChart>
      <c:valAx>
        <c:axId val="1170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3615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513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953857512224342E-2"/>
                  <c:y val="7.1567009783179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'Pakistan GDP - Time window'!$B$33:$B$42</c:f>
              <c:numCache>
                <c:formatCode>General</c:formatCode>
                <c:ptCount val="10"/>
                <c:pt idx="0">
                  <c:v>40010424928.714996</c:v>
                </c:pt>
                <c:pt idx="1">
                  <c:v>45451960731.720406</c:v>
                </c:pt>
                <c:pt idx="2">
                  <c:v>48635176852.767296</c:v>
                </c:pt>
                <c:pt idx="3">
                  <c:v>51478304859.587891</c:v>
                </c:pt>
                <c:pt idx="4">
                  <c:v>51894781281.891891</c:v>
                </c:pt>
                <c:pt idx="5">
                  <c:v>60636022422.617592</c:v>
                </c:pt>
                <c:pt idx="6">
                  <c:v>63320122807.122322</c:v>
                </c:pt>
                <c:pt idx="7">
                  <c:v>62433300338.09407</c:v>
                </c:pt>
                <c:pt idx="8">
                  <c:v>62191955814.347801</c:v>
                </c:pt>
                <c:pt idx="9">
                  <c:v>62973855718.887375</c:v>
                </c:pt>
              </c:numCache>
            </c:numRef>
          </c:xVal>
          <c:yVal>
            <c:numRef>
              <c:f>'Pakistan GDP - Time window'!$C$33:$C$42</c:f>
              <c:numCache>
                <c:formatCode>General</c:formatCode>
                <c:ptCount val="10"/>
                <c:pt idx="0">
                  <c:v>1.1360029495487833</c:v>
                </c:pt>
                <c:pt idx="1">
                  <c:v>1.0700347371114698</c:v>
                </c:pt>
                <c:pt idx="2">
                  <c:v>1.0584582639727529</c:v>
                </c:pt>
                <c:pt idx="3">
                  <c:v>1.0080903289927665</c:v>
                </c:pt>
                <c:pt idx="4">
                  <c:v>1.1684416221593337</c:v>
                </c:pt>
                <c:pt idx="5">
                  <c:v>1.0442657726754772</c:v>
                </c:pt>
                <c:pt idx="6">
                  <c:v>0.98599461861864079</c:v>
                </c:pt>
                <c:pt idx="7">
                  <c:v>0.99613436223234519</c:v>
                </c:pt>
                <c:pt idx="8">
                  <c:v>1.0125723639705697</c:v>
                </c:pt>
                <c:pt idx="9">
                  <c:v>1.1743345571838533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0-4481-A750-F7D52C58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4271"/>
        <c:axId val="2049152911"/>
      </c:scatterChart>
      <c:valAx>
        <c:axId val="120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52911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491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2000 -2009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067292319484071E-4"/>
                  <c:y val="0.1258247986410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'Pakistan GDP - Time window'!$B$43:$B$52</c:f>
              <c:numCache>
                <c:formatCode>General</c:formatCode>
                <c:ptCount val="10"/>
                <c:pt idx="0">
                  <c:v>73952374969.799469</c:v>
                </c:pt>
                <c:pt idx="1">
                  <c:v>72309738921.33287</c:v>
                </c:pt>
                <c:pt idx="2">
                  <c:v>72306820396.232544</c:v>
                </c:pt>
                <c:pt idx="3">
                  <c:v>83244801092.709579</c:v>
                </c:pt>
                <c:pt idx="4">
                  <c:v>97977766197.672394</c:v>
                </c:pt>
                <c:pt idx="5">
                  <c:v>109502102510.88319</c:v>
                </c:pt>
                <c:pt idx="6">
                  <c:v>137264061106.04344</c:v>
                </c:pt>
                <c:pt idx="7">
                  <c:v>152385716311.91638</c:v>
                </c:pt>
                <c:pt idx="8">
                  <c:v>170077814106.3049</c:v>
                </c:pt>
                <c:pt idx="9">
                  <c:v>168152775283.03159</c:v>
                </c:pt>
              </c:numCache>
            </c:numRef>
          </c:xVal>
          <c:yVal>
            <c:numRef>
              <c:f>'Pakistan GDP - Time window'!$C$43:$C$52</c:f>
              <c:numCache>
                <c:formatCode>General</c:formatCode>
                <c:ptCount val="10"/>
                <c:pt idx="0">
                  <c:v>0.9777879202779165</c:v>
                </c:pt>
                <c:pt idx="1">
                  <c:v>0.99995963856122472</c:v>
                </c:pt>
                <c:pt idx="2">
                  <c:v>1.1512717698902848</c:v>
                </c:pt>
                <c:pt idx="3">
                  <c:v>1.1769836063222103</c:v>
                </c:pt>
                <c:pt idx="4">
                  <c:v>1.1176219540457799</c:v>
                </c:pt>
                <c:pt idx="5">
                  <c:v>1.253529000435412</c:v>
                </c:pt>
                <c:pt idx="6">
                  <c:v>1.1101647079652603</c:v>
                </c:pt>
                <c:pt idx="7">
                  <c:v>1.1161007620830734</c:v>
                </c:pt>
                <c:pt idx="8">
                  <c:v>0.9886814230686779</c:v>
                </c:pt>
                <c:pt idx="9">
                  <c:v>1.0550337585346226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F-498D-859C-95C27059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4367"/>
        <c:axId val="120701599"/>
      </c:scatterChart>
      <c:valAx>
        <c:axId val="20921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599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07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2010 - 2016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23354230861748"/>
                  <c:y val="-0.1877435939064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'Pakistan GDP - Time window'!$B$53:$B$58</c:f>
              <c:numCache>
                <c:formatCode>General</c:formatCode>
                <c:ptCount val="6"/>
                <c:pt idx="0">
                  <c:v>177406854514.88458</c:v>
                </c:pt>
                <c:pt idx="1">
                  <c:v>213587413183.99557</c:v>
                </c:pt>
                <c:pt idx="2">
                  <c:v>224383620829.56964</c:v>
                </c:pt>
                <c:pt idx="3">
                  <c:v>231218567178.97867</c:v>
                </c:pt>
                <c:pt idx="4">
                  <c:v>244360888750.80704</c:v>
                </c:pt>
                <c:pt idx="5">
                  <c:v>270556126820.06354</c:v>
                </c:pt>
              </c:numCache>
            </c:numRef>
          </c:xVal>
          <c:yVal>
            <c:numRef>
              <c:f>'Pakistan GDP - Time window'!$C$53:$C$58</c:f>
              <c:numCache>
                <c:formatCode>General</c:formatCode>
                <c:ptCount val="6"/>
                <c:pt idx="0">
                  <c:v>1.203941154179448</c:v>
                </c:pt>
                <c:pt idx="1">
                  <c:v>1.050547021870964</c:v>
                </c:pt>
                <c:pt idx="2">
                  <c:v>1.0304609860743825</c:v>
                </c:pt>
                <c:pt idx="3">
                  <c:v>1.0568393867852979</c:v>
                </c:pt>
                <c:pt idx="4">
                  <c:v>1.1071989801771007</c:v>
                </c:pt>
                <c:pt idx="5">
                  <c:v>1.0299328313603939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2-4A0E-AAD2-45B8C0F4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0623"/>
        <c:axId val="2048339519"/>
      </c:scatterChart>
      <c:valAx>
        <c:axId val="17175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9519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483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window'!$A$3:$A$12</c:f>
              <c:numCache>
                <c:formatCode>General</c:formatCode>
                <c:ptCount val="1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</c:numCache>
            </c:numRef>
          </c:cat>
          <c:val>
            <c:numRef>
              <c:f>'Pakistan GDP - Time window'!$B$3:$B$12</c:f>
              <c:numCache>
                <c:formatCode>General</c:formatCode>
                <c:ptCount val="10"/>
                <c:pt idx="0">
                  <c:v>3707055900.8819828</c:v>
                </c:pt>
                <c:pt idx="1">
                  <c:v>4054599181.0163798</c:v>
                </c:pt>
                <c:pt idx="2">
                  <c:v>4233095590.0881987</c:v>
                </c:pt>
                <c:pt idx="3">
                  <c:v>4540529105.4178925</c:v>
                </c:pt>
                <c:pt idx="4">
                  <c:v>5130407727.8454437</c:v>
                </c:pt>
                <c:pt idx="5">
                  <c:v>5884712095.7580862</c:v>
                </c:pt>
                <c:pt idx="6">
                  <c:v>6466610751.7849646</c:v>
                </c:pt>
                <c:pt idx="7">
                  <c:v>7403821902.5619497</c:v>
                </c:pt>
                <c:pt idx="8">
                  <c:v>8090088555.2288961</c:v>
                </c:pt>
                <c:pt idx="9">
                  <c:v>8632927257.4548512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D56-8BB6-CA6207DFE5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window'!$A$3:$A$12</c:f>
              <c:numCache>
                <c:formatCode>General</c:formatCode>
                <c:ptCount val="1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</c:numCache>
            </c:numRef>
          </c:cat>
          <c:val>
            <c:numRef>
              <c:f>'Pakistan GDP - Time window'!$F$3:$F$12</c:f>
              <c:numCache>
                <c:formatCode>0.00E+00</c:formatCode>
                <c:ptCount val="10"/>
                <c:pt idx="0" formatCode="General">
                  <c:v>3707055900.8819828</c:v>
                </c:pt>
                <c:pt idx="1">
                  <c:v>4040132617.1141896</c:v>
                </c:pt>
                <c:pt idx="2">
                  <c:v>4428766490.3142176</c:v>
                </c:pt>
                <c:pt idx="3">
                  <c:v>4629024086.2186041</c:v>
                </c:pt>
                <c:pt idx="4">
                  <c:v>4974983747.1541252</c:v>
                </c:pt>
                <c:pt idx="5">
                  <c:v>5642488365.8323212</c:v>
                </c:pt>
                <c:pt idx="6">
                  <c:v>6503154053.8267593</c:v>
                </c:pt>
                <c:pt idx="7">
                  <c:v>7172546561.1297302</c:v>
                </c:pt>
                <c:pt idx="8">
                  <c:v>8260642173.4896507</c:v>
                </c:pt>
                <c:pt idx="9">
                  <c:v>9065191943.7281418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D56-8BB6-CA6207DF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637919"/>
        <c:axId val="1923089695"/>
      </c:lineChart>
      <c:catAx>
        <c:axId val="20846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89695"/>
        <c:crosses val="autoZero"/>
        <c:auto val="1"/>
        <c:lblAlgn val="ctr"/>
        <c:lblOffset val="100"/>
        <c:noMultiLvlLbl val="0"/>
      </c:catAx>
      <c:valAx>
        <c:axId val="19230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window'!$A$13:$A$22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'Pakistan GDP - Time window'!$B$13:$B$22</c:f>
              <c:numCache>
                <c:formatCode>General</c:formatCode>
                <c:ptCount val="10"/>
                <c:pt idx="0">
                  <c:v>10027088849.223019</c:v>
                </c:pt>
                <c:pt idx="1">
                  <c:v>10602058189.836205</c:v>
                </c:pt>
                <c:pt idx="2">
                  <c:v>9309109764.077837</c:v>
                </c:pt>
                <c:pt idx="3">
                  <c:v>6324884129.3861713</c:v>
                </c:pt>
                <c:pt idx="4">
                  <c:v>8773030424.242424</c:v>
                </c:pt>
                <c:pt idx="5">
                  <c:v>11340000242.424242</c:v>
                </c:pt>
                <c:pt idx="6">
                  <c:v>13338484979.797979</c:v>
                </c:pt>
                <c:pt idx="7">
                  <c:v>15126059646.464645</c:v>
                </c:pt>
                <c:pt idx="8">
                  <c:v>17820100626.262623</c:v>
                </c:pt>
                <c:pt idx="9">
                  <c:v>19707979303.030304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8-4805-BC9C-51DB923E23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window'!$A$13:$A$22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cat>
          <c:val>
            <c:numRef>
              <c:f>'Pakistan GDP - Time window'!$F$13:$F$22</c:f>
              <c:numCache>
                <c:formatCode>0.00E+00</c:formatCode>
                <c:ptCount val="10"/>
                <c:pt idx="0">
                  <c:v>9516644233.1292725</c:v>
                </c:pt>
                <c:pt idx="1">
                  <c:v>11081479131.872322</c:v>
                </c:pt>
                <c:pt idx="2">
                  <c:v>11729100617.512611</c:v>
                </c:pt>
                <c:pt idx="3">
                  <c:v>10274634054.200159</c:v>
                </c:pt>
                <c:pt idx="4">
                  <c:v>6943140087.2972565</c:v>
                </c:pt>
                <c:pt idx="5">
                  <c:v>9673547438.9948196</c:v>
                </c:pt>
                <c:pt idx="6">
                  <c:v>12562225474.050909</c:v>
                </c:pt>
                <c:pt idx="7">
                  <c:v>14829420414.69138</c:v>
                </c:pt>
                <c:pt idx="8">
                  <c:v>16870882683.235598</c:v>
                </c:pt>
                <c:pt idx="9">
                  <c:v>19971703162.217819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8-4805-BC9C-51DB923E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2271"/>
        <c:axId val="118865679"/>
      </c:lineChart>
      <c:catAx>
        <c:axId val="1203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679"/>
        <c:crosses val="autoZero"/>
        <c:auto val="1"/>
        <c:lblAlgn val="ctr"/>
        <c:lblOffset val="100"/>
        <c:noMultiLvlLbl val="0"/>
      </c:catAx>
      <c:valAx>
        <c:axId val="1188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window'!$A$23:$A$32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'Pakistan GDP - Time window'!$B$23:$B$32</c:f>
              <c:numCache>
                <c:formatCode>General</c:formatCode>
                <c:ptCount val="10"/>
                <c:pt idx="0">
                  <c:v>23689696767.676765</c:v>
                </c:pt>
                <c:pt idx="1">
                  <c:v>28100605515.151516</c:v>
                </c:pt>
                <c:pt idx="2">
                  <c:v>30725972786.729855</c:v>
                </c:pt>
                <c:pt idx="3">
                  <c:v>28691890433.070869</c:v>
                </c:pt>
                <c:pt idx="4">
                  <c:v>31151824658.652416</c:v>
                </c:pt>
                <c:pt idx="5">
                  <c:v>31144920554.08971</c:v>
                </c:pt>
                <c:pt idx="6">
                  <c:v>31899071053.936768</c:v>
                </c:pt>
                <c:pt idx="7">
                  <c:v>33351528115.351013</c:v>
                </c:pt>
                <c:pt idx="8">
                  <c:v>38472741737.396751</c:v>
                </c:pt>
                <c:pt idx="9">
                  <c:v>40171019643.351051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9-4987-8DA2-4132908D14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window'!$A$23:$A$32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cat>
          <c:val>
            <c:numRef>
              <c:f>'Pakistan GDP - Time window'!$F$23:$F$32</c:f>
              <c:numCache>
                <c:formatCode>0.00E+00</c:formatCode>
                <c:ptCount val="10"/>
                <c:pt idx="0">
                  <c:v>22694608173.796883</c:v>
                </c:pt>
                <c:pt idx="1">
                  <c:v>26619451851.307865</c:v>
                </c:pt>
                <c:pt idx="2">
                  <c:v>30708222599.560734</c:v>
                </c:pt>
                <c:pt idx="3">
                  <c:v>33012544082.652103</c:v>
                </c:pt>
                <c:pt idx="4">
                  <c:v>31235620677.081478</c:v>
                </c:pt>
                <c:pt idx="5">
                  <c:v>33377224640.388321</c:v>
                </c:pt>
                <c:pt idx="6">
                  <c:v>33371332520.254768</c:v>
                </c:pt>
                <c:pt idx="7">
                  <c:v>34010996985.32272</c:v>
                </c:pt>
                <c:pt idx="8">
                  <c:v>35220524511.341789</c:v>
                </c:pt>
                <c:pt idx="9">
                  <c:v>39249537472.826103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9-4987-8DA2-4132908D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65263"/>
        <c:axId val="1800432271"/>
      </c:lineChart>
      <c:catAx>
        <c:axId val="20848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32271"/>
        <c:crosses val="autoZero"/>
        <c:auto val="1"/>
        <c:lblAlgn val="ctr"/>
        <c:lblOffset val="100"/>
        <c:noMultiLvlLbl val="0"/>
      </c:catAx>
      <c:valAx>
        <c:axId val="18004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window'!$A$33:$A$42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'Pakistan GDP - Time window'!$B$33:$B$42</c:f>
              <c:numCache>
                <c:formatCode>General</c:formatCode>
                <c:ptCount val="10"/>
                <c:pt idx="0">
                  <c:v>40010424928.714996</c:v>
                </c:pt>
                <c:pt idx="1">
                  <c:v>45451960731.720406</c:v>
                </c:pt>
                <c:pt idx="2">
                  <c:v>48635176852.767296</c:v>
                </c:pt>
                <c:pt idx="3">
                  <c:v>51478304859.587891</c:v>
                </c:pt>
                <c:pt idx="4">
                  <c:v>51894781281.891891</c:v>
                </c:pt>
                <c:pt idx="5">
                  <c:v>60636022422.617592</c:v>
                </c:pt>
                <c:pt idx="6">
                  <c:v>63320122807.122322</c:v>
                </c:pt>
                <c:pt idx="7">
                  <c:v>62433300338.09407</c:v>
                </c:pt>
                <c:pt idx="8">
                  <c:v>62191955814.347801</c:v>
                </c:pt>
                <c:pt idx="9">
                  <c:v>62973855718.887375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E-4E27-A24F-B64F84A31D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window'!$A$33:$A$42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cat>
          <c:val>
            <c:numRef>
              <c:f>'Pakistan GDP - Time window'!$F$33:$F$42</c:f>
              <c:numCache>
                <c:formatCode>0.00E+00</c:formatCode>
                <c:ptCount val="10"/>
                <c:pt idx="0">
                  <c:v>44685717660.728027</c:v>
                </c:pt>
                <c:pt idx="1">
                  <c:v>44526350585.683708</c:v>
                </c:pt>
                <c:pt idx="2">
                  <c:v>49840080183.064529</c:v>
                </c:pt>
                <c:pt idx="3">
                  <c:v>52866168259.276947</c:v>
                </c:pt>
                <c:pt idx="4">
                  <c:v>55517554447.735909</c:v>
                </c:pt>
                <c:pt idx="5">
                  <c:v>55901870869.558334</c:v>
                </c:pt>
                <c:pt idx="6">
                  <c:v>63727970399.136681</c:v>
                </c:pt>
                <c:pt idx="7">
                  <c:v>66039065551.973961</c:v>
                </c:pt>
                <c:pt idx="8">
                  <c:v>65280265013.516205</c:v>
                </c:pt>
                <c:pt idx="9">
                  <c:v>65072944219.468048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E-4E27-A24F-B64F84A3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35759"/>
        <c:axId val="118885231"/>
      </c:lineChart>
      <c:catAx>
        <c:axId val="20503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5231"/>
        <c:crosses val="autoZero"/>
        <c:auto val="1"/>
        <c:lblAlgn val="ctr"/>
        <c:lblOffset val="100"/>
        <c:noMultiLvlLbl val="0"/>
      </c:catAx>
      <c:valAx>
        <c:axId val="1188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window'!$A$43:$A$52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'Pakistan GDP - Time window'!$B$43:$B$52</c:f>
              <c:numCache>
                <c:formatCode>General</c:formatCode>
                <c:ptCount val="10"/>
                <c:pt idx="0">
                  <c:v>73952374969.799469</c:v>
                </c:pt>
                <c:pt idx="1">
                  <c:v>72309738921.33287</c:v>
                </c:pt>
                <c:pt idx="2">
                  <c:v>72306820396.232544</c:v>
                </c:pt>
                <c:pt idx="3">
                  <c:v>83244801092.709579</c:v>
                </c:pt>
                <c:pt idx="4">
                  <c:v>97977766197.672394</c:v>
                </c:pt>
                <c:pt idx="5">
                  <c:v>109502102510.88319</c:v>
                </c:pt>
                <c:pt idx="6">
                  <c:v>137264061106.04344</c:v>
                </c:pt>
                <c:pt idx="7">
                  <c:v>152385716311.91638</c:v>
                </c:pt>
                <c:pt idx="8">
                  <c:v>170077814106.3049</c:v>
                </c:pt>
                <c:pt idx="9">
                  <c:v>168152775283.03159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5-47B3-824D-6D417D33B0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window'!$A$43:$A$52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'Pakistan GDP - Time window'!$F$43:$F$52</c:f>
              <c:numCache>
                <c:formatCode>0.00E+00</c:formatCode>
                <c:ptCount val="10"/>
                <c:pt idx="0">
                  <c:v>69863689456.389664</c:v>
                </c:pt>
                <c:pt idx="1">
                  <c:v>81799778549.322586</c:v>
                </c:pt>
                <c:pt idx="2">
                  <c:v>80018468922.078476</c:v>
                </c:pt>
                <c:pt idx="3">
                  <c:v>80015302570.325272</c:v>
                </c:pt>
                <c:pt idx="4">
                  <c:v>91846200000.214783</c:v>
                </c:pt>
                <c:pt idx="5">
                  <c:v>107668420800.10805</c:v>
                </c:pt>
                <c:pt idx="6">
                  <c:v>119954009126.73833</c:v>
                </c:pt>
                <c:pt idx="7">
                  <c:v>149222613404.55173</c:v>
                </c:pt>
                <c:pt idx="8">
                  <c:v>164970381753.96649</c:v>
                </c:pt>
                <c:pt idx="9">
                  <c:v>183220858800.79019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5-47B3-824D-6D417D33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27775"/>
        <c:axId val="2049154575"/>
      </c:lineChart>
      <c:catAx>
        <c:axId val="20533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54575"/>
        <c:crosses val="autoZero"/>
        <c:auto val="1"/>
        <c:lblAlgn val="ctr"/>
        <c:lblOffset val="100"/>
        <c:noMultiLvlLbl val="0"/>
      </c:catAx>
      <c:valAx>
        <c:axId val="20491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 GDP Actual</a:t>
            </a:r>
            <a:r>
              <a:rPr lang="en-GB" baseline="0"/>
              <a:t> vs Estimated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 IND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'Whole actual vs Whole estimatee'!$A$3:$A$59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'Whole actual vs Whole estimatee'!$B$3:$B$59</c:f>
              <c:numCache>
                <c:formatCode>General</c:formatCode>
                <c:ptCount val="57"/>
                <c:pt idx="0">
                  <c:v>36535925031.340012</c:v>
                </c:pt>
                <c:pt idx="1">
                  <c:v>38709096075.630524</c:v>
                </c:pt>
                <c:pt idx="2">
                  <c:v>41599070242.309372</c:v>
                </c:pt>
                <c:pt idx="3">
                  <c:v>47776000900.030243</c:v>
                </c:pt>
                <c:pt idx="4">
                  <c:v>55726873083.55426</c:v>
                </c:pt>
                <c:pt idx="5">
                  <c:v>58760424669.848183</c:v>
                </c:pt>
                <c:pt idx="6">
                  <c:v>45253641303.189713</c:v>
                </c:pt>
                <c:pt idx="7">
                  <c:v>49466168890.950668</c:v>
                </c:pt>
                <c:pt idx="8">
                  <c:v>52377324284.195068</c:v>
                </c:pt>
                <c:pt idx="9">
                  <c:v>57668330026.36293</c:v>
                </c:pt>
                <c:pt idx="10">
                  <c:v>61589800519.508408</c:v>
                </c:pt>
                <c:pt idx="11">
                  <c:v>66452561865.833153</c:v>
                </c:pt>
                <c:pt idx="12">
                  <c:v>70509913049.400299</c:v>
                </c:pt>
                <c:pt idx="13">
                  <c:v>84374541630.206161</c:v>
                </c:pt>
                <c:pt idx="14">
                  <c:v>98198276856.620941</c:v>
                </c:pt>
                <c:pt idx="15">
                  <c:v>97159222024.136429</c:v>
                </c:pt>
                <c:pt idx="16">
                  <c:v>101346972433.93364</c:v>
                </c:pt>
                <c:pt idx="17">
                  <c:v>119866746574.40817</c:v>
                </c:pt>
                <c:pt idx="18">
                  <c:v>135468782808.68977</c:v>
                </c:pt>
                <c:pt idx="19">
                  <c:v>150950826964.42355</c:v>
                </c:pt>
                <c:pt idx="20">
                  <c:v>183839864649.14987</c:v>
                </c:pt>
                <c:pt idx="21">
                  <c:v>190909548789.76862</c:v>
                </c:pt>
                <c:pt idx="22">
                  <c:v>198037712681.60529</c:v>
                </c:pt>
                <c:pt idx="23">
                  <c:v>215350771428.33081</c:v>
                </c:pt>
                <c:pt idx="24">
                  <c:v>209328156800.86652</c:v>
                </c:pt>
                <c:pt idx="25">
                  <c:v>229410293759.07056</c:v>
                </c:pt>
                <c:pt idx="26">
                  <c:v>245664654062.87259</c:v>
                </c:pt>
                <c:pt idx="27">
                  <c:v>275311425331.63971</c:v>
                </c:pt>
                <c:pt idx="28">
                  <c:v>292632656262.68695</c:v>
                </c:pt>
                <c:pt idx="29">
                  <c:v>292093308319.64178</c:v>
                </c:pt>
                <c:pt idx="30">
                  <c:v>316697337894.51312</c:v>
                </c:pt>
                <c:pt idx="31">
                  <c:v>266502281094.11716</c:v>
                </c:pt>
                <c:pt idx="32">
                  <c:v>284363884080.10132</c:v>
                </c:pt>
                <c:pt idx="33">
                  <c:v>275570363431.90186</c:v>
                </c:pt>
                <c:pt idx="34">
                  <c:v>322909902308.89209</c:v>
                </c:pt>
                <c:pt idx="35">
                  <c:v>355475984177.45099</c:v>
                </c:pt>
                <c:pt idx="36">
                  <c:v>387656017798.59613</c:v>
                </c:pt>
                <c:pt idx="37">
                  <c:v>410320300470.28259</c:v>
                </c:pt>
                <c:pt idx="38">
                  <c:v>415730874171.12994</c:v>
                </c:pt>
                <c:pt idx="39">
                  <c:v>452699998386.91376</c:v>
                </c:pt>
                <c:pt idx="40">
                  <c:v>462146799337.69794</c:v>
                </c:pt>
                <c:pt idx="41">
                  <c:v>478965491060.7713</c:v>
                </c:pt>
                <c:pt idx="42">
                  <c:v>508068952065.90076</c:v>
                </c:pt>
                <c:pt idx="43">
                  <c:v>599592902016.34509</c:v>
                </c:pt>
                <c:pt idx="44">
                  <c:v>699688852930.27649</c:v>
                </c:pt>
                <c:pt idx="45">
                  <c:v>808901077222.83911</c:v>
                </c:pt>
                <c:pt idx="46">
                  <c:v>920316529729.74744</c:v>
                </c:pt>
                <c:pt idx="47">
                  <c:v>1201111768410.2688</c:v>
                </c:pt>
                <c:pt idx="48">
                  <c:v>1186952757636.1101</c:v>
                </c:pt>
                <c:pt idx="49">
                  <c:v>1323940295874.0613</c:v>
                </c:pt>
                <c:pt idx="50">
                  <c:v>1656617073124.7109</c:v>
                </c:pt>
                <c:pt idx="51">
                  <c:v>1823049927772.0461</c:v>
                </c:pt>
                <c:pt idx="52">
                  <c:v>1827637859136.2344</c:v>
                </c:pt>
                <c:pt idx="53">
                  <c:v>1856722121394.4189</c:v>
                </c:pt>
                <c:pt idx="54">
                  <c:v>2039127446299.3022</c:v>
                </c:pt>
                <c:pt idx="55">
                  <c:v>2102390808997.0901</c:v>
                </c:pt>
                <c:pt idx="56">
                  <c:v>2274229710530.0273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1AF-B923-0A493DF4A0E1}"/>
            </c:ext>
          </c:extLst>
        </c:ser>
        <c:ser>
          <c:idx val="2"/>
          <c:order val="2"/>
          <c:tx>
            <c:v>Estimated IND GDP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877039953413849"/>
                  <c:y val="-8.2887783198879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'Whole actual vs Whole estimatee'!$A$3:$A$59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'Whole actual vs Whole estimatee'!$D$3:$D$59</c:f>
              <c:numCache>
                <c:formatCode>0.00E+00</c:formatCode>
                <c:ptCount val="57"/>
                <c:pt idx="0">
                  <c:v>36535925031.340012</c:v>
                </c:pt>
                <c:pt idx="1">
                  <c:v>40247139291.683388</c:v>
                </c:pt>
                <c:pt idx="2">
                  <c:v>42634325086.014519</c:v>
                </c:pt>
                <c:pt idx="3">
                  <c:v>45807734471.028732</c:v>
                </c:pt>
                <c:pt idx="4">
                  <c:v>52585989293.123428</c:v>
                </c:pt>
                <c:pt idx="5">
                  <c:v>61301892570.092033</c:v>
                </c:pt>
                <c:pt idx="6">
                  <c:v>64624666047.256844</c:v>
                </c:pt>
                <c:pt idx="7">
                  <c:v>49818815455.277222</c:v>
                </c:pt>
                <c:pt idx="8">
                  <c:v>54439631390.875168</c:v>
                </c:pt>
                <c:pt idx="9">
                  <c:v>57631283943.959717</c:v>
                </c:pt>
                <c:pt idx="10">
                  <c:v>63428619611.0755</c:v>
                </c:pt>
                <c:pt idx="11">
                  <c:v>67722470391.554405</c:v>
                </c:pt>
                <c:pt idx="12">
                  <c:v>73043579142.530121</c:v>
                </c:pt>
                <c:pt idx="13">
                  <c:v>77480467136.003922</c:v>
                </c:pt>
                <c:pt idx="14">
                  <c:v>92622156168.538116</c:v>
                </c:pt>
                <c:pt idx="15">
                  <c:v>107688564661.92906</c:v>
                </c:pt>
                <c:pt idx="16">
                  <c:v>106557167571.71185</c:v>
                </c:pt>
                <c:pt idx="17">
                  <c:v>111116034347.55775</c:v>
                </c:pt>
                <c:pt idx="18">
                  <c:v>131243378636.68716</c:v>
                </c:pt>
                <c:pt idx="19">
                  <c:v>148157127322.9444</c:v>
                </c:pt>
                <c:pt idx="20">
                  <c:v>164902296209.30634</c:v>
                </c:pt>
                <c:pt idx="21">
                  <c:v>200347362838.24863</c:v>
                </c:pt>
                <c:pt idx="22">
                  <c:v>207943880172.77039</c:v>
                </c:pt>
                <c:pt idx="23">
                  <c:v>215595138805.30008</c:v>
                </c:pt>
                <c:pt idx="24">
                  <c:v>234144850662.20923</c:v>
                </c:pt>
                <c:pt idx="25">
                  <c:v>227697487008.18521</c:v>
                </c:pt>
                <c:pt idx="26">
                  <c:v>249173342826.2836</c:v>
                </c:pt>
                <c:pt idx="27">
                  <c:v>266508520631.97629</c:v>
                </c:pt>
                <c:pt idx="28">
                  <c:v>298017758805.34497</c:v>
                </c:pt>
                <c:pt idx="29">
                  <c:v>316362059121.22931</c:v>
                </c:pt>
                <c:pt idx="30">
                  <c:v>315791578977.83527</c:v>
                </c:pt>
                <c:pt idx="31">
                  <c:v>341768433398.13202</c:v>
                </c:pt>
                <c:pt idx="32">
                  <c:v>288669892202.18292</c:v>
                </c:pt>
                <c:pt idx="33">
                  <c:v>307610884480.9422</c:v>
                </c:pt>
                <c:pt idx="34">
                  <c:v>298292344394.37634</c:v>
                </c:pt>
                <c:pt idx="35">
                  <c:v>348312322699.44025</c:v>
                </c:pt>
                <c:pt idx="36">
                  <c:v>382514170497.84045</c:v>
                </c:pt>
                <c:pt idx="37">
                  <c:v>416143896607.71216</c:v>
                </c:pt>
                <c:pt idx="38">
                  <c:v>439729751951.1853</c:v>
                </c:pt>
                <c:pt idx="39">
                  <c:v>445348177742.88574</c:v>
                </c:pt>
                <c:pt idx="40">
                  <c:v>483612165135.1853</c:v>
                </c:pt>
                <c:pt idx="41">
                  <c:v>493354766737.4411</c:v>
                </c:pt>
                <c:pt idx="42">
                  <c:v>510664749546.45508</c:v>
                </c:pt>
                <c:pt idx="43">
                  <c:v>540511432752.51996</c:v>
                </c:pt>
                <c:pt idx="44">
                  <c:v>633489428425.18262</c:v>
                </c:pt>
                <c:pt idx="45">
                  <c:v>733641178788.29944</c:v>
                </c:pt>
                <c:pt idx="46">
                  <c:v>841085563574.04431</c:v>
                </c:pt>
                <c:pt idx="47">
                  <c:v>948731005895.00171</c:v>
                </c:pt>
                <c:pt idx="48">
                  <c:v>1211214389792.0503</c:v>
                </c:pt>
                <c:pt idx="49">
                  <c:v>1198280772900.2864</c:v>
                </c:pt>
                <c:pt idx="50">
                  <c:v>1322066624229.7729</c:v>
                </c:pt>
                <c:pt idx="51">
                  <c:v>1610183147108.7805</c:v>
                </c:pt>
                <c:pt idx="52">
                  <c:v>1747677762092.252</c:v>
                </c:pt>
                <c:pt idx="53">
                  <c:v>1751405203884.1248</c:v>
                </c:pt>
                <c:pt idx="54">
                  <c:v>1774956220194.1045</c:v>
                </c:pt>
                <c:pt idx="55">
                  <c:v>1919573005057.4905</c:v>
                </c:pt>
                <c:pt idx="56">
                  <c:v>1968486879436.8511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A-41AF-B923-0A493DF4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25375"/>
        <c:axId val="120713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'Whole actual vs Whole estimatee'!$A$3:$A$59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'Whole actual vs Whole estimatee'!$A$3:$A$59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A-41AF-B923-0A493DF4A0E1}"/>
                  </c:ext>
                </c:extLst>
              </c15:ser>
            </c15:filteredLineSeries>
          </c:ext>
        </c:extLst>
      </c:lineChart>
      <c:catAx>
        <c:axId val="205332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3247"/>
        <c:crosses val="autoZero"/>
        <c:auto val="1"/>
        <c:lblAlgn val="ctr"/>
        <c:lblOffset val="100"/>
        <c:noMultiLvlLbl val="0"/>
      </c:catAx>
      <c:valAx>
        <c:axId val="1207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25375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GDP USD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window'!$A$53:$A$59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'Pakistan GDP - Time window'!$B$53:$B$59</c:f>
              <c:numCache>
                <c:formatCode>General</c:formatCode>
                <c:ptCount val="7"/>
                <c:pt idx="0">
                  <c:v>177406854514.88458</c:v>
                </c:pt>
                <c:pt idx="1">
                  <c:v>213587413183.99557</c:v>
                </c:pt>
                <c:pt idx="2">
                  <c:v>224383620829.56964</c:v>
                </c:pt>
                <c:pt idx="3">
                  <c:v>231218567178.97867</c:v>
                </c:pt>
                <c:pt idx="4">
                  <c:v>244360888750.80704</c:v>
                </c:pt>
                <c:pt idx="5">
                  <c:v>270556126820.06354</c:v>
                </c:pt>
                <c:pt idx="6">
                  <c:v>278654637737.68988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5-48A6-B446-878651270C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window'!$A$53:$A$59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'Pakistan GDP - Time window'!$F$53:$F$59</c:f>
              <c:numCache>
                <c:formatCode>0.00E+00</c:formatCode>
                <c:ptCount val="7"/>
                <c:pt idx="0">
                  <c:v>183319222270.47314</c:v>
                </c:pt>
                <c:pt idx="1">
                  <c:v>190124493907.75204</c:v>
                </c:pt>
                <c:pt idx="2">
                  <c:v>213443278765.70801</c:v>
                </c:pt>
                <c:pt idx="3">
                  <c:v>219387216520.20496</c:v>
                </c:pt>
                <c:pt idx="4">
                  <c:v>222909234464.21338</c:v>
                </c:pt>
                <c:pt idx="5">
                  <c:v>229156319900.85767</c:v>
                </c:pt>
                <c:pt idx="6">
                  <c:v>239547079389.07205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5-48A6-B446-87865127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38255"/>
        <c:axId val="2059814287"/>
      </c:lineChart>
      <c:catAx>
        <c:axId val="18011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14287"/>
        <c:crosses val="autoZero"/>
        <c:auto val="1"/>
        <c:lblAlgn val="ctr"/>
        <c:lblOffset val="100"/>
        <c:noMultiLvlLbl val="0"/>
      </c:catAx>
      <c:valAx>
        <c:axId val="20598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3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Fig 15: PAK Actual GDP vs Windowed Estimated GDP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'Pakistan GDP - Time window'!$A$3:$A$59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'Pakistan GDP - Time window'!$B$3:$B$59</c:f>
              <c:numCache>
                <c:formatCode>General</c:formatCode>
                <c:ptCount val="57"/>
                <c:pt idx="0">
                  <c:v>3707055900.8819828</c:v>
                </c:pt>
                <c:pt idx="1">
                  <c:v>4054599181.0163798</c:v>
                </c:pt>
                <c:pt idx="2">
                  <c:v>4233095590.0881987</c:v>
                </c:pt>
                <c:pt idx="3">
                  <c:v>4540529105.4178925</c:v>
                </c:pt>
                <c:pt idx="4">
                  <c:v>5130407727.8454437</c:v>
                </c:pt>
                <c:pt idx="5">
                  <c:v>5884712095.7580862</c:v>
                </c:pt>
                <c:pt idx="6">
                  <c:v>6466610751.7849646</c:v>
                </c:pt>
                <c:pt idx="7">
                  <c:v>7403821902.5619497</c:v>
                </c:pt>
                <c:pt idx="8">
                  <c:v>8090088555.2288961</c:v>
                </c:pt>
                <c:pt idx="9">
                  <c:v>8632927257.4548512</c:v>
                </c:pt>
                <c:pt idx="10">
                  <c:v>10027088849.223019</c:v>
                </c:pt>
                <c:pt idx="11">
                  <c:v>10602058189.836205</c:v>
                </c:pt>
                <c:pt idx="12">
                  <c:v>9309109764.077837</c:v>
                </c:pt>
                <c:pt idx="13">
                  <c:v>6324884129.3861713</c:v>
                </c:pt>
                <c:pt idx="14">
                  <c:v>8773030424.242424</c:v>
                </c:pt>
                <c:pt idx="15">
                  <c:v>11340000242.424242</c:v>
                </c:pt>
                <c:pt idx="16">
                  <c:v>13338484979.797979</c:v>
                </c:pt>
                <c:pt idx="17">
                  <c:v>15126059646.464645</c:v>
                </c:pt>
                <c:pt idx="18">
                  <c:v>17820100626.262623</c:v>
                </c:pt>
                <c:pt idx="19">
                  <c:v>19707979303.030304</c:v>
                </c:pt>
                <c:pt idx="20">
                  <c:v>23689696767.676765</c:v>
                </c:pt>
                <c:pt idx="21">
                  <c:v>28100605515.151516</c:v>
                </c:pt>
                <c:pt idx="22">
                  <c:v>30725972786.729855</c:v>
                </c:pt>
                <c:pt idx="23">
                  <c:v>28691890433.070869</c:v>
                </c:pt>
                <c:pt idx="24">
                  <c:v>31151824658.652416</c:v>
                </c:pt>
                <c:pt idx="25">
                  <c:v>31144920554.08971</c:v>
                </c:pt>
                <c:pt idx="26">
                  <c:v>31899071053.936768</c:v>
                </c:pt>
                <c:pt idx="27">
                  <c:v>33351528115.351013</c:v>
                </c:pt>
                <c:pt idx="28">
                  <c:v>38472741737.396751</c:v>
                </c:pt>
                <c:pt idx="29">
                  <c:v>40171019643.351051</c:v>
                </c:pt>
                <c:pt idx="30">
                  <c:v>40010424928.714996</c:v>
                </c:pt>
                <c:pt idx="31">
                  <c:v>45451960731.720406</c:v>
                </c:pt>
                <c:pt idx="32">
                  <c:v>48635176852.767296</c:v>
                </c:pt>
                <c:pt idx="33">
                  <c:v>51478304859.587891</c:v>
                </c:pt>
                <c:pt idx="34">
                  <c:v>51894781281.891891</c:v>
                </c:pt>
                <c:pt idx="35">
                  <c:v>60636022422.617592</c:v>
                </c:pt>
                <c:pt idx="36">
                  <c:v>63320122807.122322</c:v>
                </c:pt>
                <c:pt idx="37">
                  <c:v>62433300338.09407</c:v>
                </c:pt>
                <c:pt idx="38">
                  <c:v>62191955814.347801</c:v>
                </c:pt>
                <c:pt idx="39">
                  <c:v>62973855718.887375</c:v>
                </c:pt>
                <c:pt idx="40">
                  <c:v>73952374969.799469</c:v>
                </c:pt>
                <c:pt idx="41">
                  <c:v>72309738921.33287</c:v>
                </c:pt>
                <c:pt idx="42">
                  <c:v>72306820396.232544</c:v>
                </c:pt>
                <c:pt idx="43">
                  <c:v>83244801092.709579</c:v>
                </c:pt>
                <c:pt idx="44">
                  <c:v>97977766197.672394</c:v>
                </c:pt>
                <c:pt idx="45">
                  <c:v>109502102510.88319</c:v>
                </c:pt>
                <c:pt idx="46">
                  <c:v>137264061106.04344</c:v>
                </c:pt>
                <c:pt idx="47">
                  <c:v>152385716311.91638</c:v>
                </c:pt>
                <c:pt idx="48">
                  <c:v>170077814106.3049</c:v>
                </c:pt>
                <c:pt idx="49">
                  <c:v>168152775283.03159</c:v>
                </c:pt>
                <c:pt idx="50">
                  <c:v>177406854514.88458</c:v>
                </c:pt>
                <c:pt idx="51">
                  <c:v>213587413183.99557</c:v>
                </c:pt>
                <c:pt idx="52">
                  <c:v>224383620829.56964</c:v>
                </c:pt>
                <c:pt idx="53">
                  <c:v>231218567178.97867</c:v>
                </c:pt>
                <c:pt idx="54">
                  <c:v>244360888750.80704</c:v>
                </c:pt>
                <c:pt idx="55">
                  <c:v>270556126820.06354</c:v>
                </c:pt>
                <c:pt idx="56">
                  <c:v>278654637737.68988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128-B51F-66A93C7ED7D3}"/>
            </c:ext>
          </c:extLst>
        </c:ser>
        <c:ser>
          <c:idx val="1"/>
          <c:order val="1"/>
          <c:tx>
            <c:v>Windowed Estimated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'Pakistan GDP - Time window'!$A$3:$A$59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'Pakistan GDP - Time window'!$F$3:$F$59</c:f>
              <c:numCache>
                <c:formatCode>0.00E+00</c:formatCode>
                <c:ptCount val="57"/>
                <c:pt idx="0" formatCode="General">
                  <c:v>3707055900.8819828</c:v>
                </c:pt>
                <c:pt idx="1">
                  <c:v>4040132617.1141896</c:v>
                </c:pt>
                <c:pt idx="2">
                  <c:v>4428766490.3142176</c:v>
                </c:pt>
                <c:pt idx="3">
                  <c:v>4629024086.2186041</c:v>
                </c:pt>
                <c:pt idx="4">
                  <c:v>4974983747.1541252</c:v>
                </c:pt>
                <c:pt idx="5">
                  <c:v>5642488365.8323212</c:v>
                </c:pt>
                <c:pt idx="6">
                  <c:v>6503154053.8267593</c:v>
                </c:pt>
                <c:pt idx="7">
                  <c:v>7172546561.1297302</c:v>
                </c:pt>
                <c:pt idx="8">
                  <c:v>8260642173.4896507</c:v>
                </c:pt>
                <c:pt idx="9">
                  <c:v>9065191943.7281418</c:v>
                </c:pt>
                <c:pt idx="10">
                  <c:v>9516644233.1292725</c:v>
                </c:pt>
                <c:pt idx="11">
                  <c:v>11081479131.872322</c:v>
                </c:pt>
                <c:pt idx="12">
                  <c:v>11729100617.512611</c:v>
                </c:pt>
                <c:pt idx="13">
                  <c:v>10274634054.200159</c:v>
                </c:pt>
                <c:pt idx="14">
                  <c:v>6943140087.2972565</c:v>
                </c:pt>
                <c:pt idx="15">
                  <c:v>9673547438.9948196</c:v>
                </c:pt>
                <c:pt idx="16">
                  <c:v>12562225474.050909</c:v>
                </c:pt>
                <c:pt idx="17">
                  <c:v>14829420414.69138</c:v>
                </c:pt>
                <c:pt idx="18">
                  <c:v>16870882683.235598</c:v>
                </c:pt>
                <c:pt idx="19">
                  <c:v>19971703162.217819</c:v>
                </c:pt>
                <c:pt idx="20">
                  <c:v>22694608173.796883</c:v>
                </c:pt>
                <c:pt idx="21">
                  <c:v>26619451851.307865</c:v>
                </c:pt>
                <c:pt idx="22">
                  <c:v>30708222599.560734</c:v>
                </c:pt>
                <c:pt idx="23">
                  <c:v>33012544082.652103</c:v>
                </c:pt>
                <c:pt idx="24">
                  <c:v>31235620677.081478</c:v>
                </c:pt>
                <c:pt idx="25">
                  <c:v>33377224640.388321</c:v>
                </c:pt>
                <c:pt idx="26">
                  <c:v>33371332520.254768</c:v>
                </c:pt>
                <c:pt idx="27">
                  <c:v>34010996985.32272</c:v>
                </c:pt>
                <c:pt idx="28">
                  <c:v>35220524511.341789</c:v>
                </c:pt>
                <c:pt idx="29">
                  <c:v>39249537472.826103</c:v>
                </c:pt>
                <c:pt idx="30">
                  <c:v>44685717660.728027</c:v>
                </c:pt>
                <c:pt idx="31">
                  <c:v>44526350585.683708</c:v>
                </c:pt>
                <c:pt idx="32">
                  <c:v>49840080183.064529</c:v>
                </c:pt>
                <c:pt idx="33">
                  <c:v>52866168259.276947</c:v>
                </c:pt>
                <c:pt idx="34">
                  <c:v>55517554447.735909</c:v>
                </c:pt>
                <c:pt idx="35">
                  <c:v>55901870869.558334</c:v>
                </c:pt>
                <c:pt idx="36">
                  <c:v>63727970399.136681</c:v>
                </c:pt>
                <c:pt idx="37">
                  <c:v>66039065551.973961</c:v>
                </c:pt>
                <c:pt idx="38">
                  <c:v>65280265013.516205</c:v>
                </c:pt>
                <c:pt idx="39">
                  <c:v>65072944219.468048</c:v>
                </c:pt>
                <c:pt idx="40">
                  <c:v>69863689456.389664</c:v>
                </c:pt>
                <c:pt idx="41">
                  <c:v>81799778549.322586</c:v>
                </c:pt>
                <c:pt idx="42">
                  <c:v>80018468922.078476</c:v>
                </c:pt>
                <c:pt idx="43">
                  <c:v>80015302570.325272</c:v>
                </c:pt>
                <c:pt idx="44">
                  <c:v>91846200000.214783</c:v>
                </c:pt>
                <c:pt idx="45">
                  <c:v>107668420800.10805</c:v>
                </c:pt>
                <c:pt idx="46">
                  <c:v>119954009126.73833</c:v>
                </c:pt>
                <c:pt idx="47">
                  <c:v>149222613404.55173</c:v>
                </c:pt>
                <c:pt idx="48">
                  <c:v>164970381753.96649</c:v>
                </c:pt>
                <c:pt idx="49">
                  <c:v>183220858800.79019</c:v>
                </c:pt>
                <c:pt idx="50">
                  <c:v>183319222270.47314</c:v>
                </c:pt>
                <c:pt idx="51">
                  <c:v>190124493907.75204</c:v>
                </c:pt>
                <c:pt idx="52">
                  <c:v>213443278765.70801</c:v>
                </c:pt>
                <c:pt idx="53">
                  <c:v>219387216520.20496</c:v>
                </c:pt>
                <c:pt idx="54">
                  <c:v>222909234464.21338</c:v>
                </c:pt>
                <c:pt idx="55">
                  <c:v>229156319900.85767</c:v>
                </c:pt>
                <c:pt idx="56">
                  <c:v>239547079389.07205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128-B51F-66A93C7E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03776"/>
        <c:axId val="1694419488"/>
      </c:lineChart>
      <c:catAx>
        <c:axId val="170150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19488"/>
        <c:crosses val="autoZero"/>
        <c:auto val="1"/>
        <c:lblAlgn val="ctr"/>
        <c:lblOffset val="100"/>
        <c:noMultiLvlLbl val="0"/>
      </c:catAx>
      <c:valAx>
        <c:axId val="1694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03776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GDP USD</a:t>
                  </a:r>
                  <a:r>
                    <a:rPr lang="en-GB" baseline="0"/>
                    <a:t> </a:t>
                  </a: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PAK GDP vs Estimated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actual vs Whole estimatee'!$H$2</c:f>
              <c:strCache>
                <c:ptCount val="1"/>
                <c:pt idx="0">
                  <c:v>Pakistan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'Whole actual vs Whole estimatee'!$A$3:$A$59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'Whole actual vs Whole estimatee'!$H$3:$H$59</c:f>
              <c:numCache>
                <c:formatCode>General</c:formatCode>
                <c:ptCount val="57"/>
                <c:pt idx="0">
                  <c:v>3707055900.8819828</c:v>
                </c:pt>
                <c:pt idx="1">
                  <c:v>4054599181.0163798</c:v>
                </c:pt>
                <c:pt idx="2">
                  <c:v>4233095590.0881987</c:v>
                </c:pt>
                <c:pt idx="3">
                  <c:v>4540529105.4178925</c:v>
                </c:pt>
                <c:pt idx="4">
                  <c:v>5130407727.8454437</c:v>
                </c:pt>
                <c:pt idx="5">
                  <c:v>5884712095.7580862</c:v>
                </c:pt>
                <c:pt idx="6">
                  <c:v>6466610751.7849646</c:v>
                </c:pt>
                <c:pt idx="7">
                  <c:v>7403821902.5619497</c:v>
                </c:pt>
                <c:pt idx="8">
                  <c:v>8090088555.2288961</c:v>
                </c:pt>
                <c:pt idx="9">
                  <c:v>8632927257.4548512</c:v>
                </c:pt>
                <c:pt idx="10">
                  <c:v>10027088849.223019</c:v>
                </c:pt>
                <c:pt idx="11">
                  <c:v>10602058189.836205</c:v>
                </c:pt>
                <c:pt idx="12">
                  <c:v>9309109764.077837</c:v>
                </c:pt>
                <c:pt idx="13">
                  <c:v>6324884129.3861713</c:v>
                </c:pt>
                <c:pt idx="14">
                  <c:v>8773030424.242424</c:v>
                </c:pt>
                <c:pt idx="15">
                  <c:v>11340000242.424242</c:v>
                </c:pt>
                <c:pt idx="16">
                  <c:v>13338484979.797979</c:v>
                </c:pt>
                <c:pt idx="17">
                  <c:v>15126059646.464645</c:v>
                </c:pt>
                <c:pt idx="18">
                  <c:v>17820100626.262623</c:v>
                </c:pt>
                <c:pt idx="19">
                  <c:v>19707979303.030304</c:v>
                </c:pt>
                <c:pt idx="20">
                  <c:v>23689696767.676765</c:v>
                </c:pt>
                <c:pt idx="21">
                  <c:v>28100605515.151516</c:v>
                </c:pt>
                <c:pt idx="22">
                  <c:v>30725972786.729855</c:v>
                </c:pt>
                <c:pt idx="23">
                  <c:v>28691890433.070869</c:v>
                </c:pt>
                <c:pt idx="24">
                  <c:v>31151824658.652416</c:v>
                </c:pt>
                <c:pt idx="25">
                  <c:v>31144920554.08971</c:v>
                </c:pt>
                <c:pt idx="26">
                  <c:v>31899071053.936768</c:v>
                </c:pt>
                <c:pt idx="27">
                  <c:v>33351528115.351013</c:v>
                </c:pt>
                <c:pt idx="28">
                  <c:v>38472741737.396751</c:v>
                </c:pt>
                <c:pt idx="29">
                  <c:v>40171019643.351051</c:v>
                </c:pt>
                <c:pt idx="30">
                  <c:v>40010424928.714996</c:v>
                </c:pt>
                <c:pt idx="31">
                  <c:v>45451960731.720406</c:v>
                </c:pt>
                <c:pt idx="32">
                  <c:v>48635176852.767296</c:v>
                </c:pt>
                <c:pt idx="33">
                  <c:v>51478304859.587891</c:v>
                </c:pt>
                <c:pt idx="34">
                  <c:v>51894781281.891891</c:v>
                </c:pt>
                <c:pt idx="35">
                  <c:v>60636022422.617592</c:v>
                </c:pt>
                <c:pt idx="36">
                  <c:v>63320122807.122322</c:v>
                </c:pt>
                <c:pt idx="37">
                  <c:v>62433300338.09407</c:v>
                </c:pt>
                <c:pt idx="38">
                  <c:v>62191955814.347801</c:v>
                </c:pt>
                <c:pt idx="39">
                  <c:v>62973855718.887375</c:v>
                </c:pt>
                <c:pt idx="40">
                  <c:v>73952374969.799469</c:v>
                </c:pt>
                <c:pt idx="41">
                  <c:v>72309738921.33287</c:v>
                </c:pt>
                <c:pt idx="42">
                  <c:v>72306820396.232544</c:v>
                </c:pt>
                <c:pt idx="43">
                  <c:v>83244801092.709579</c:v>
                </c:pt>
                <c:pt idx="44">
                  <c:v>97977766197.672394</c:v>
                </c:pt>
                <c:pt idx="45">
                  <c:v>109502102510.88319</c:v>
                </c:pt>
                <c:pt idx="46">
                  <c:v>137264061106.04344</c:v>
                </c:pt>
                <c:pt idx="47">
                  <c:v>152385716311.91638</c:v>
                </c:pt>
                <c:pt idx="48">
                  <c:v>170077814106.3049</c:v>
                </c:pt>
                <c:pt idx="49">
                  <c:v>168152775283.03159</c:v>
                </c:pt>
                <c:pt idx="50">
                  <c:v>177406854514.88458</c:v>
                </c:pt>
                <c:pt idx="51">
                  <c:v>213587413183.99557</c:v>
                </c:pt>
                <c:pt idx="52">
                  <c:v>224383620829.56964</c:v>
                </c:pt>
                <c:pt idx="53">
                  <c:v>231218567178.97867</c:v>
                </c:pt>
                <c:pt idx="54">
                  <c:v>244360888750.80704</c:v>
                </c:pt>
                <c:pt idx="55">
                  <c:v>270556126820.06354</c:v>
                </c:pt>
                <c:pt idx="56">
                  <c:v>278654637737.68988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A-488F-B948-F1E29F8E2678}"/>
            </c:ext>
          </c:extLst>
        </c:ser>
        <c:ser>
          <c:idx val="1"/>
          <c:order val="1"/>
          <c:tx>
            <c:strRef>
              <c:f>'Whole actual vs Whole estimatee'!$J$2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'Whole actual vs Whole estimatee'!$A$3:$A$59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'Whole actual vs Whole estimatee'!$J$3:$J$59</c:f>
              <c:numCache>
                <c:formatCode>0.00E+00</c:formatCode>
                <c:ptCount val="57"/>
                <c:pt idx="0">
                  <c:v>3707055900.8819828</c:v>
                </c:pt>
                <c:pt idx="1">
                  <c:v>4141650209.4061861</c:v>
                </c:pt>
                <c:pt idx="2">
                  <c:v>4528810182.95959</c:v>
                </c:pt>
                <c:pt idx="3">
                  <c:v>4727578401.3969421</c:v>
                </c:pt>
                <c:pt idx="4">
                  <c:v>5069807580.2434063</c:v>
                </c:pt>
                <c:pt idx="5">
                  <c:v>5726025869.9693184</c:v>
                </c:pt>
                <c:pt idx="6">
                  <c:v>6564350620.5082397</c:v>
                </c:pt>
                <c:pt idx="7">
                  <c:v>7210443720.4574375</c:v>
                </c:pt>
                <c:pt idx="8">
                  <c:v>8249908032.2380123</c:v>
                </c:pt>
                <c:pt idx="9">
                  <c:v>9010157573.3022537</c:v>
                </c:pt>
                <c:pt idx="10">
                  <c:v>9610983167.3749199</c:v>
                </c:pt>
                <c:pt idx="11">
                  <c:v>11151910920.267456</c:v>
                </c:pt>
                <c:pt idx="12">
                  <c:v>11786502673.965979</c:v>
                </c:pt>
                <c:pt idx="13">
                  <c:v>10358737138.040274</c:v>
                </c:pt>
                <c:pt idx="14">
                  <c:v>7053131874.3382616</c:v>
                </c:pt>
                <c:pt idx="15">
                  <c:v>9765975830.9766178</c:v>
                </c:pt>
                <c:pt idx="16">
                  <c:v>12600191787.165091</c:v>
                </c:pt>
                <c:pt idx="17">
                  <c:v>14799438729.12466</c:v>
                </c:pt>
                <c:pt idx="18">
                  <c:v>16761173871.626972</c:v>
                </c:pt>
                <c:pt idx="19">
                  <c:v>19708031932.475292</c:v>
                </c:pt>
                <c:pt idx="20">
                  <c:v>21766154856.687611</c:v>
                </c:pt>
                <c:pt idx="21">
                  <c:v>26088236932.795937</c:v>
                </c:pt>
                <c:pt idx="22">
                  <c:v>30846583073.818203</c:v>
                </c:pt>
                <c:pt idx="23">
                  <c:v>33663966392.742096</c:v>
                </c:pt>
                <c:pt idx="24">
                  <c:v>31482076001.827316</c:v>
                </c:pt>
                <c:pt idx="25">
                  <c:v>34119925038.971699</c:v>
                </c:pt>
                <c:pt idx="26">
                  <c:v>34112535143.634853</c:v>
                </c:pt>
                <c:pt idx="27">
                  <c:v>34919298807.336685</c:v>
                </c:pt>
                <c:pt idx="28">
                  <c:v>36470522252.712967</c:v>
                </c:pt>
                <c:pt idx="29">
                  <c:v>41913043808.797897</c:v>
                </c:pt>
                <c:pt idx="30">
                  <c:v>43708607549.132652</c:v>
                </c:pt>
                <c:pt idx="31">
                  <c:v>43539010722.76548</c:v>
                </c:pt>
                <c:pt idx="32">
                  <c:v>49262581824.18692</c:v>
                </c:pt>
                <c:pt idx="33">
                  <c:v>52588820768.469971</c:v>
                </c:pt>
                <c:pt idx="34">
                  <c:v>55545984406.737022</c:v>
                </c:pt>
                <c:pt idx="35">
                  <c:v>55978079332.538986</c:v>
                </c:pt>
                <c:pt idx="36">
                  <c:v>64983090545.627289</c:v>
                </c:pt>
                <c:pt idx="37">
                  <c:v>67723651206.691193</c:v>
                </c:pt>
                <c:pt idx="38">
                  <c:v>66819449445.847656</c:v>
                </c:pt>
                <c:pt idx="39">
                  <c:v>66573157408.821373</c:v>
                </c:pt>
                <c:pt idx="40">
                  <c:v>67370747973.015038</c:v>
                </c:pt>
                <c:pt idx="41">
                  <c:v>78466287430.230316</c:v>
                </c:pt>
                <c:pt idx="42">
                  <c:v>76818410865.380035</c:v>
                </c:pt>
                <c:pt idx="43">
                  <c:v>76815479187.209274</c:v>
                </c:pt>
                <c:pt idx="44">
                  <c:v>87707068656.881454</c:v>
                </c:pt>
                <c:pt idx="45">
                  <c:v>102074979559.36401</c:v>
                </c:pt>
                <c:pt idx="46">
                  <c:v>113071686869.24818</c:v>
                </c:pt>
                <c:pt idx="47">
                  <c:v>138690063273.93097</c:v>
                </c:pt>
                <c:pt idx="48">
                  <c:v>152125354183.89206</c:v>
                </c:pt>
                <c:pt idx="49">
                  <c:v>167379997080.9397</c:v>
                </c:pt>
                <c:pt idx="50">
                  <c:v>165744454203.74344</c:v>
                </c:pt>
                <c:pt idx="51">
                  <c:v>173552604804.48141</c:v>
                </c:pt>
                <c:pt idx="52">
                  <c:v>202764953792.20715</c:v>
                </c:pt>
                <c:pt idx="53">
                  <c:v>211076124616.01346</c:v>
                </c:pt>
                <c:pt idx="54">
                  <c:v>216241418307.25204</c:v>
                </c:pt>
                <c:pt idx="55">
                  <c:v>225963272417.78662</c:v>
                </c:pt>
                <c:pt idx="56">
                  <c:v>244516479055.93576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A-488F-B948-F1E29F8E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7999"/>
        <c:axId val="1808661759"/>
      </c:lineChart>
      <c:catAx>
        <c:axId val="11297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61759"/>
        <c:crosses val="autoZero"/>
        <c:auto val="1"/>
        <c:lblAlgn val="ctr"/>
        <c:lblOffset val="100"/>
        <c:noMultiLvlLbl val="0"/>
      </c:catAx>
      <c:valAx>
        <c:axId val="18086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7999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GDP USD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GDP of INDIA vs PAKISTAN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actual vs Whole estimatee'!$B$2</c:f>
              <c:strCache>
                <c:ptCount val="1"/>
                <c:pt idx="0">
                  <c:v>India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'Whole actual vs Whole estimatee'!$A$3:$A$59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'Whole actual vs Whole estimatee'!$B$3:$B$59</c:f>
              <c:numCache>
                <c:formatCode>General</c:formatCode>
                <c:ptCount val="57"/>
                <c:pt idx="0">
                  <c:v>36535925031.340012</c:v>
                </c:pt>
                <c:pt idx="1">
                  <c:v>38709096075.630524</c:v>
                </c:pt>
                <c:pt idx="2">
                  <c:v>41599070242.309372</c:v>
                </c:pt>
                <c:pt idx="3">
                  <c:v>47776000900.030243</c:v>
                </c:pt>
                <c:pt idx="4">
                  <c:v>55726873083.55426</c:v>
                </c:pt>
                <c:pt idx="5">
                  <c:v>58760424669.848183</c:v>
                </c:pt>
                <c:pt idx="6">
                  <c:v>45253641303.189713</c:v>
                </c:pt>
                <c:pt idx="7">
                  <c:v>49466168890.950668</c:v>
                </c:pt>
                <c:pt idx="8">
                  <c:v>52377324284.195068</c:v>
                </c:pt>
                <c:pt idx="9">
                  <c:v>57668330026.36293</c:v>
                </c:pt>
                <c:pt idx="10">
                  <c:v>61589800519.508408</c:v>
                </c:pt>
                <c:pt idx="11">
                  <c:v>66452561865.833153</c:v>
                </c:pt>
                <c:pt idx="12">
                  <c:v>70509913049.400299</c:v>
                </c:pt>
                <c:pt idx="13">
                  <c:v>84374541630.206161</c:v>
                </c:pt>
                <c:pt idx="14">
                  <c:v>98198276856.620941</c:v>
                </c:pt>
                <c:pt idx="15">
                  <c:v>97159222024.136429</c:v>
                </c:pt>
                <c:pt idx="16">
                  <c:v>101346972433.93364</c:v>
                </c:pt>
                <c:pt idx="17">
                  <c:v>119866746574.40817</c:v>
                </c:pt>
                <c:pt idx="18">
                  <c:v>135468782808.68977</c:v>
                </c:pt>
                <c:pt idx="19">
                  <c:v>150950826964.42355</c:v>
                </c:pt>
                <c:pt idx="20">
                  <c:v>183839864649.14987</c:v>
                </c:pt>
                <c:pt idx="21">
                  <c:v>190909548789.76862</c:v>
                </c:pt>
                <c:pt idx="22">
                  <c:v>198037712681.60529</c:v>
                </c:pt>
                <c:pt idx="23">
                  <c:v>215350771428.33081</c:v>
                </c:pt>
                <c:pt idx="24">
                  <c:v>209328156800.86652</c:v>
                </c:pt>
                <c:pt idx="25">
                  <c:v>229410293759.07056</c:v>
                </c:pt>
                <c:pt idx="26">
                  <c:v>245664654062.87259</c:v>
                </c:pt>
                <c:pt idx="27">
                  <c:v>275311425331.63971</c:v>
                </c:pt>
                <c:pt idx="28">
                  <c:v>292632656262.68695</c:v>
                </c:pt>
                <c:pt idx="29">
                  <c:v>292093308319.64178</c:v>
                </c:pt>
                <c:pt idx="30">
                  <c:v>316697337894.51312</c:v>
                </c:pt>
                <c:pt idx="31">
                  <c:v>266502281094.11716</c:v>
                </c:pt>
                <c:pt idx="32">
                  <c:v>284363884080.10132</c:v>
                </c:pt>
                <c:pt idx="33">
                  <c:v>275570363431.90186</c:v>
                </c:pt>
                <c:pt idx="34">
                  <c:v>322909902308.89209</c:v>
                </c:pt>
                <c:pt idx="35">
                  <c:v>355475984177.45099</c:v>
                </c:pt>
                <c:pt idx="36">
                  <c:v>387656017798.59613</c:v>
                </c:pt>
                <c:pt idx="37">
                  <c:v>410320300470.28259</c:v>
                </c:pt>
                <c:pt idx="38">
                  <c:v>415730874171.12994</c:v>
                </c:pt>
                <c:pt idx="39">
                  <c:v>452699998386.91376</c:v>
                </c:pt>
                <c:pt idx="40">
                  <c:v>462146799337.69794</c:v>
                </c:pt>
                <c:pt idx="41">
                  <c:v>478965491060.7713</c:v>
                </c:pt>
                <c:pt idx="42">
                  <c:v>508068952065.90076</c:v>
                </c:pt>
                <c:pt idx="43">
                  <c:v>599592902016.34509</c:v>
                </c:pt>
                <c:pt idx="44">
                  <c:v>699688852930.27649</c:v>
                </c:pt>
                <c:pt idx="45">
                  <c:v>808901077222.83911</c:v>
                </c:pt>
                <c:pt idx="46">
                  <c:v>920316529729.74744</c:v>
                </c:pt>
                <c:pt idx="47">
                  <c:v>1201111768410.2688</c:v>
                </c:pt>
                <c:pt idx="48">
                  <c:v>1186952757636.1101</c:v>
                </c:pt>
                <c:pt idx="49">
                  <c:v>1323940295874.0613</c:v>
                </c:pt>
                <c:pt idx="50">
                  <c:v>1656617073124.7109</c:v>
                </c:pt>
                <c:pt idx="51">
                  <c:v>1823049927772.0461</c:v>
                </c:pt>
                <c:pt idx="52">
                  <c:v>1827637859136.2344</c:v>
                </c:pt>
                <c:pt idx="53">
                  <c:v>1856722121394.4189</c:v>
                </c:pt>
                <c:pt idx="54">
                  <c:v>2039127446299.3022</c:v>
                </c:pt>
                <c:pt idx="55">
                  <c:v>2102390808997.0901</c:v>
                </c:pt>
                <c:pt idx="56">
                  <c:v>2274229710530.0273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0-45B9-80AC-21F572B561ED}"/>
            </c:ext>
          </c:extLst>
        </c:ser>
        <c:ser>
          <c:idx val="1"/>
          <c:order val="1"/>
          <c:tx>
            <c:strRef>
              <c:f>'Whole actual vs Whole estimatee'!$H$2</c:f>
              <c:strCache>
                <c:ptCount val="1"/>
                <c:pt idx="0">
                  <c:v>Pakistan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'Whole actual vs Whole estimatee'!$A$3:$A$59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'Whole actual vs Whole estimatee'!$H$3:$H$59</c:f>
              <c:numCache>
                <c:formatCode>General</c:formatCode>
                <c:ptCount val="57"/>
                <c:pt idx="0">
                  <c:v>3707055900.8819828</c:v>
                </c:pt>
                <c:pt idx="1">
                  <c:v>4054599181.0163798</c:v>
                </c:pt>
                <c:pt idx="2">
                  <c:v>4233095590.0881987</c:v>
                </c:pt>
                <c:pt idx="3">
                  <c:v>4540529105.4178925</c:v>
                </c:pt>
                <c:pt idx="4">
                  <c:v>5130407727.8454437</c:v>
                </c:pt>
                <c:pt idx="5">
                  <c:v>5884712095.7580862</c:v>
                </c:pt>
                <c:pt idx="6">
                  <c:v>6466610751.7849646</c:v>
                </c:pt>
                <c:pt idx="7">
                  <c:v>7403821902.5619497</c:v>
                </c:pt>
                <c:pt idx="8">
                  <c:v>8090088555.2288961</c:v>
                </c:pt>
                <c:pt idx="9">
                  <c:v>8632927257.4548512</c:v>
                </c:pt>
                <c:pt idx="10">
                  <c:v>10027088849.223019</c:v>
                </c:pt>
                <c:pt idx="11">
                  <c:v>10602058189.836205</c:v>
                </c:pt>
                <c:pt idx="12">
                  <c:v>9309109764.077837</c:v>
                </c:pt>
                <c:pt idx="13">
                  <c:v>6324884129.3861713</c:v>
                </c:pt>
                <c:pt idx="14">
                  <c:v>8773030424.242424</c:v>
                </c:pt>
                <c:pt idx="15">
                  <c:v>11340000242.424242</c:v>
                </c:pt>
                <c:pt idx="16">
                  <c:v>13338484979.797979</c:v>
                </c:pt>
                <c:pt idx="17">
                  <c:v>15126059646.464645</c:v>
                </c:pt>
                <c:pt idx="18">
                  <c:v>17820100626.262623</c:v>
                </c:pt>
                <c:pt idx="19">
                  <c:v>19707979303.030304</c:v>
                </c:pt>
                <c:pt idx="20">
                  <c:v>23689696767.676765</c:v>
                </c:pt>
                <c:pt idx="21">
                  <c:v>28100605515.151516</c:v>
                </c:pt>
                <c:pt idx="22">
                  <c:v>30725972786.729855</c:v>
                </c:pt>
                <c:pt idx="23">
                  <c:v>28691890433.070869</c:v>
                </c:pt>
                <c:pt idx="24">
                  <c:v>31151824658.652416</c:v>
                </c:pt>
                <c:pt idx="25">
                  <c:v>31144920554.08971</c:v>
                </c:pt>
                <c:pt idx="26">
                  <c:v>31899071053.936768</c:v>
                </c:pt>
                <c:pt idx="27">
                  <c:v>33351528115.351013</c:v>
                </c:pt>
                <c:pt idx="28">
                  <c:v>38472741737.396751</c:v>
                </c:pt>
                <c:pt idx="29">
                  <c:v>40171019643.351051</c:v>
                </c:pt>
                <c:pt idx="30">
                  <c:v>40010424928.714996</c:v>
                </c:pt>
                <c:pt idx="31">
                  <c:v>45451960731.720406</c:v>
                </c:pt>
                <c:pt idx="32">
                  <c:v>48635176852.767296</c:v>
                </c:pt>
                <c:pt idx="33">
                  <c:v>51478304859.587891</c:v>
                </c:pt>
                <c:pt idx="34">
                  <c:v>51894781281.891891</c:v>
                </c:pt>
                <c:pt idx="35">
                  <c:v>60636022422.617592</c:v>
                </c:pt>
                <c:pt idx="36">
                  <c:v>63320122807.122322</c:v>
                </c:pt>
                <c:pt idx="37">
                  <c:v>62433300338.09407</c:v>
                </c:pt>
                <c:pt idx="38">
                  <c:v>62191955814.347801</c:v>
                </c:pt>
                <c:pt idx="39">
                  <c:v>62973855718.887375</c:v>
                </c:pt>
                <c:pt idx="40">
                  <c:v>73952374969.799469</c:v>
                </c:pt>
                <c:pt idx="41">
                  <c:v>72309738921.33287</c:v>
                </c:pt>
                <c:pt idx="42">
                  <c:v>72306820396.232544</c:v>
                </c:pt>
                <c:pt idx="43">
                  <c:v>83244801092.709579</c:v>
                </c:pt>
                <c:pt idx="44">
                  <c:v>97977766197.672394</c:v>
                </c:pt>
                <c:pt idx="45">
                  <c:v>109502102510.88319</c:v>
                </c:pt>
                <c:pt idx="46">
                  <c:v>137264061106.04344</c:v>
                </c:pt>
                <c:pt idx="47">
                  <c:v>152385716311.91638</c:v>
                </c:pt>
                <c:pt idx="48">
                  <c:v>170077814106.3049</c:v>
                </c:pt>
                <c:pt idx="49">
                  <c:v>168152775283.03159</c:v>
                </c:pt>
                <c:pt idx="50">
                  <c:v>177406854514.88458</c:v>
                </c:pt>
                <c:pt idx="51">
                  <c:v>213587413183.99557</c:v>
                </c:pt>
                <c:pt idx="52">
                  <c:v>224383620829.56964</c:v>
                </c:pt>
                <c:pt idx="53">
                  <c:v>231218567178.97867</c:v>
                </c:pt>
                <c:pt idx="54">
                  <c:v>244360888750.80704</c:v>
                </c:pt>
                <c:pt idx="55">
                  <c:v>270556126820.06354</c:v>
                </c:pt>
                <c:pt idx="56">
                  <c:v>278654637737.68988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0-45B9-80AC-21F572B5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07904"/>
        <c:axId val="1609470160"/>
      </c:lineChart>
      <c:catAx>
        <c:axId val="17671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70160"/>
        <c:crosses val="autoZero"/>
        <c:auto val="1"/>
        <c:lblAlgn val="ctr"/>
        <c:lblOffset val="100"/>
        <c:noMultiLvlLbl val="0"/>
      </c:catAx>
      <c:valAx>
        <c:axId val="1609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107904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4208689284774298E-2"/>
                <c:y val="0.4482668612680377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GDP in USD</a:t>
                  </a:r>
                  <a:r>
                    <a:rPr lang="en-GB" baseline="0"/>
                    <a:t> </a:t>
                  </a: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1960</a:t>
            </a:r>
            <a:r>
              <a:rPr lang="en-GB" baseline="0"/>
              <a:t> - 1969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925634295713544E-3"/>
                  <c:y val="0.14354221347331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'India GDP -Time periods'!$B$3:$B$12</c:f>
              <c:numCache>
                <c:formatCode>General</c:formatCode>
                <c:ptCount val="10"/>
                <c:pt idx="0">
                  <c:v>36535925031.340012</c:v>
                </c:pt>
                <c:pt idx="1">
                  <c:v>38709096075.630524</c:v>
                </c:pt>
                <c:pt idx="2">
                  <c:v>41599070242.309372</c:v>
                </c:pt>
                <c:pt idx="3">
                  <c:v>47776000900.030243</c:v>
                </c:pt>
                <c:pt idx="4">
                  <c:v>55726873083.55426</c:v>
                </c:pt>
                <c:pt idx="5">
                  <c:v>58760424669.848183</c:v>
                </c:pt>
                <c:pt idx="6">
                  <c:v>45253641303.189713</c:v>
                </c:pt>
                <c:pt idx="7">
                  <c:v>49466168890.950668</c:v>
                </c:pt>
                <c:pt idx="8">
                  <c:v>52377324284.195068</c:v>
                </c:pt>
                <c:pt idx="9">
                  <c:v>57668330026.36293</c:v>
                </c:pt>
              </c:numCache>
            </c:numRef>
          </c:xVal>
          <c:yVal>
            <c:numRef>
              <c:f>'India GDP -Time periods'!$C$3:$C$12</c:f>
              <c:numCache>
                <c:formatCode>General</c:formatCode>
                <c:ptCount val="10"/>
                <c:pt idx="0">
                  <c:v>1.059480389299748</c:v>
                </c:pt>
                <c:pt idx="1">
                  <c:v>1.0746587872016533</c:v>
                </c:pt>
                <c:pt idx="2">
                  <c:v>1.1484872287226859</c:v>
                </c:pt>
                <c:pt idx="3">
                  <c:v>1.1664197930706039</c:v>
                </c:pt>
                <c:pt idx="4">
                  <c:v>1.05443606322116</c:v>
                </c:pt>
                <c:pt idx="5">
                  <c:v>0.77013809136765443</c:v>
                </c:pt>
                <c:pt idx="6">
                  <c:v>1.0930870415385565</c:v>
                </c:pt>
                <c:pt idx="7">
                  <c:v>1.0588514424810644</c:v>
                </c:pt>
                <c:pt idx="8">
                  <c:v>1.1010171064382612</c:v>
                </c:pt>
                <c:pt idx="9">
                  <c:v>1.0680004170634521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F99-82CC-AB9711AA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3087"/>
        <c:axId val="115595055"/>
      </c:scatterChart>
      <c:valAx>
        <c:axId val="20831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5055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5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256165956865077E-2"/>
                  <c:y val="0.10948490813648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'India GDP -Time periods'!$B$13:$B$22</c:f>
              <c:numCache>
                <c:formatCode>General</c:formatCode>
                <c:ptCount val="10"/>
                <c:pt idx="0">
                  <c:v>61589800519.508408</c:v>
                </c:pt>
                <c:pt idx="1">
                  <c:v>66452561865.833153</c:v>
                </c:pt>
                <c:pt idx="2">
                  <c:v>70509913049.400299</c:v>
                </c:pt>
                <c:pt idx="3">
                  <c:v>84374541630.206161</c:v>
                </c:pt>
                <c:pt idx="4">
                  <c:v>98198276856.620941</c:v>
                </c:pt>
                <c:pt idx="5">
                  <c:v>97159222024.136429</c:v>
                </c:pt>
                <c:pt idx="6">
                  <c:v>101346972433.93364</c:v>
                </c:pt>
                <c:pt idx="7">
                  <c:v>119866746574.40817</c:v>
                </c:pt>
                <c:pt idx="8">
                  <c:v>135468782808.68977</c:v>
                </c:pt>
                <c:pt idx="9">
                  <c:v>150950826964.42355</c:v>
                </c:pt>
              </c:numCache>
            </c:numRef>
          </c:xVal>
          <c:yVal>
            <c:numRef>
              <c:f>'India GDP -Time periods'!$C$13:$C$22</c:f>
              <c:numCache>
                <c:formatCode>General</c:formatCode>
                <c:ptCount val="10"/>
                <c:pt idx="0">
                  <c:v>1.0789540038335483</c:v>
                </c:pt>
                <c:pt idx="1">
                  <c:v>1.0610563546332328</c:v>
                </c:pt>
                <c:pt idx="2">
                  <c:v>1.1966337495139456</c:v>
                </c:pt>
                <c:pt idx="3">
                  <c:v>1.1638377519963423</c:v>
                </c:pt>
                <c:pt idx="4">
                  <c:v>0.98941880788802805</c:v>
                </c:pt>
                <c:pt idx="5">
                  <c:v>1.0431019343563381</c:v>
                </c:pt>
                <c:pt idx="6">
                  <c:v>1.1827363333675041</c:v>
                </c:pt>
                <c:pt idx="7">
                  <c:v>1.1301615058401249</c:v>
                </c:pt>
                <c:pt idx="8">
                  <c:v>1.1142849580157346</c:v>
                </c:pt>
                <c:pt idx="9">
                  <c:v>1.2178791487672849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A-47D7-92CD-E851CDFB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9535"/>
        <c:axId val="2058893519"/>
      </c:scatterChart>
      <c:valAx>
        <c:axId val="1170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93519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588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</a:t>
            </a:r>
            <a:r>
              <a:rPr lang="en-GB" baseline="0"/>
              <a:t>0 - 1989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007769528843994E-2"/>
                  <c:y val="4.52810586176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'India GDP -Time periods'!$B$23:$B$32</c:f>
              <c:numCache>
                <c:formatCode>General</c:formatCode>
                <c:ptCount val="10"/>
                <c:pt idx="0">
                  <c:v>183839864649.14987</c:v>
                </c:pt>
                <c:pt idx="1">
                  <c:v>190909548789.76862</c:v>
                </c:pt>
                <c:pt idx="2">
                  <c:v>198037712681.60529</c:v>
                </c:pt>
                <c:pt idx="3">
                  <c:v>215350771428.33081</c:v>
                </c:pt>
                <c:pt idx="4">
                  <c:v>209328156800.86652</c:v>
                </c:pt>
                <c:pt idx="5">
                  <c:v>229410293759.07056</c:v>
                </c:pt>
                <c:pt idx="6">
                  <c:v>245664654062.87259</c:v>
                </c:pt>
                <c:pt idx="7">
                  <c:v>275311425331.63971</c:v>
                </c:pt>
                <c:pt idx="8">
                  <c:v>292632656262.68695</c:v>
                </c:pt>
                <c:pt idx="9">
                  <c:v>292093308319.64178</c:v>
                </c:pt>
              </c:numCache>
            </c:numRef>
          </c:xVal>
          <c:yVal>
            <c:numRef>
              <c:f>'India GDP -Time periods'!$C$23:$C$32</c:f>
              <c:numCache>
                <c:formatCode>General</c:formatCode>
                <c:ptCount val="10"/>
                <c:pt idx="0">
                  <c:v>1.0384556644126719</c:v>
                </c:pt>
                <c:pt idx="1">
                  <c:v>1.0373379117861008</c:v>
                </c:pt>
                <c:pt idx="2">
                  <c:v>1.0874230393407975</c:v>
                </c:pt>
                <c:pt idx="3">
                  <c:v>0.97203346620251774</c:v>
                </c:pt>
                <c:pt idx="4">
                  <c:v>1.0959361476502567</c:v>
                </c:pt>
                <c:pt idx="5">
                  <c:v>1.0708527940811259</c:v>
                </c:pt>
                <c:pt idx="6">
                  <c:v>1.1206798404998859</c:v>
                </c:pt>
                <c:pt idx="7">
                  <c:v>1.0629150457892624</c:v>
                </c:pt>
                <c:pt idx="8">
                  <c:v>0.99815691129645823</c:v>
                </c:pt>
                <c:pt idx="9">
                  <c:v>1.0842334585356088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5-4073-B9ED-822B37A5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38159"/>
        <c:axId val="118881487"/>
      </c:scatterChart>
      <c:valAx>
        <c:axId val="20503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1487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88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</a:t>
            </a:r>
            <a:r>
              <a:rPr lang="en-GB" baseline="0"/>
              <a:t> - 1999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879872569780416E-2"/>
                  <c:y val="0.11601377952755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'India GDP -Time periods'!$B$33:$B$42</c:f>
              <c:numCache>
                <c:formatCode>General</c:formatCode>
                <c:ptCount val="10"/>
                <c:pt idx="0">
                  <c:v>316697337894.51312</c:v>
                </c:pt>
                <c:pt idx="1">
                  <c:v>266502281094.11716</c:v>
                </c:pt>
                <c:pt idx="2">
                  <c:v>284363884080.10132</c:v>
                </c:pt>
                <c:pt idx="3">
                  <c:v>275570363431.90186</c:v>
                </c:pt>
                <c:pt idx="4">
                  <c:v>322909902308.89209</c:v>
                </c:pt>
                <c:pt idx="5">
                  <c:v>355475984177.45099</c:v>
                </c:pt>
                <c:pt idx="6">
                  <c:v>387656017798.59613</c:v>
                </c:pt>
                <c:pt idx="7">
                  <c:v>410320300470.28259</c:v>
                </c:pt>
                <c:pt idx="8">
                  <c:v>415730874171.12994</c:v>
                </c:pt>
                <c:pt idx="9">
                  <c:v>452699998386.91376</c:v>
                </c:pt>
              </c:numCache>
            </c:numRef>
          </c:xVal>
          <c:yVal>
            <c:numRef>
              <c:f>'India GDP -Time periods'!$C$33:$C$42</c:f>
              <c:numCache>
                <c:formatCode>General</c:formatCode>
                <c:ptCount val="10"/>
                <c:pt idx="0">
                  <c:v>0.84150464562125515</c:v>
                </c:pt>
                <c:pt idx="1">
                  <c:v>1.0670223268358301</c:v>
                </c:pt>
                <c:pt idx="2">
                  <c:v>0.96907652082244577</c:v>
                </c:pt>
                <c:pt idx="3">
                  <c:v>1.1717874821059582</c:v>
                </c:pt>
                <c:pt idx="4">
                  <c:v>1.1008519145300368</c:v>
                </c:pt>
                <c:pt idx="5">
                  <c:v>1.0905266039156138</c:v>
                </c:pt>
                <c:pt idx="6">
                  <c:v>1.0584649318754069</c:v>
                </c:pt>
                <c:pt idx="7">
                  <c:v>1.0131862198741961</c:v>
                </c:pt>
                <c:pt idx="8">
                  <c:v>1.08892561633651</c:v>
                </c:pt>
                <c:pt idx="9">
                  <c:v>1.0208676849667453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B-428D-A7E9-9587BB49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39215"/>
        <c:axId val="2049137935"/>
      </c:scatterChart>
      <c:valAx>
        <c:axId val="19153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37935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491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60</xdr:row>
      <xdr:rowOff>42862</xdr:rowOff>
    </xdr:from>
    <xdr:to>
      <xdr:col>7</xdr:col>
      <xdr:colOff>552450</xdr:colOff>
      <xdr:row>74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5B5A2-00CD-423F-AB34-55EAF7440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60</xdr:row>
      <xdr:rowOff>52387</xdr:rowOff>
    </xdr:from>
    <xdr:to>
      <xdr:col>15</xdr:col>
      <xdr:colOff>338137</xdr:colOff>
      <xdr:row>74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A8A69-6BFE-46BD-BDC6-1B62F228D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75</xdr:row>
      <xdr:rowOff>47625</xdr:rowOff>
    </xdr:from>
    <xdr:to>
      <xdr:col>7</xdr:col>
      <xdr:colOff>495300</xdr:colOff>
      <xdr:row>91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E22AA-29AD-4B0E-9269-E9814CDA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</xdr:colOff>
      <xdr:row>75</xdr:row>
      <xdr:rowOff>33336</xdr:rowOff>
    </xdr:from>
    <xdr:to>
      <xdr:col>15</xdr:col>
      <xdr:colOff>338137</xdr:colOff>
      <xdr:row>91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94743F-217F-4495-A4D2-6196538F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322489</xdr:colOff>
      <xdr:row>61</xdr:row>
      <xdr:rowOff>106136</xdr:rowOff>
    </xdr:from>
    <xdr:to>
      <xdr:col>28</xdr:col>
      <xdr:colOff>125186</xdr:colOff>
      <xdr:row>88</xdr:row>
      <xdr:rowOff>8164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721A1-B658-4830-814A-C7AA2DE8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481012</xdr:colOff>
      <xdr:row>2</xdr:row>
      <xdr:rowOff>37666</xdr:rowOff>
    </xdr:from>
    <xdr:to>
      <xdr:col>18</xdr:col>
      <xdr:colOff>176212</xdr:colOff>
      <xdr:row>16</xdr:row>
      <xdr:rowOff>113866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1A091-2F58-448C-B636-8C37742A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500062</xdr:colOff>
      <xdr:row>1</xdr:row>
      <xdr:rowOff>157162</xdr:rowOff>
    </xdr:from>
    <xdr:to>
      <xdr:col>26</xdr:col>
      <xdr:colOff>195263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70F5D-4FD4-4DAD-AB6D-CDC87A959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550284</xdr:colOff>
      <xdr:row>17</xdr:row>
      <xdr:rowOff>85291</xdr:rowOff>
    </xdr:from>
    <xdr:to>
      <xdr:col>18</xdr:col>
      <xdr:colOff>245484</xdr:colOff>
      <xdr:row>31</xdr:row>
      <xdr:rowOff>161491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0EE17-7F09-43F3-82E4-9B49C223F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82694</xdr:colOff>
      <xdr:row>17</xdr:row>
      <xdr:rowOff>72302</xdr:rowOff>
    </xdr:from>
    <xdr:to>
      <xdr:col>26</xdr:col>
      <xdr:colOff>384031</xdr:colOff>
      <xdr:row>31</xdr:row>
      <xdr:rowOff>148502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7E5F7-80E9-440F-9EAC-4E0C60739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507854</xdr:colOff>
      <xdr:row>33</xdr:row>
      <xdr:rowOff>81827</xdr:rowOff>
    </xdr:from>
    <xdr:to>
      <xdr:col>18</xdr:col>
      <xdr:colOff>206518</xdr:colOff>
      <xdr:row>47</xdr:row>
      <xdr:rowOff>158027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D8DF2-3A12-458C-8DB1-AA9B3F216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385762</xdr:colOff>
      <xdr:row>33</xdr:row>
      <xdr:rowOff>33337</xdr:rowOff>
    </xdr:from>
    <xdr:to>
      <xdr:col>27</xdr:col>
      <xdr:colOff>84426</xdr:colOff>
      <xdr:row>47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3729E0-14D4-4107-B1B2-7AFE9BDC9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605007</xdr:colOff>
      <xdr:row>0</xdr:row>
      <xdr:rowOff>141859</xdr:rowOff>
    </xdr:from>
    <xdr:to>
      <xdr:col>15</xdr:col>
      <xdr:colOff>201793</xdr:colOff>
      <xdr:row>12</xdr:row>
      <xdr:rowOff>64002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C257A0-4BD8-4701-9760-AC0ABC39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518416</xdr:colOff>
      <xdr:row>0</xdr:row>
      <xdr:rowOff>0</xdr:rowOff>
    </xdr:from>
    <xdr:to>
      <xdr:col>30</xdr:col>
      <xdr:colOff>489428</xdr:colOff>
      <xdr:row>13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705F5-15DA-4C35-81BA-B6B5D262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552145</xdr:colOff>
      <xdr:row>15</xdr:row>
      <xdr:rowOff>179396</xdr:rowOff>
    </xdr:from>
    <xdr:to>
      <xdr:col>15</xdr:col>
      <xdr:colOff>416655</xdr:colOff>
      <xdr:row>25</xdr:row>
      <xdr:rowOff>88629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C82B6E-2074-420E-96EA-0B627EED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235452</xdr:colOff>
      <xdr:row>20</xdr:row>
      <xdr:rowOff>46326</xdr:rowOff>
    </xdr:from>
    <xdr:to>
      <xdr:col>28</xdr:col>
      <xdr:colOff>552017</xdr:colOff>
      <xdr:row>29</xdr:row>
      <xdr:rowOff>155864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E60224-EAE6-4667-9B7F-CBA0840F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536863</xdr:colOff>
      <xdr:row>37</xdr:row>
      <xdr:rowOff>39831</xdr:rowOff>
    </xdr:from>
    <xdr:to>
      <xdr:col>16</xdr:col>
      <xdr:colOff>154844</xdr:colOff>
      <xdr:row>50</xdr:row>
      <xdr:rowOff>61123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FE0A68-7E33-4240-ADF3-657DCBD0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56029</xdr:colOff>
      <xdr:row>40</xdr:row>
      <xdr:rowOff>180414</xdr:rowOff>
    </xdr:from>
    <xdr:to>
      <xdr:col>25</xdr:col>
      <xdr:colOff>392206</xdr:colOff>
      <xdr:row>55</xdr:row>
      <xdr:rowOff>66114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54F5B8-3DF4-4B68-979A-C2E8D0EF2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112057</xdr:colOff>
      <xdr:row>58</xdr:row>
      <xdr:rowOff>67235</xdr:rowOff>
    </xdr:from>
    <xdr:to>
      <xdr:col>21</xdr:col>
      <xdr:colOff>515470</xdr:colOff>
      <xdr:row>74</xdr:row>
      <xdr:rowOff>32497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7AC6D6-801D-488E-944B-C452E7224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52387</xdr:rowOff>
    </xdr:from>
    <xdr:to>
      <xdr:col>12</xdr:col>
      <xdr:colOff>128586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90DF3-303D-4D75-ACDF-3E7112FE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12</xdr:row>
      <xdr:rowOff>47624</xdr:rowOff>
    </xdr:from>
    <xdr:to>
      <xdr:col>12</xdr:col>
      <xdr:colOff>104775</xdr:colOff>
      <xdr:row>21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A281F-D829-4EA5-A028-CF807E48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361949</xdr:colOff>
      <xdr:row>22</xdr:row>
      <xdr:rowOff>57151</xdr:rowOff>
    </xdr:from>
    <xdr:to>
      <xdr:col>12</xdr:col>
      <xdr:colOff>38100</xdr:colOff>
      <xdr:row>31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3B162-28F3-4757-B361-29A8604C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32</xdr:row>
      <xdr:rowOff>4762</xdr:rowOff>
    </xdr:from>
    <xdr:to>
      <xdr:col>11</xdr:col>
      <xdr:colOff>571501</xdr:colOff>
      <xdr:row>41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55400F-1846-400A-852F-6917336E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323849</xdr:colOff>
      <xdr:row>42</xdr:row>
      <xdr:rowOff>19050</xdr:rowOff>
    </xdr:from>
    <xdr:to>
      <xdr:col>11</xdr:col>
      <xdr:colOff>571500</xdr:colOff>
      <xdr:row>51</xdr:row>
      <xdr:rowOff>109536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D254A-4FAA-4C5D-B5F6-7D0F5A2A3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342899</xdr:colOff>
      <xdr:row>52</xdr:row>
      <xdr:rowOff>9525</xdr:rowOff>
    </xdr:from>
    <xdr:to>
      <xdr:col>11</xdr:col>
      <xdr:colOff>533400</xdr:colOff>
      <xdr:row>61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175AA-3249-41BD-9388-DC3060E71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476250</xdr:colOff>
      <xdr:row>2</xdr:row>
      <xdr:rowOff>33337</xdr:rowOff>
    </xdr:from>
    <xdr:to>
      <xdr:col>18</xdr:col>
      <xdr:colOff>295275</xdr:colOff>
      <xdr:row>11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6ABA1-3917-4B7B-97C0-0E9630CC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428625</xdr:colOff>
      <xdr:row>12</xdr:row>
      <xdr:rowOff>38101</xdr:rowOff>
    </xdr:from>
    <xdr:to>
      <xdr:col>17</xdr:col>
      <xdr:colOff>590549</xdr:colOff>
      <xdr:row>21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72DB2E-D19D-4BEF-AB40-404E2F6A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22</xdr:row>
      <xdr:rowOff>85725</xdr:rowOff>
    </xdr:from>
    <xdr:to>
      <xdr:col>17</xdr:col>
      <xdr:colOff>309562</xdr:colOff>
      <xdr:row>30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E3C723-B171-4335-8969-A6D96CF6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485774</xdr:colOff>
      <xdr:row>32</xdr:row>
      <xdr:rowOff>52387</xdr:rowOff>
    </xdr:from>
    <xdr:to>
      <xdr:col>17</xdr:col>
      <xdr:colOff>495300</xdr:colOff>
      <xdr:row>41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682AD4-E647-45D0-9892-DDB8D822A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409575</xdr:colOff>
      <xdr:row>42</xdr:row>
      <xdr:rowOff>38100</xdr:rowOff>
    </xdr:from>
    <xdr:to>
      <xdr:col>17</xdr:col>
      <xdr:colOff>261937</xdr:colOff>
      <xdr:row>49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3FE6B8-BE0F-4A07-A2D0-DF223AB3A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371475</xdr:colOff>
      <xdr:row>52</xdr:row>
      <xdr:rowOff>61912</xdr:rowOff>
    </xdr:from>
    <xdr:to>
      <xdr:col>15</xdr:col>
      <xdr:colOff>528637</xdr:colOff>
      <xdr:row>60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C3260C-F0F1-480A-A5FD-7E387444A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8657</xdr:colOff>
      <xdr:row>34</xdr:row>
      <xdr:rowOff>169718</xdr:rowOff>
    </xdr:from>
    <xdr:to>
      <xdr:col>26</xdr:col>
      <xdr:colOff>337703</xdr:colOff>
      <xdr:row>49</xdr:row>
      <xdr:rowOff>55418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82C5A4-A35E-4382-85FB-4A6980409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76E2-C32A-4D3D-9641-F793BFEEDA94}">
  <dimension ref="A1:W61"/>
  <sheetViews>
    <sheetView tabSelected="1" topLeftCell="F46" zoomScale="85" zoomScaleNormal="85" workbookViewId="0">
      <selection activeCell="R59" sqref="R59"/>
    </sheetView>
  </sheetViews>
  <sheetFormatPr defaultRowHeight="15" x14ac:dyDescent="0.25"/>
  <cols>
    <col min="19" max="19" width="15" bestFit="1" customWidth="1"/>
  </cols>
  <sheetData>
    <row r="1" spans="1:23" x14ac:dyDescent="0.25">
      <c r="A1" t="s">
        <v>0</v>
      </c>
      <c r="B1" t="s">
        <v>1</v>
      </c>
      <c r="H1" t="s">
        <v>2</v>
      </c>
      <c r="Q1" t="s">
        <v>30</v>
      </c>
      <c r="R1" t="s">
        <v>1</v>
      </c>
      <c r="U1" t="s">
        <v>30</v>
      </c>
      <c r="V1" t="s">
        <v>2</v>
      </c>
    </row>
    <row r="2" spans="1:23" x14ac:dyDescent="0.25">
      <c r="A2" t="s">
        <v>3</v>
      </c>
      <c r="B2" t="s">
        <v>16</v>
      </c>
      <c r="C2" t="s">
        <v>4</v>
      </c>
      <c r="D2" t="s">
        <v>5</v>
      </c>
      <c r="H2" t="s">
        <v>17</v>
      </c>
      <c r="I2" t="s">
        <v>4</v>
      </c>
      <c r="J2" t="s">
        <v>5</v>
      </c>
      <c r="N2" s="6" t="s">
        <v>20</v>
      </c>
      <c r="R2" t="s">
        <v>24</v>
      </c>
      <c r="S2" t="s">
        <v>25</v>
      </c>
      <c r="V2" t="s">
        <v>24</v>
      </c>
      <c r="W2" t="s">
        <v>25</v>
      </c>
    </row>
    <row r="3" spans="1:23" x14ac:dyDescent="0.25">
      <c r="A3">
        <v>1960</v>
      </c>
      <c r="B3">
        <v>36535925031.340012</v>
      </c>
      <c r="C3">
        <f>B4/B3</f>
        <v>1.059480389299748</v>
      </c>
      <c r="D3" s="1">
        <f>B3</f>
        <v>36535925031.340012</v>
      </c>
      <c r="E3" t="s">
        <v>7</v>
      </c>
      <c r="F3">
        <v>1.1045</v>
      </c>
      <c r="H3">
        <v>3707055900.8819828</v>
      </c>
      <c r="I3">
        <f t="shared" ref="I3:I34" si="0">H4/H3</f>
        <v>1.093751831487545</v>
      </c>
      <c r="J3" s="1">
        <f>H3</f>
        <v>3707055900.8819828</v>
      </c>
      <c r="K3" t="s">
        <v>7</v>
      </c>
      <c r="L3">
        <v>1.1202000000000001</v>
      </c>
      <c r="N3">
        <v>2017</v>
      </c>
      <c r="O3" s="1">
        <f>F3*D59*(1-D59/F4)</f>
        <v>1864198510776.7998</v>
      </c>
      <c r="R3" s="1">
        <f>B3-D3</f>
        <v>0</v>
      </c>
      <c r="S3" s="1">
        <f>R3*R3</f>
        <v>0</v>
      </c>
      <c r="V3" s="1">
        <f>H3-J3</f>
        <v>0</v>
      </c>
      <c r="W3" s="1">
        <f>V3*V3</f>
        <v>0</v>
      </c>
    </row>
    <row r="4" spans="1:23" x14ac:dyDescent="0.25">
      <c r="A4">
        <v>1961</v>
      </c>
      <c r="B4">
        <v>38709096075.630524</v>
      </c>
      <c r="C4">
        <f>B5/B4</f>
        <v>1.0746587872016533</v>
      </c>
      <c r="D4" s="1">
        <f>$F$3*B3*(1-B3/$F$4)</f>
        <v>40247139291.683388</v>
      </c>
      <c r="E4" t="s">
        <v>8</v>
      </c>
      <c r="F4" s="1">
        <f>-F3/F5</f>
        <v>13806250000000</v>
      </c>
      <c r="H4">
        <v>4054599181.0163798</v>
      </c>
      <c r="I4">
        <f t="shared" si="0"/>
        <v>1.0440231946742204</v>
      </c>
      <c r="J4" s="1">
        <f>$L$3*H3*(1-H3/$L$4)</f>
        <v>4141650209.4061861</v>
      </c>
      <c r="K4" t="s">
        <v>8</v>
      </c>
      <c r="L4" s="1">
        <f>-L3/L5</f>
        <v>1400250000000</v>
      </c>
      <c r="N4">
        <v>2018</v>
      </c>
      <c r="O4" s="1">
        <f>F3*O3*(1-O3/F4)</f>
        <v>1780988368146.3804</v>
      </c>
      <c r="R4" s="1">
        <f>B4-D4</f>
        <v>-1538043216.0528641</v>
      </c>
      <c r="S4" s="1">
        <f>R4*R4</f>
        <v>2.3655769344462372E+18</v>
      </c>
      <c r="V4" s="1">
        <f>H4-J4</f>
        <v>-87051028.389806271</v>
      </c>
      <c r="W4" s="1">
        <f>V4*V4</f>
        <v>7577881543722857</v>
      </c>
    </row>
    <row r="5" spans="1:23" x14ac:dyDescent="0.25">
      <c r="A5">
        <v>1962</v>
      </c>
      <c r="B5">
        <v>41599070242.309372</v>
      </c>
      <c r="C5">
        <f t="shared" ref="C5:C59" si="1">B6/B5</f>
        <v>1.1484872287226859</v>
      </c>
      <c r="D5" s="1">
        <f>$F$3*B4*(1-B4/$F$4)</f>
        <v>42634325086.014519</v>
      </c>
      <c r="E5" t="s">
        <v>9</v>
      </c>
      <c r="F5" s="1">
        <v>-8E-14</v>
      </c>
      <c r="H5">
        <v>4233095590.0881987</v>
      </c>
      <c r="I5">
        <f t="shared" si="0"/>
        <v>1.0726261689080563</v>
      </c>
      <c r="J5" s="1">
        <f>$L$3*H4*(1-H4/$L$4)</f>
        <v>4528810182.95959</v>
      </c>
      <c r="K5" t="s">
        <v>9</v>
      </c>
      <c r="L5" s="1">
        <v>-8.0000000000000002E-13</v>
      </c>
      <c r="N5">
        <v>2019</v>
      </c>
      <c r="O5" s="1">
        <f>F3*O4*(1-O4/F4)</f>
        <v>1713348087219.8606</v>
      </c>
      <c r="R5" s="1">
        <f>B5-D5</f>
        <v>-1035254843.7051468</v>
      </c>
      <c r="S5" s="1">
        <f t="shared" ref="S5:S59" si="2">R5*R5</f>
        <v>1.0717525914149679E+18</v>
      </c>
      <c r="V5" s="1">
        <f t="shared" ref="V5:V59" si="3">H5-J5</f>
        <v>-295714592.8713913</v>
      </c>
      <c r="W5" s="1">
        <f t="shared" ref="W5:W59" si="4">V5*V5</f>
        <v>8.7447120437092704E+16</v>
      </c>
    </row>
    <row r="6" spans="1:23" x14ac:dyDescent="0.25">
      <c r="A6">
        <v>1963</v>
      </c>
      <c r="B6">
        <v>47776000900.030243</v>
      </c>
      <c r="C6">
        <f t="shared" si="1"/>
        <v>1.1664197930706039</v>
      </c>
      <c r="D6" s="1">
        <f t="shared" ref="D6:D59" si="5">$F$3*B5*(1-B5/$F$4)</f>
        <v>45807734471.028732</v>
      </c>
      <c r="H6">
        <v>4540529105.4178925</v>
      </c>
      <c r="I6">
        <f t="shared" si="0"/>
        <v>1.1299140714071607</v>
      </c>
      <c r="J6" s="1">
        <f t="shared" ref="J6:J59" si="6">$L$3*H5*(1-H5/$L$4)</f>
        <v>4727578401.3969421</v>
      </c>
      <c r="R6" s="1">
        <f t="shared" ref="R6:R59" si="7">B6-D6</f>
        <v>1968266429.0015106</v>
      </c>
      <c r="S6" s="1">
        <f t="shared" si="2"/>
        <v>3.8740727355343585E+18</v>
      </c>
      <c r="V6" s="1">
        <f t="shared" si="3"/>
        <v>-187049295.97904968</v>
      </c>
      <c r="W6" s="1">
        <f t="shared" si="4"/>
        <v>3.4987439126258132E+16</v>
      </c>
    </row>
    <row r="7" spans="1:23" x14ac:dyDescent="0.25">
      <c r="A7">
        <v>1964</v>
      </c>
      <c r="B7">
        <v>55726873083.55426</v>
      </c>
      <c r="C7">
        <f t="shared" si="1"/>
        <v>1.05443606322116</v>
      </c>
      <c r="D7" s="1">
        <f t="shared" si="5"/>
        <v>52585989293.123428</v>
      </c>
      <c r="H7">
        <v>5130407727.8454437</v>
      </c>
      <c r="I7">
        <f t="shared" si="0"/>
        <v>1.1470262029699185</v>
      </c>
      <c r="J7" s="1">
        <f t="shared" si="6"/>
        <v>5069807580.2434063</v>
      </c>
      <c r="R7" s="1">
        <f t="shared" si="7"/>
        <v>3140883790.4308319</v>
      </c>
      <c r="S7" s="1">
        <f t="shared" si="2"/>
        <v>9.8651509849911501E+18</v>
      </c>
      <c r="V7" s="1">
        <f t="shared" si="3"/>
        <v>60600147.60203743</v>
      </c>
      <c r="W7" s="1">
        <f t="shared" si="4"/>
        <v>3672377889388723</v>
      </c>
    </row>
    <row r="8" spans="1:23" x14ac:dyDescent="0.25">
      <c r="A8">
        <v>1965</v>
      </c>
      <c r="B8">
        <v>58760424669.848183</v>
      </c>
      <c r="C8">
        <f t="shared" si="1"/>
        <v>0.77013809136765443</v>
      </c>
      <c r="D8" s="1">
        <f t="shared" si="5"/>
        <v>61301892570.092033</v>
      </c>
      <c r="H8">
        <v>5884712095.7580862</v>
      </c>
      <c r="I8">
        <f t="shared" si="0"/>
        <v>1.0988831138308928</v>
      </c>
      <c r="J8" s="1">
        <f t="shared" si="6"/>
        <v>5726025869.9693184</v>
      </c>
      <c r="R8" s="1">
        <f t="shared" si="7"/>
        <v>-2541467900.2438507</v>
      </c>
      <c r="S8" s="1">
        <f t="shared" si="2"/>
        <v>6.4590590879698872E+18</v>
      </c>
      <c r="V8" s="1">
        <f t="shared" si="3"/>
        <v>158686225.78876781</v>
      </c>
      <c r="W8" s="1">
        <f t="shared" si="4"/>
        <v>2.51813182550838E+16</v>
      </c>
    </row>
    <row r="9" spans="1:23" x14ac:dyDescent="0.25">
      <c r="A9">
        <v>1966</v>
      </c>
      <c r="B9">
        <v>45253641303.189713</v>
      </c>
      <c r="C9">
        <f t="shared" si="1"/>
        <v>1.0930870415385565</v>
      </c>
      <c r="D9" s="1">
        <f t="shared" si="5"/>
        <v>64624666047.256844</v>
      </c>
      <c r="H9">
        <v>6466610751.7849646</v>
      </c>
      <c r="I9">
        <f t="shared" si="0"/>
        <v>1.1449308125617872</v>
      </c>
      <c r="J9" s="1">
        <f t="shared" si="6"/>
        <v>6564350620.5082397</v>
      </c>
      <c r="R9" s="1">
        <f t="shared" si="7"/>
        <v>-19371024744.067131</v>
      </c>
      <c r="S9" s="1">
        <f t="shared" si="2"/>
        <v>3.7523659963526106E+20</v>
      </c>
      <c r="V9" s="1">
        <f t="shared" si="3"/>
        <v>-97739868.723275185</v>
      </c>
      <c r="W9" s="1">
        <f t="shared" si="4"/>
        <v>9553081938043066</v>
      </c>
    </row>
    <row r="10" spans="1:23" x14ac:dyDescent="0.25">
      <c r="A10">
        <v>1967</v>
      </c>
      <c r="B10">
        <v>49466168890.950668</v>
      </c>
      <c r="C10">
        <f t="shared" si="1"/>
        <v>1.0588514424810644</v>
      </c>
      <c r="D10" s="1">
        <f t="shared" si="5"/>
        <v>49818815455.277222</v>
      </c>
      <c r="H10">
        <v>7403821902.5619497</v>
      </c>
      <c r="I10">
        <f t="shared" si="0"/>
        <v>1.0926908644884443</v>
      </c>
      <c r="J10" s="1">
        <f t="shared" si="6"/>
        <v>7210443720.4574375</v>
      </c>
      <c r="R10" s="1">
        <f t="shared" si="7"/>
        <v>-352646564.32655334</v>
      </c>
      <c r="S10" s="1">
        <f t="shared" si="2"/>
        <v>1.2435959933132192E+17</v>
      </c>
      <c r="V10" s="1">
        <f t="shared" si="3"/>
        <v>193378182.10451221</v>
      </c>
      <c r="W10" s="1">
        <f t="shared" si="4"/>
        <v>3.7395121314045888E+16</v>
      </c>
    </row>
    <row r="11" spans="1:23" x14ac:dyDescent="0.25">
      <c r="A11">
        <v>1968</v>
      </c>
      <c r="B11">
        <v>52377324284.195068</v>
      </c>
      <c r="C11">
        <f t="shared" si="1"/>
        <v>1.1010171064382612</v>
      </c>
      <c r="D11" s="1">
        <f t="shared" si="5"/>
        <v>54439631390.875168</v>
      </c>
      <c r="H11">
        <v>8090088555.2288961</v>
      </c>
      <c r="I11">
        <f t="shared" si="0"/>
        <v>1.0670992287068477</v>
      </c>
      <c r="J11" s="1">
        <f t="shared" si="6"/>
        <v>8249908032.2380123</v>
      </c>
      <c r="R11" s="1">
        <f t="shared" si="7"/>
        <v>-2062307106.6800995</v>
      </c>
      <c r="S11" s="1">
        <f t="shared" si="2"/>
        <v>4.2531106022632433E+18</v>
      </c>
      <c r="V11" s="1">
        <f t="shared" si="3"/>
        <v>-159819477.00911617</v>
      </c>
      <c r="W11" s="1">
        <f t="shared" si="4"/>
        <v>2.5542265231467412E+16</v>
      </c>
    </row>
    <row r="12" spans="1:23" x14ac:dyDescent="0.25">
      <c r="A12">
        <v>1969</v>
      </c>
      <c r="B12">
        <v>57668330026.36293</v>
      </c>
      <c r="C12">
        <f t="shared" si="1"/>
        <v>1.0680004170634521</v>
      </c>
      <c r="D12" s="1">
        <f t="shared" si="5"/>
        <v>57631283943.959717</v>
      </c>
      <c r="H12">
        <v>8632927257.4548512</v>
      </c>
      <c r="I12">
        <f t="shared" si="0"/>
        <v>1.161493494638711</v>
      </c>
      <c r="J12" s="1">
        <f t="shared" si="6"/>
        <v>9010157573.3022537</v>
      </c>
      <c r="R12" s="1">
        <f t="shared" si="7"/>
        <v>37046082.403213501</v>
      </c>
      <c r="S12" s="1">
        <f t="shared" si="2"/>
        <v>1372412221425685</v>
      </c>
      <c r="V12" s="1">
        <f t="shared" si="3"/>
        <v>-377230315.84740257</v>
      </c>
      <c r="W12" s="1">
        <f t="shared" si="4"/>
        <v>1.423027111943311E+17</v>
      </c>
    </row>
    <row r="13" spans="1:23" x14ac:dyDescent="0.25">
      <c r="A13">
        <v>1970</v>
      </c>
      <c r="B13">
        <v>61589800519.508408</v>
      </c>
      <c r="C13">
        <f t="shared" si="1"/>
        <v>1.0789540038335483</v>
      </c>
      <c r="D13" s="1">
        <f t="shared" si="5"/>
        <v>63428619611.0755</v>
      </c>
      <c r="H13">
        <v>10027088849.223019</v>
      </c>
      <c r="I13">
        <f t="shared" si="0"/>
        <v>1.057341602259537</v>
      </c>
      <c r="J13" s="1">
        <f t="shared" si="6"/>
        <v>9610983167.3749199</v>
      </c>
      <c r="R13" s="1">
        <f t="shared" si="7"/>
        <v>-1838819091.5670929</v>
      </c>
      <c r="S13" s="1">
        <f t="shared" si="2"/>
        <v>3.3812556515116288E+18</v>
      </c>
      <c r="V13" s="1">
        <f t="shared" si="3"/>
        <v>416105681.84809875</v>
      </c>
      <c r="W13" s="1">
        <f t="shared" si="4"/>
        <v>1.7314393846627117E+17</v>
      </c>
    </row>
    <row r="14" spans="1:23" x14ac:dyDescent="0.25">
      <c r="A14">
        <v>1971</v>
      </c>
      <c r="B14">
        <v>66452561865.833153</v>
      </c>
      <c r="C14">
        <f t="shared" si="1"/>
        <v>1.0610563546332328</v>
      </c>
      <c r="D14" s="1">
        <f t="shared" si="5"/>
        <v>67722470391.554405</v>
      </c>
      <c r="H14">
        <v>10602058189.836205</v>
      </c>
      <c r="I14">
        <f t="shared" si="0"/>
        <v>0.87804741281293208</v>
      </c>
      <c r="J14" s="1">
        <f t="shared" si="6"/>
        <v>11151910920.267456</v>
      </c>
      <c r="R14" s="1">
        <f t="shared" si="7"/>
        <v>-1269908525.7212524</v>
      </c>
      <c r="S14" s="1">
        <f t="shared" si="2"/>
        <v>1.6126676636995249E+18</v>
      </c>
      <c r="V14" s="1">
        <f t="shared" si="3"/>
        <v>-549852730.43125153</v>
      </c>
      <c r="W14" s="1">
        <f t="shared" si="4"/>
        <v>3.0233802516270253E+17</v>
      </c>
    </row>
    <row r="15" spans="1:23" x14ac:dyDescent="0.25">
      <c r="A15">
        <v>1972</v>
      </c>
      <c r="B15">
        <v>70509913049.400299</v>
      </c>
      <c r="C15">
        <f t="shared" si="1"/>
        <v>1.1966337495139456</v>
      </c>
      <c r="D15" s="1">
        <f t="shared" si="5"/>
        <v>73043579142.530121</v>
      </c>
      <c r="H15">
        <v>9309109764.077837</v>
      </c>
      <c r="I15">
        <f t="shared" si="0"/>
        <v>0.67942953619397095</v>
      </c>
      <c r="J15" s="1">
        <f t="shared" si="6"/>
        <v>11786502673.965979</v>
      </c>
      <c r="R15" s="1">
        <f t="shared" si="7"/>
        <v>-2533666093.1298218</v>
      </c>
      <c r="S15" s="1">
        <f t="shared" si="2"/>
        <v>6.4194638714757345E+18</v>
      </c>
      <c r="V15" s="1">
        <f t="shared" si="3"/>
        <v>-2477392909.8881416</v>
      </c>
      <c r="W15" s="1">
        <f t="shared" si="4"/>
        <v>6.137475629964034E+18</v>
      </c>
    </row>
    <row r="16" spans="1:23" x14ac:dyDescent="0.25">
      <c r="A16">
        <v>1973</v>
      </c>
      <c r="B16">
        <v>84374541630.206161</v>
      </c>
      <c r="C16">
        <f t="shared" si="1"/>
        <v>1.1638377519963423</v>
      </c>
      <c r="D16" s="1">
        <f t="shared" si="5"/>
        <v>77480467136.003922</v>
      </c>
      <c r="H16">
        <v>6324884129.3861713</v>
      </c>
      <c r="I16">
        <f t="shared" si="0"/>
        <v>1.3870657935821893</v>
      </c>
      <c r="J16" s="1">
        <f t="shared" si="6"/>
        <v>10358737138.040274</v>
      </c>
      <c r="R16" s="1">
        <f t="shared" si="7"/>
        <v>6894074494.20224</v>
      </c>
      <c r="S16" s="1">
        <f t="shared" si="2"/>
        <v>4.7528263131609874E+19</v>
      </c>
      <c r="V16" s="1">
        <f t="shared" si="3"/>
        <v>-4033853008.6541023</v>
      </c>
      <c r="W16" s="1">
        <f t="shared" si="4"/>
        <v>1.6271970095427754E+19</v>
      </c>
    </row>
    <row r="17" spans="1:23" x14ac:dyDescent="0.25">
      <c r="A17">
        <v>1974</v>
      </c>
      <c r="B17">
        <v>98198276856.620941</v>
      </c>
      <c r="C17">
        <f t="shared" si="1"/>
        <v>0.98941880788802805</v>
      </c>
      <c r="D17" s="1">
        <f t="shared" si="5"/>
        <v>92622156168.538116</v>
      </c>
      <c r="H17">
        <v>8773030424.242424</v>
      </c>
      <c r="I17">
        <f t="shared" si="0"/>
        <v>1.2925978474995981</v>
      </c>
      <c r="J17" s="1">
        <f t="shared" si="6"/>
        <v>7053131874.3382616</v>
      </c>
      <c r="R17" s="1">
        <f t="shared" si="7"/>
        <v>5576120688.0828247</v>
      </c>
      <c r="S17" s="1">
        <f t="shared" si="2"/>
        <v>3.1093121928065274E+19</v>
      </c>
      <c r="V17" s="1">
        <f t="shared" si="3"/>
        <v>1719898549.9041624</v>
      </c>
      <c r="W17" s="1">
        <f t="shared" si="4"/>
        <v>2.9580510219624407E+18</v>
      </c>
    </row>
    <row r="18" spans="1:23" x14ac:dyDescent="0.25">
      <c r="A18">
        <v>1975</v>
      </c>
      <c r="B18">
        <v>97159222024.136429</v>
      </c>
      <c r="C18">
        <f t="shared" si="1"/>
        <v>1.0431019343563381</v>
      </c>
      <c r="D18" s="1">
        <f t="shared" si="5"/>
        <v>107688564661.92906</v>
      </c>
      <c r="H18">
        <v>11340000242.424242</v>
      </c>
      <c r="I18">
        <f t="shared" si="0"/>
        <v>1.176233218223151</v>
      </c>
      <c r="J18" s="1">
        <f t="shared" si="6"/>
        <v>9765975830.9766178</v>
      </c>
      <c r="R18" s="1">
        <f t="shared" si="7"/>
        <v>-10529342637.792633</v>
      </c>
      <c r="S18" s="1">
        <f t="shared" si="2"/>
        <v>1.1086705638403793E+20</v>
      </c>
      <c r="V18" s="1">
        <f t="shared" si="3"/>
        <v>1574024411.4476242</v>
      </c>
      <c r="W18" s="1">
        <f t="shared" si="4"/>
        <v>2.4775528478330399E+18</v>
      </c>
    </row>
    <row r="19" spans="1:23" x14ac:dyDescent="0.25">
      <c r="A19">
        <v>1976</v>
      </c>
      <c r="B19">
        <v>101346972433.93364</v>
      </c>
      <c r="C19">
        <f t="shared" si="1"/>
        <v>1.1827363333675041</v>
      </c>
      <c r="D19" s="1">
        <f t="shared" si="5"/>
        <v>106557167571.71185</v>
      </c>
      <c r="H19">
        <v>13338484979.797979</v>
      </c>
      <c r="I19">
        <f t="shared" si="0"/>
        <v>1.1340163196475512</v>
      </c>
      <c r="J19" s="1">
        <f t="shared" si="6"/>
        <v>12600191787.165091</v>
      </c>
      <c r="R19" s="1">
        <f t="shared" si="7"/>
        <v>-5210195137.7782135</v>
      </c>
      <c r="S19" s="1">
        <f t="shared" si="2"/>
        <v>2.7146133373727736E+19</v>
      </c>
      <c r="V19" s="1">
        <f t="shared" si="3"/>
        <v>738293192.63288879</v>
      </c>
      <c r="W19" s="1">
        <f t="shared" si="4"/>
        <v>5.4507683828806387E+17</v>
      </c>
    </row>
    <row r="20" spans="1:23" x14ac:dyDescent="0.25">
      <c r="A20">
        <v>1977</v>
      </c>
      <c r="B20">
        <v>119866746574.40817</v>
      </c>
      <c r="C20">
        <f t="shared" si="1"/>
        <v>1.1301615058401249</v>
      </c>
      <c r="D20" s="1">
        <f t="shared" si="5"/>
        <v>111116034347.55775</v>
      </c>
      <c r="H20">
        <v>15126059646.464645</v>
      </c>
      <c r="I20">
        <f t="shared" si="0"/>
        <v>1.1781059339156874</v>
      </c>
      <c r="J20" s="1">
        <f t="shared" si="6"/>
        <v>14799438729.12466</v>
      </c>
      <c r="R20" s="1">
        <f t="shared" si="7"/>
        <v>8750712226.8504181</v>
      </c>
      <c r="S20" s="1">
        <f t="shared" si="2"/>
        <v>7.6574964477149397E+19</v>
      </c>
      <c r="V20" s="1">
        <f t="shared" si="3"/>
        <v>326620917.33998489</v>
      </c>
      <c r="W20" s="1">
        <f t="shared" si="4"/>
        <v>1.0668122364401325E+17</v>
      </c>
    </row>
    <row r="21" spans="1:23" x14ac:dyDescent="0.25">
      <c r="A21">
        <v>1978</v>
      </c>
      <c r="B21">
        <v>135468782808.68977</v>
      </c>
      <c r="C21">
        <f t="shared" si="1"/>
        <v>1.1142849580157346</v>
      </c>
      <c r="D21" s="1">
        <f t="shared" si="5"/>
        <v>131243378636.68716</v>
      </c>
      <c r="H21">
        <v>17820100626.262623</v>
      </c>
      <c r="I21">
        <f t="shared" si="0"/>
        <v>1.1059409661236925</v>
      </c>
      <c r="J21" s="1">
        <f t="shared" si="6"/>
        <v>16761173871.626972</v>
      </c>
      <c r="R21" s="1">
        <f t="shared" si="7"/>
        <v>4225404172.0026093</v>
      </c>
      <c r="S21" s="1">
        <f t="shared" si="2"/>
        <v>1.7854040416777056E+19</v>
      </c>
      <c r="V21" s="1">
        <f t="shared" si="3"/>
        <v>1058926754.6356506</v>
      </c>
      <c r="W21" s="1">
        <f t="shared" si="4"/>
        <v>1.1213258716831914E+18</v>
      </c>
    </row>
    <row r="22" spans="1:23" x14ac:dyDescent="0.25">
      <c r="A22">
        <v>1979</v>
      </c>
      <c r="B22">
        <v>150950826964.42355</v>
      </c>
      <c r="C22">
        <f t="shared" si="1"/>
        <v>1.2178791487672849</v>
      </c>
      <c r="D22" s="1">
        <f t="shared" si="5"/>
        <v>148157127322.9444</v>
      </c>
      <c r="H22">
        <v>19707979303.030304</v>
      </c>
      <c r="I22">
        <f t="shared" si="0"/>
        <v>1.2020358050626849</v>
      </c>
      <c r="J22" s="1">
        <f t="shared" si="6"/>
        <v>19708031932.475292</v>
      </c>
      <c r="R22" s="1">
        <f t="shared" si="7"/>
        <v>2793699641.4791565</v>
      </c>
      <c r="S22" s="1">
        <f t="shared" si="2"/>
        <v>7.804757686800768E+18</v>
      </c>
      <c r="V22" s="1">
        <f t="shared" si="3"/>
        <v>-52629.444988250732</v>
      </c>
      <c r="W22" s="1">
        <f t="shared" si="4"/>
        <v>2769858479.7713103</v>
      </c>
    </row>
    <row r="23" spans="1:23" x14ac:dyDescent="0.25">
      <c r="A23">
        <v>1980</v>
      </c>
      <c r="B23">
        <v>183839864649.14987</v>
      </c>
      <c r="C23">
        <f t="shared" si="1"/>
        <v>1.0384556644126719</v>
      </c>
      <c r="D23" s="1">
        <f t="shared" si="5"/>
        <v>164902296209.30634</v>
      </c>
      <c r="H23">
        <v>23689696767.676765</v>
      </c>
      <c r="I23">
        <f t="shared" si="0"/>
        <v>1.1861952388302912</v>
      </c>
      <c r="J23" s="1">
        <f t="shared" si="6"/>
        <v>21766154856.687611</v>
      </c>
      <c r="R23" s="1">
        <f t="shared" si="7"/>
        <v>18937568439.843536</v>
      </c>
      <c r="S23" s="1">
        <f t="shared" si="2"/>
        <v>3.5863149841375796E+20</v>
      </c>
      <c r="V23" s="1">
        <f t="shared" si="3"/>
        <v>1923541910.9891548</v>
      </c>
      <c r="W23" s="1">
        <f t="shared" si="4"/>
        <v>3.7000134833318098E+18</v>
      </c>
    </row>
    <row r="24" spans="1:23" x14ac:dyDescent="0.25">
      <c r="A24">
        <v>1981</v>
      </c>
      <c r="B24">
        <v>190909548789.76862</v>
      </c>
      <c r="C24">
        <f t="shared" si="1"/>
        <v>1.0373379117861008</v>
      </c>
      <c r="D24" s="1">
        <f t="shared" si="5"/>
        <v>200347362838.24863</v>
      </c>
      <c r="H24">
        <v>28100605515.151516</v>
      </c>
      <c r="I24">
        <f t="shared" si="0"/>
        <v>1.0934274270411279</v>
      </c>
      <c r="J24" s="1">
        <f t="shared" si="6"/>
        <v>26088236932.795937</v>
      </c>
      <c r="R24" s="1">
        <f t="shared" si="7"/>
        <v>-9437814048.480011</v>
      </c>
      <c r="S24" s="1">
        <f t="shared" si="2"/>
        <v>8.9072334013686661E+19</v>
      </c>
      <c r="V24" s="1">
        <f t="shared" si="3"/>
        <v>2012368582.3555794</v>
      </c>
      <c r="W24" s="1">
        <f t="shared" si="4"/>
        <v>4.0496273112518042E+18</v>
      </c>
    </row>
    <row r="25" spans="1:23" x14ac:dyDescent="0.25">
      <c r="A25">
        <v>1982</v>
      </c>
      <c r="B25">
        <v>198037712681.60529</v>
      </c>
      <c r="C25">
        <f t="shared" si="1"/>
        <v>1.0874230393407975</v>
      </c>
      <c r="D25" s="1">
        <f t="shared" si="5"/>
        <v>207943880172.77039</v>
      </c>
      <c r="H25">
        <v>30725972786.729855</v>
      </c>
      <c r="I25">
        <f t="shared" si="0"/>
        <v>0.93379925290640498</v>
      </c>
      <c r="J25" s="1">
        <f t="shared" si="6"/>
        <v>30846583073.818203</v>
      </c>
      <c r="R25" s="1">
        <f t="shared" si="7"/>
        <v>-9906167491.1651001</v>
      </c>
      <c r="S25" s="1">
        <f t="shared" si="2"/>
        <v>9.8132154363016249E+19</v>
      </c>
      <c r="V25" s="1">
        <f t="shared" si="3"/>
        <v>-120610287.08834839</v>
      </c>
      <c r="W25" s="1">
        <f t="shared" si="4"/>
        <v>1.4546841351533818E+16</v>
      </c>
    </row>
    <row r="26" spans="1:23" x14ac:dyDescent="0.25">
      <c r="A26">
        <v>1983</v>
      </c>
      <c r="B26">
        <v>215350771428.33081</v>
      </c>
      <c r="C26">
        <f t="shared" si="1"/>
        <v>0.97203346620251774</v>
      </c>
      <c r="D26" s="1">
        <f t="shared" si="5"/>
        <v>215595138805.30008</v>
      </c>
      <c r="H26">
        <v>28691890433.070869</v>
      </c>
      <c r="I26">
        <f t="shared" si="0"/>
        <v>1.085736219832562</v>
      </c>
      <c r="J26" s="1">
        <f t="shared" si="6"/>
        <v>33663966392.742096</v>
      </c>
      <c r="R26" s="1">
        <f t="shared" si="7"/>
        <v>-244367376.9692688</v>
      </c>
      <c r="S26" s="1">
        <f t="shared" si="2"/>
        <v>5.971541492684072E+16</v>
      </c>
      <c r="V26" s="1">
        <f t="shared" si="3"/>
        <v>-4972075959.6712265</v>
      </c>
      <c r="W26" s="1">
        <f t="shared" si="4"/>
        <v>2.4721539348740547E+19</v>
      </c>
    </row>
    <row r="27" spans="1:23" x14ac:dyDescent="0.25">
      <c r="A27">
        <v>1984</v>
      </c>
      <c r="B27">
        <v>209328156800.86652</v>
      </c>
      <c r="C27">
        <f t="shared" si="1"/>
        <v>1.0959361476502567</v>
      </c>
      <c r="D27" s="1">
        <f t="shared" si="5"/>
        <v>234144850662.20923</v>
      </c>
      <c r="H27">
        <v>31151824658.652416</v>
      </c>
      <c r="I27">
        <f t="shared" si="0"/>
        <v>0.99977837238626122</v>
      </c>
      <c r="J27" s="1">
        <f t="shared" si="6"/>
        <v>31482076001.827316</v>
      </c>
      <c r="R27" s="1">
        <f t="shared" si="7"/>
        <v>-24816693861.342712</v>
      </c>
      <c r="S27" s="1">
        <f t="shared" si="2"/>
        <v>6.1586829420760505E+20</v>
      </c>
      <c r="V27" s="1">
        <f t="shared" si="3"/>
        <v>-330251343.17490005</v>
      </c>
      <c r="W27" s="1">
        <f t="shared" si="4"/>
        <v>1.090659496688256E+17</v>
      </c>
    </row>
    <row r="28" spans="1:23" x14ac:dyDescent="0.25">
      <c r="A28">
        <v>1985</v>
      </c>
      <c r="B28">
        <v>229410293759.07056</v>
      </c>
      <c r="C28">
        <f t="shared" si="1"/>
        <v>1.0708527940811259</v>
      </c>
      <c r="D28" s="1">
        <f t="shared" si="5"/>
        <v>227697487008.18521</v>
      </c>
      <c r="H28">
        <v>31144920554.08971</v>
      </c>
      <c r="I28">
        <f t="shared" si="0"/>
        <v>1.0242142373918506</v>
      </c>
      <c r="J28" s="1">
        <f t="shared" si="6"/>
        <v>34119925038.971699</v>
      </c>
      <c r="R28" s="1">
        <f t="shared" si="7"/>
        <v>1712806750.8853455</v>
      </c>
      <c r="S28" s="1">
        <f t="shared" si="2"/>
        <v>2.9337069658784138E+18</v>
      </c>
      <c r="V28" s="1">
        <f t="shared" si="3"/>
        <v>-2975004484.8819885</v>
      </c>
      <c r="W28" s="1">
        <f t="shared" si="4"/>
        <v>8.850651685067946E+18</v>
      </c>
    </row>
    <row r="29" spans="1:23" x14ac:dyDescent="0.25">
      <c r="A29">
        <v>1986</v>
      </c>
      <c r="B29">
        <v>245664654062.87259</v>
      </c>
      <c r="C29">
        <f t="shared" si="1"/>
        <v>1.1206798404998859</v>
      </c>
      <c r="D29" s="1">
        <f t="shared" si="5"/>
        <v>249173342826.2836</v>
      </c>
      <c r="H29">
        <v>31899071053.936768</v>
      </c>
      <c r="I29">
        <f t="shared" si="0"/>
        <v>1.0455328952670235</v>
      </c>
      <c r="J29" s="1">
        <f t="shared" si="6"/>
        <v>34112535143.634853</v>
      </c>
      <c r="R29" s="1">
        <f t="shared" si="7"/>
        <v>-3508688763.4110107</v>
      </c>
      <c r="S29" s="1">
        <f t="shared" si="2"/>
        <v>1.2310896838486688E+19</v>
      </c>
      <c r="V29" s="1">
        <f t="shared" si="3"/>
        <v>-2213464089.6980858</v>
      </c>
      <c r="W29" s="1">
        <f t="shared" si="4"/>
        <v>4.899423276382976E+18</v>
      </c>
    </row>
    <row r="30" spans="1:23" x14ac:dyDescent="0.25">
      <c r="A30">
        <v>1987</v>
      </c>
      <c r="B30">
        <v>275311425331.63971</v>
      </c>
      <c r="C30">
        <f t="shared" si="1"/>
        <v>1.0629150457892624</v>
      </c>
      <c r="D30" s="1">
        <f t="shared" si="5"/>
        <v>266508520631.97629</v>
      </c>
      <c r="H30">
        <v>33351528115.351013</v>
      </c>
      <c r="I30">
        <f t="shared" si="0"/>
        <v>1.1535525929826451</v>
      </c>
      <c r="J30" s="1">
        <f t="shared" si="6"/>
        <v>34919298807.336685</v>
      </c>
      <c r="R30" s="1">
        <f t="shared" si="7"/>
        <v>8802904699.6634216</v>
      </c>
      <c r="S30" s="1">
        <f t="shared" si="2"/>
        <v>7.7491131151356363E+19</v>
      </c>
      <c r="V30" s="1">
        <f t="shared" si="3"/>
        <v>-1567770691.985672</v>
      </c>
      <c r="W30" s="1">
        <f t="shared" si="4"/>
        <v>2.4579049426492329E+18</v>
      </c>
    </row>
    <row r="31" spans="1:23" x14ac:dyDescent="0.25">
      <c r="A31">
        <v>1988</v>
      </c>
      <c r="B31">
        <v>292632656262.68695</v>
      </c>
      <c r="C31">
        <f t="shared" si="1"/>
        <v>0.99815691129645823</v>
      </c>
      <c r="D31" s="1">
        <f t="shared" si="5"/>
        <v>298017758805.34497</v>
      </c>
      <c r="H31">
        <v>38472741737.396751</v>
      </c>
      <c r="I31">
        <f t="shared" si="0"/>
        <v>1.0441423675376771</v>
      </c>
      <c r="J31" s="1">
        <f t="shared" si="6"/>
        <v>36470522252.712967</v>
      </c>
      <c r="R31" s="1">
        <f t="shared" si="7"/>
        <v>-5385102542.65802</v>
      </c>
      <c r="S31" s="1">
        <f t="shared" si="2"/>
        <v>2.8999329394941874E+19</v>
      </c>
      <c r="V31" s="1">
        <f t="shared" si="3"/>
        <v>2002219484.6837845</v>
      </c>
      <c r="W31" s="1">
        <f t="shared" si="4"/>
        <v>4.0088828648473994E+18</v>
      </c>
    </row>
    <row r="32" spans="1:23" x14ac:dyDescent="0.25">
      <c r="A32">
        <v>1989</v>
      </c>
      <c r="B32">
        <v>292093308319.64178</v>
      </c>
      <c r="C32">
        <f t="shared" si="1"/>
        <v>1.0842334585356088</v>
      </c>
      <c r="D32" s="1">
        <f t="shared" si="5"/>
        <v>316362059121.22931</v>
      </c>
      <c r="H32">
        <v>40171019643.351051</v>
      </c>
      <c r="I32">
        <f t="shared" si="0"/>
        <v>0.99600222458723087</v>
      </c>
      <c r="J32" s="1">
        <f t="shared" si="6"/>
        <v>41913043808.797897</v>
      </c>
      <c r="R32" s="1">
        <f t="shared" si="7"/>
        <v>-24268750801.587524</v>
      </c>
      <c r="S32" s="1">
        <f t="shared" si="2"/>
        <v>5.8897226546955511E+20</v>
      </c>
      <c r="V32" s="1">
        <f t="shared" si="3"/>
        <v>-1742024165.446846</v>
      </c>
      <c r="W32" s="1">
        <f t="shared" si="4"/>
        <v>3.0346481930007803E+18</v>
      </c>
    </row>
    <row r="33" spans="1:23" x14ac:dyDescent="0.25">
      <c r="A33">
        <v>1990</v>
      </c>
      <c r="B33">
        <v>316697337894.51312</v>
      </c>
      <c r="C33">
        <f t="shared" si="1"/>
        <v>0.84150464562125515</v>
      </c>
      <c r="D33" s="1">
        <f t="shared" si="5"/>
        <v>315791578977.83527</v>
      </c>
      <c r="H33">
        <v>40010424928.714996</v>
      </c>
      <c r="I33">
        <f t="shared" si="0"/>
        <v>1.1360029495487833</v>
      </c>
      <c r="J33" s="1">
        <f t="shared" si="6"/>
        <v>43708607549.132652</v>
      </c>
      <c r="R33" s="1">
        <f t="shared" si="7"/>
        <v>905758916.67785645</v>
      </c>
      <c r="S33" s="1">
        <f t="shared" si="2"/>
        <v>8.203992151414441E+17</v>
      </c>
      <c r="V33" s="1">
        <f t="shared" si="3"/>
        <v>-3698182620.4176559</v>
      </c>
      <c r="W33" s="1">
        <f t="shared" si="4"/>
        <v>1.3676554693959201E+19</v>
      </c>
    </row>
    <row r="34" spans="1:23" x14ac:dyDescent="0.25">
      <c r="A34">
        <v>1991</v>
      </c>
      <c r="B34">
        <v>266502281094.11716</v>
      </c>
      <c r="C34">
        <f t="shared" si="1"/>
        <v>1.0670223268358301</v>
      </c>
      <c r="D34" s="1">
        <f t="shared" si="5"/>
        <v>341768433398.13202</v>
      </c>
      <c r="H34">
        <v>45451960731.720406</v>
      </c>
      <c r="I34">
        <f t="shared" si="0"/>
        <v>1.0700347371114698</v>
      </c>
      <c r="J34" s="1">
        <f t="shared" si="6"/>
        <v>43539010722.76548</v>
      </c>
      <c r="R34" s="1">
        <f t="shared" si="7"/>
        <v>-75266152304.014862</v>
      </c>
      <c r="S34" s="1">
        <f t="shared" si="2"/>
        <v>5.6649936826511613E+21</v>
      </c>
      <c r="V34" s="1">
        <f t="shared" si="3"/>
        <v>1912950008.9549255</v>
      </c>
      <c r="W34" s="1">
        <f t="shared" si="4"/>
        <v>3.6593777367606497E+18</v>
      </c>
    </row>
    <row r="35" spans="1:23" x14ac:dyDescent="0.25">
      <c r="A35">
        <v>1992</v>
      </c>
      <c r="B35">
        <v>284363884080.10132</v>
      </c>
      <c r="C35">
        <f t="shared" si="1"/>
        <v>0.96907652082244577</v>
      </c>
      <c r="D35" s="1">
        <f t="shared" si="5"/>
        <v>288669892202.18292</v>
      </c>
      <c r="H35">
        <v>48635176852.767296</v>
      </c>
      <c r="I35">
        <f t="shared" ref="I35:I58" si="8">H36/H35</f>
        <v>1.0584582639727529</v>
      </c>
      <c r="J35" s="1">
        <f t="shared" si="6"/>
        <v>49262581824.18692</v>
      </c>
      <c r="R35" s="1">
        <f t="shared" si="7"/>
        <v>-4306008122.081604</v>
      </c>
      <c r="S35" s="1">
        <f t="shared" si="2"/>
        <v>1.8541705947432743E+19</v>
      </c>
      <c r="V35" s="1">
        <f t="shared" si="3"/>
        <v>-627404971.41962433</v>
      </c>
      <c r="W35" s="1">
        <f t="shared" si="4"/>
        <v>3.9363699816205965E+17</v>
      </c>
    </row>
    <row r="36" spans="1:23" x14ac:dyDescent="0.25">
      <c r="A36">
        <v>1993</v>
      </c>
      <c r="B36">
        <v>275570363431.90186</v>
      </c>
      <c r="C36">
        <f t="shared" si="1"/>
        <v>1.1717874821059582</v>
      </c>
      <c r="D36" s="1">
        <f t="shared" si="5"/>
        <v>307610884480.9422</v>
      </c>
      <c r="H36">
        <v>51478304859.587891</v>
      </c>
      <c r="I36">
        <f t="shared" si="8"/>
        <v>1.0080903289927665</v>
      </c>
      <c r="J36" s="1">
        <f t="shared" si="6"/>
        <v>52588820768.469971</v>
      </c>
      <c r="R36" s="1">
        <f t="shared" si="7"/>
        <v>-32040521049.040344</v>
      </c>
      <c r="S36" s="1">
        <f t="shared" si="2"/>
        <v>1.0265949890939974E+21</v>
      </c>
      <c r="V36" s="1">
        <f t="shared" si="3"/>
        <v>-1110515908.8820801</v>
      </c>
      <c r="W36" s="1">
        <f t="shared" si="4"/>
        <v>1.2332455838801923E+18</v>
      </c>
    </row>
    <row r="37" spans="1:23" x14ac:dyDescent="0.25">
      <c r="A37">
        <v>1994</v>
      </c>
      <c r="B37">
        <v>322909902308.89209</v>
      </c>
      <c r="C37">
        <f t="shared" si="1"/>
        <v>1.1008519145300368</v>
      </c>
      <c r="D37" s="1">
        <f t="shared" si="5"/>
        <v>298292344394.37634</v>
      </c>
      <c r="H37">
        <v>51894781281.891891</v>
      </c>
      <c r="I37">
        <f t="shared" si="8"/>
        <v>1.1684416221593337</v>
      </c>
      <c r="J37" s="1">
        <f t="shared" si="6"/>
        <v>55545984406.737022</v>
      </c>
      <c r="R37" s="1">
        <f t="shared" si="7"/>
        <v>24617557914.515747</v>
      </c>
      <c r="S37" s="1">
        <f t="shared" si="2"/>
        <v>6.0602415767453696E+20</v>
      </c>
      <c r="V37" s="1">
        <f t="shared" si="3"/>
        <v>-3651203124.8451309</v>
      </c>
      <c r="W37" s="1">
        <f t="shared" si="4"/>
        <v>1.3331284258878849E+19</v>
      </c>
    </row>
    <row r="38" spans="1:23" x14ac:dyDescent="0.25">
      <c r="A38">
        <v>1995</v>
      </c>
      <c r="B38">
        <v>355475984177.45099</v>
      </c>
      <c r="C38">
        <f t="shared" si="1"/>
        <v>1.0905266039156138</v>
      </c>
      <c r="D38" s="1">
        <f t="shared" si="5"/>
        <v>348312322699.44025</v>
      </c>
      <c r="H38">
        <v>60636022422.617592</v>
      </c>
      <c r="I38">
        <f t="shared" si="8"/>
        <v>1.0442657726754772</v>
      </c>
      <c r="J38" s="1">
        <f t="shared" si="6"/>
        <v>55978079332.538986</v>
      </c>
      <c r="R38" s="1">
        <f t="shared" si="7"/>
        <v>7163661478.0107422</v>
      </c>
      <c r="S38" s="1">
        <f t="shared" si="2"/>
        <v>5.1318045771535049E+19</v>
      </c>
      <c r="V38" s="1">
        <f t="shared" si="3"/>
        <v>4657943090.0786057</v>
      </c>
      <c r="W38" s="1">
        <f t="shared" si="4"/>
        <v>2.1696433830411031E+19</v>
      </c>
    </row>
    <row r="39" spans="1:23" x14ac:dyDescent="0.25">
      <c r="A39">
        <v>1996</v>
      </c>
      <c r="B39">
        <v>387656017798.59613</v>
      </c>
      <c r="C39">
        <f t="shared" si="1"/>
        <v>1.0584649318754069</v>
      </c>
      <c r="D39" s="1">
        <f t="shared" si="5"/>
        <v>382514170497.84045</v>
      </c>
      <c r="H39">
        <v>63320122807.122322</v>
      </c>
      <c r="I39">
        <f t="shared" si="8"/>
        <v>0.98599461861864079</v>
      </c>
      <c r="J39" s="1">
        <f t="shared" si="6"/>
        <v>64983090545.627289</v>
      </c>
      <c r="R39" s="1">
        <f t="shared" si="7"/>
        <v>5141847300.7556763</v>
      </c>
      <c r="S39" s="1">
        <f t="shared" si="2"/>
        <v>2.6438593664288432E+19</v>
      </c>
      <c r="V39" s="1">
        <f t="shared" si="3"/>
        <v>-1662967738.5049667</v>
      </c>
      <c r="W39" s="1">
        <f t="shared" si="4"/>
        <v>2.7654616993083233E+18</v>
      </c>
    </row>
    <row r="40" spans="1:23" x14ac:dyDescent="0.25">
      <c r="A40">
        <v>1997</v>
      </c>
      <c r="B40">
        <v>410320300470.28259</v>
      </c>
      <c r="C40">
        <f t="shared" si="1"/>
        <v>1.0131862198741961</v>
      </c>
      <c r="D40" s="1">
        <f t="shared" si="5"/>
        <v>416143896607.71216</v>
      </c>
      <c r="H40">
        <v>62433300338.09407</v>
      </c>
      <c r="I40">
        <f t="shared" si="8"/>
        <v>0.99613436223234519</v>
      </c>
      <c r="J40" s="1">
        <f t="shared" si="6"/>
        <v>67723651206.691193</v>
      </c>
      <c r="R40" s="1">
        <f t="shared" si="7"/>
        <v>-5823596137.4295654</v>
      </c>
      <c r="S40" s="1">
        <f t="shared" si="2"/>
        <v>3.3914271971884552E+19</v>
      </c>
      <c r="V40" s="1">
        <f t="shared" si="3"/>
        <v>-5290350868.5971222</v>
      </c>
      <c r="W40" s="1">
        <f t="shared" si="4"/>
        <v>2.7987812312866324E+19</v>
      </c>
    </row>
    <row r="41" spans="1:23" x14ac:dyDescent="0.25">
      <c r="A41">
        <v>1998</v>
      </c>
      <c r="B41">
        <v>415730874171.12994</v>
      </c>
      <c r="C41">
        <f t="shared" si="1"/>
        <v>1.08892561633651</v>
      </c>
      <c r="D41" s="1">
        <f t="shared" si="5"/>
        <v>439729751951.1853</v>
      </c>
      <c r="H41">
        <v>62191955814.347801</v>
      </c>
      <c r="I41">
        <f t="shared" si="8"/>
        <v>1.0125723639705697</v>
      </c>
      <c r="J41" s="1">
        <f t="shared" si="6"/>
        <v>66819449445.847656</v>
      </c>
      <c r="R41" s="1">
        <f t="shared" si="7"/>
        <v>-23998877780.055359</v>
      </c>
      <c r="S41" s="1">
        <f t="shared" si="2"/>
        <v>5.7594613470203485E+20</v>
      </c>
      <c r="V41" s="1">
        <f t="shared" si="3"/>
        <v>-4627493631.499855</v>
      </c>
      <c r="W41" s="1">
        <f t="shared" si="4"/>
        <v>2.1413697309571715E+19</v>
      </c>
    </row>
    <row r="42" spans="1:23" x14ac:dyDescent="0.25">
      <c r="A42">
        <v>1999</v>
      </c>
      <c r="B42">
        <v>452699998386.91376</v>
      </c>
      <c r="C42">
        <f t="shared" si="1"/>
        <v>1.0208676849667453</v>
      </c>
      <c r="D42" s="1">
        <f t="shared" si="5"/>
        <v>445348177742.88574</v>
      </c>
      <c r="H42">
        <v>62973855718.887375</v>
      </c>
      <c r="I42">
        <f t="shared" si="8"/>
        <v>1.1743345571838533</v>
      </c>
      <c r="J42" s="1">
        <f t="shared" si="6"/>
        <v>66573157408.821373</v>
      </c>
      <c r="R42" s="1">
        <f t="shared" si="7"/>
        <v>7351820644.0280151</v>
      </c>
      <c r="S42" s="1">
        <f t="shared" si="2"/>
        <v>5.4049266781956497E+19</v>
      </c>
      <c r="V42" s="1">
        <f t="shared" si="3"/>
        <v>-3599301689.9339981</v>
      </c>
      <c r="W42" s="1">
        <f t="shared" si="4"/>
        <v>1.2954972655161735E+19</v>
      </c>
    </row>
    <row r="43" spans="1:23" x14ac:dyDescent="0.25">
      <c r="A43">
        <v>2000</v>
      </c>
      <c r="B43">
        <v>462146799337.69794</v>
      </c>
      <c r="C43">
        <f t="shared" si="1"/>
        <v>1.0363925310035171</v>
      </c>
      <c r="D43" s="1">
        <f t="shared" si="5"/>
        <v>483612165135.1853</v>
      </c>
      <c r="H43">
        <v>73952374969.799469</v>
      </c>
      <c r="I43">
        <f t="shared" si="8"/>
        <v>0.9777879202779165</v>
      </c>
      <c r="J43" s="1">
        <f t="shared" si="6"/>
        <v>67370747973.015038</v>
      </c>
      <c r="R43" s="1">
        <f t="shared" si="7"/>
        <v>-21465365797.487366</v>
      </c>
      <c r="S43" s="1">
        <f t="shared" si="2"/>
        <v>4.6076192881994039E+20</v>
      </c>
      <c r="V43" s="1">
        <f t="shared" si="3"/>
        <v>6581626996.7844315</v>
      </c>
      <c r="W43" s="1">
        <f t="shared" si="4"/>
        <v>4.3317813924801651E+19</v>
      </c>
    </row>
    <row r="44" spans="1:23" x14ac:dyDescent="0.25">
      <c r="A44">
        <v>2001</v>
      </c>
      <c r="B44">
        <v>478965491060.7713</v>
      </c>
      <c r="C44">
        <f t="shared" si="1"/>
        <v>1.0607631688468278</v>
      </c>
      <c r="D44" s="1">
        <f t="shared" si="5"/>
        <v>493354766737.4411</v>
      </c>
      <c r="H44">
        <v>72309738921.33287</v>
      </c>
      <c r="I44">
        <f t="shared" si="8"/>
        <v>0.99995963856122472</v>
      </c>
      <c r="J44" s="1">
        <f t="shared" si="6"/>
        <v>78466287430.230316</v>
      </c>
      <c r="R44" s="1">
        <f t="shared" si="7"/>
        <v>-14389275676.6698</v>
      </c>
      <c r="S44" s="1">
        <f t="shared" si="2"/>
        <v>2.0705125449920112E+20</v>
      </c>
      <c r="V44" s="1">
        <f t="shared" si="3"/>
        <v>-6156548508.8974457</v>
      </c>
      <c r="W44" s="1">
        <f t="shared" si="4"/>
        <v>3.7903089542407365E+19</v>
      </c>
    </row>
    <row r="45" spans="1:23" x14ac:dyDescent="0.25">
      <c r="A45">
        <v>2002</v>
      </c>
      <c r="B45">
        <v>508068952065.90076</v>
      </c>
      <c r="C45">
        <f t="shared" si="1"/>
        <v>1.1801408048618034</v>
      </c>
      <c r="D45" s="1">
        <f t="shared" si="5"/>
        <v>510664749546.45508</v>
      </c>
      <c r="H45">
        <v>72306820396.232544</v>
      </c>
      <c r="I45">
        <f t="shared" si="8"/>
        <v>1.1512717698902848</v>
      </c>
      <c r="J45" s="1">
        <f t="shared" si="6"/>
        <v>76818410865.380035</v>
      </c>
      <c r="R45" s="1">
        <f t="shared" si="7"/>
        <v>-2595797480.5543213</v>
      </c>
      <c r="S45" s="1">
        <f t="shared" si="2"/>
        <v>6.7381645600521615E+18</v>
      </c>
      <c r="V45" s="1">
        <f t="shared" si="3"/>
        <v>-4511590469.1474915</v>
      </c>
      <c r="W45" s="1">
        <f t="shared" si="4"/>
        <v>2.0354448561302483E+19</v>
      </c>
    </row>
    <row r="46" spans="1:23" x14ac:dyDescent="0.25">
      <c r="A46">
        <v>2003</v>
      </c>
      <c r="B46">
        <v>599592902016.34509</v>
      </c>
      <c r="C46">
        <f t="shared" si="1"/>
        <v>1.1669398529857893</v>
      </c>
      <c r="D46" s="1">
        <f t="shared" si="5"/>
        <v>540511432752.51996</v>
      </c>
      <c r="H46">
        <v>83244801092.709579</v>
      </c>
      <c r="I46">
        <f t="shared" si="8"/>
        <v>1.1769836063222103</v>
      </c>
      <c r="J46" s="1">
        <f t="shared" si="6"/>
        <v>76815479187.209274</v>
      </c>
      <c r="R46" s="1">
        <f t="shared" si="7"/>
        <v>59081469263.825134</v>
      </c>
      <c r="S46" s="1">
        <f t="shared" si="2"/>
        <v>3.4906200103723142E+21</v>
      </c>
      <c r="V46" s="1">
        <f t="shared" si="3"/>
        <v>6429321905.5003052</v>
      </c>
      <c r="W46" s="1">
        <f t="shared" si="4"/>
        <v>4.1336180164546077E+19</v>
      </c>
    </row>
    <row r="47" spans="1:23" x14ac:dyDescent="0.25">
      <c r="A47">
        <v>2004</v>
      </c>
      <c r="B47">
        <v>699688852930.27649</v>
      </c>
      <c r="C47">
        <f t="shared" si="1"/>
        <v>1.1560868432235056</v>
      </c>
      <c r="D47" s="1">
        <f t="shared" si="5"/>
        <v>633489428425.18262</v>
      </c>
      <c r="H47">
        <v>97977766197.672394</v>
      </c>
      <c r="I47">
        <f t="shared" si="8"/>
        <v>1.1176219540457799</v>
      </c>
      <c r="J47" s="1">
        <f t="shared" si="6"/>
        <v>87707068656.881454</v>
      </c>
      <c r="R47" s="1">
        <f t="shared" si="7"/>
        <v>66199424505.093872</v>
      </c>
      <c r="S47" s="1">
        <f t="shared" si="2"/>
        <v>4.3823638048056232E+21</v>
      </c>
      <c r="V47" s="1">
        <f t="shared" si="3"/>
        <v>10270697540.790939</v>
      </c>
      <c r="W47" s="1">
        <f t="shared" si="4"/>
        <v>1.0548722797440904E+20</v>
      </c>
    </row>
    <row r="48" spans="1:23" x14ac:dyDescent="0.25">
      <c r="A48">
        <v>2005</v>
      </c>
      <c r="B48">
        <v>808901077222.83911</v>
      </c>
      <c r="C48">
        <f t="shared" si="1"/>
        <v>1.1377368081761314</v>
      </c>
      <c r="D48" s="1">
        <f t="shared" si="5"/>
        <v>733641178788.29944</v>
      </c>
      <c r="H48">
        <v>109502102510.88319</v>
      </c>
      <c r="I48">
        <f t="shared" si="8"/>
        <v>1.253529000435412</v>
      </c>
      <c r="J48" s="1">
        <f t="shared" si="6"/>
        <v>102074979559.36401</v>
      </c>
      <c r="R48" s="1">
        <f t="shared" si="7"/>
        <v>75259898434.539673</v>
      </c>
      <c r="S48" s="1">
        <f t="shared" si="2"/>
        <v>5.6640523123772275E+21</v>
      </c>
      <c r="V48" s="1">
        <f t="shared" si="3"/>
        <v>7427122951.5191803</v>
      </c>
      <c r="W48" s="1">
        <f t="shared" si="4"/>
        <v>5.5162155336982979E+19</v>
      </c>
    </row>
    <row r="49" spans="1:23" x14ac:dyDescent="0.25">
      <c r="A49">
        <v>2006</v>
      </c>
      <c r="B49">
        <v>920316529729.74744</v>
      </c>
      <c r="C49">
        <f t="shared" si="1"/>
        <v>1.3051072425733539</v>
      </c>
      <c r="D49" s="1">
        <f t="shared" si="5"/>
        <v>841085563574.04431</v>
      </c>
      <c r="H49">
        <v>137264061106.04344</v>
      </c>
      <c r="I49">
        <f t="shared" si="8"/>
        <v>1.1101647079652603</v>
      </c>
      <c r="J49" s="1">
        <f t="shared" si="6"/>
        <v>113071686869.24818</v>
      </c>
      <c r="R49" s="1">
        <f t="shared" si="7"/>
        <v>79230966155.703125</v>
      </c>
      <c r="S49" s="1">
        <f t="shared" si="2"/>
        <v>6.2775459979661735E+21</v>
      </c>
      <c r="V49" s="1">
        <f t="shared" si="3"/>
        <v>24192374236.795258</v>
      </c>
      <c r="W49" s="1">
        <f t="shared" si="4"/>
        <v>5.8527097121315494E+20</v>
      </c>
    </row>
    <row r="50" spans="1:23" x14ac:dyDescent="0.25">
      <c r="A50">
        <v>2007</v>
      </c>
      <c r="B50">
        <v>1201111768410.2688</v>
      </c>
      <c r="C50">
        <f t="shared" si="1"/>
        <v>0.98821174586200344</v>
      </c>
      <c r="D50" s="1">
        <f t="shared" si="5"/>
        <v>948731005895.00171</v>
      </c>
      <c r="H50">
        <v>152385716311.91638</v>
      </c>
      <c r="I50">
        <f t="shared" si="8"/>
        <v>1.1161007620830734</v>
      </c>
      <c r="J50" s="1">
        <f t="shared" si="6"/>
        <v>138690063273.93097</v>
      </c>
      <c r="R50" s="1">
        <f t="shared" si="7"/>
        <v>252380762515.26709</v>
      </c>
      <c r="S50" s="1">
        <f t="shared" si="2"/>
        <v>6.3696049287787643E+22</v>
      </c>
      <c r="V50" s="1">
        <f t="shared" si="3"/>
        <v>13695653037.985413</v>
      </c>
      <c r="W50" s="1">
        <f t="shared" si="4"/>
        <v>1.8757091213687905E+20</v>
      </c>
    </row>
    <row r="51" spans="1:23" x14ac:dyDescent="0.25">
      <c r="A51">
        <v>2008</v>
      </c>
      <c r="B51">
        <v>1186952757636.1101</v>
      </c>
      <c r="C51">
        <f t="shared" si="1"/>
        <v>1.1154111124951345</v>
      </c>
      <c r="D51" s="1">
        <f t="shared" si="5"/>
        <v>1211214389792.0503</v>
      </c>
      <c r="H51">
        <v>170077814106.3049</v>
      </c>
      <c r="I51">
        <f t="shared" si="8"/>
        <v>0.9886814230686779</v>
      </c>
      <c r="J51" s="1">
        <f t="shared" si="6"/>
        <v>152125354183.89206</v>
      </c>
      <c r="R51" s="1">
        <f t="shared" si="7"/>
        <v>-24261632155.940186</v>
      </c>
      <c r="S51" s="1">
        <f t="shared" si="2"/>
        <v>5.8862679487015079E+20</v>
      </c>
      <c r="V51" s="1">
        <f t="shared" si="3"/>
        <v>17952459922.412842</v>
      </c>
      <c r="W51" s="1">
        <f t="shared" si="4"/>
        <v>3.2229081726583931E+20</v>
      </c>
    </row>
    <row r="52" spans="1:23" x14ac:dyDescent="0.25">
      <c r="A52">
        <v>2009</v>
      </c>
      <c r="B52">
        <v>1323940295874.0613</v>
      </c>
      <c r="C52">
        <f t="shared" si="1"/>
        <v>1.2512777791320397</v>
      </c>
      <c r="D52" s="1">
        <f t="shared" si="5"/>
        <v>1198280772900.2864</v>
      </c>
      <c r="H52">
        <v>168152775283.03159</v>
      </c>
      <c r="I52">
        <f t="shared" si="8"/>
        <v>1.0550337585346226</v>
      </c>
      <c r="J52" s="1">
        <f t="shared" si="6"/>
        <v>167379997080.9397</v>
      </c>
      <c r="R52" s="1">
        <f t="shared" si="7"/>
        <v>125659522973.7749</v>
      </c>
      <c r="S52" s="1">
        <f t="shared" si="2"/>
        <v>1.5790315713996662E+22</v>
      </c>
      <c r="V52" s="1">
        <f t="shared" si="3"/>
        <v>772778202.09188843</v>
      </c>
      <c r="W52" s="1">
        <f t="shared" si="4"/>
        <v>5.9718614962837158E+17</v>
      </c>
    </row>
    <row r="53" spans="1:23" x14ac:dyDescent="0.25">
      <c r="A53">
        <v>2010</v>
      </c>
      <c r="B53">
        <v>1656617073124.7109</v>
      </c>
      <c r="C53">
        <f t="shared" si="1"/>
        <v>1.1004654952235942</v>
      </c>
      <c r="D53" s="1">
        <f t="shared" si="5"/>
        <v>1322066624229.7729</v>
      </c>
      <c r="H53">
        <v>177406854514.88458</v>
      </c>
      <c r="I53">
        <f t="shared" si="8"/>
        <v>1.203941154179448</v>
      </c>
      <c r="J53" s="1">
        <f t="shared" si="6"/>
        <v>165744454203.74344</v>
      </c>
      <c r="R53" s="1">
        <f t="shared" si="7"/>
        <v>334550448894.93799</v>
      </c>
      <c r="S53" s="1">
        <f t="shared" si="2"/>
        <v>1.1192400285580452E+23</v>
      </c>
      <c r="V53" s="1">
        <f t="shared" si="3"/>
        <v>11662400311.141144</v>
      </c>
      <c r="W53" s="1">
        <f t="shared" si="4"/>
        <v>1.3601158101730506E+20</v>
      </c>
    </row>
    <row r="54" spans="1:23" x14ac:dyDescent="0.25">
      <c r="A54">
        <v>2011</v>
      </c>
      <c r="B54">
        <v>1823049927772.0461</v>
      </c>
      <c r="C54">
        <f t="shared" si="1"/>
        <v>1.0025166240892782</v>
      </c>
      <c r="D54" s="1">
        <f t="shared" si="5"/>
        <v>1610183147108.7805</v>
      </c>
      <c r="H54">
        <v>213587413183.99557</v>
      </c>
      <c r="I54">
        <f t="shared" si="8"/>
        <v>1.050547021870964</v>
      </c>
      <c r="J54" s="1">
        <f t="shared" si="6"/>
        <v>173552604804.48141</v>
      </c>
      <c r="R54" s="1">
        <f t="shared" si="7"/>
        <v>212866780663.26563</v>
      </c>
      <c r="S54" s="1">
        <f t="shared" si="2"/>
        <v>4.5312266309942838E+22</v>
      </c>
      <c r="V54" s="1">
        <f t="shared" si="3"/>
        <v>40034808379.51416</v>
      </c>
      <c r="W54" s="1">
        <f t="shared" si="4"/>
        <v>1.6027858819844171E+21</v>
      </c>
    </row>
    <row r="55" spans="1:23" x14ac:dyDescent="0.25">
      <c r="A55">
        <v>2012</v>
      </c>
      <c r="B55">
        <v>1827637859136.2344</v>
      </c>
      <c r="C55">
        <f t="shared" si="1"/>
        <v>1.0159135805339086</v>
      </c>
      <c r="D55" s="1">
        <f t="shared" si="5"/>
        <v>1747677762092.252</v>
      </c>
      <c r="H55">
        <v>224383620829.56964</v>
      </c>
      <c r="I55">
        <f t="shared" si="8"/>
        <v>1.0304609860743825</v>
      </c>
      <c r="J55" s="1">
        <f t="shared" si="6"/>
        <v>202764953792.20715</v>
      </c>
      <c r="R55" s="1">
        <f t="shared" si="7"/>
        <v>79960097043.982422</v>
      </c>
      <c r="S55" s="1">
        <f t="shared" si="2"/>
        <v>6.3936171192830866E+21</v>
      </c>
      <c r="V55" s="1">
        <f t="shared" si="3"/>
        <v>21618667037.362488</v>
      </c>
      <c r="W55" s="1">
        <f t="shared" si="4"/>
        <v>4.673667644723434E+20</v>
      </c>
    </row>
    <row r="56" spans="1:23" x14ac:dyDescent="0.25">
      <c r="A56">
        <v>2013</v>
      </c>
      <c r="B56">
        <v>1856722121394.4189</v>
      </c>
      <c r="C56">
        <f t="shared" si="1"/>
        <v>1.0982405082608133</v>
      </c>
      <c r="D56" s="1">
        <f t="shared" si="5"/>
        <v>1751405203884.1248</v>
      </c>
      <c r="H56">
        <v>231218567178.97867</v>
      </c>
      <c r="I56">
        <f t="shared" si="8"/>
        <v>1.0568393867852979</v>
      </c>
      <c r="J56" s="1">
        <f t="shared" si="6"/>
        <v>211076124616.01346</v>
      </c>
      <c r="R56" s="1">
        <f t="shared" si="7"/>
        <v>105316917510.29419</v>
      </c>
      <c r="S56" s="1">
        <f t="shared" si="2"/>
        <v>1.1091653113870111E+22</v>
      </c>
      <c r="V56" s="1">
        <f t="shared" si="3"/>
        <v>20142442562.96521</v>
      </c>
      <c r="W56" s="1">
        <f t="shared" si="4"/>
        <v>4.0571799240235247E+20</v>
      </c>
    </row>
    <row r="57" spans="1:23" x14ac:dyDescent="0.25">
      <c r="A57">
        <v>2014</v>
      </c>
      <c r="B57">
        <v>2039127446299.3022</v>
      </c>
      <c r="C57">
        <f t="shared" si="1"/>
        <v>1.031024722271578</v>
      </c>
      <c r="D57" s="1">
        <f t="shared" si="5"/>
        <v>1774956220194.1045</v>
      </c>
      <c r="H57">
        <v>244360888750.80704</v>
      </c>
      <c r="I57">
        <f t="shared" si="8"/>
        <v>1.1071989801771007</v>
      </c>
      <c r="J57" s="1">
        <f t="shared" si="6"/>
        <v>216241418307.25204</v>
      </c>
      <c r="R57" s="1">
        <f t="shared" si="7"/>
        <v>264171226105.19775</v>
      </c>
      <c r="S57" s="1">
        <f t="shared" si="2"/>
        <v>6.9786436701923515E+22</v>
      </c>
      <c r="V57" s="1">
        <f t="shared" si="3"/>
        <v>28119470443.554993</v>
      </c>
      <c r="W57" s="1">
        <f t="shared" si="4"/>
        <v>7.9070461802596283E+20</v>
      </c>
    </row>
    <row r="58" spans="1:23" x14ac:dyDescent="0.25">
      <c r="A58">
        <v>2015</v>
      </c>
      <c r="B58">
        <v>2102390808997.0901</v>
      </c>
      <c r="C58">
        <f t="shared" si="1"/>
        <v>1.0817349946534964</v>
      </c>
      <c r="D58" s="1">
        <f t="shared" si="5"/>
        <v>1919573005057.4905</v>
      </c>
      <c r="H58">
        <v>270556126820.06354</v>
      </c>
      <c r="I58">
        <f t="shared" si="8"/>
        <v>1.0299328313603939</v>
      </c>
      <c r="J58" s="1">
        <f t="shared" si="6"/>
        <v>225963272417.78662</v>
      </c>
      <c r="R58" s="1">
        <f t="shared" si="7"/>
        <v>182817803939.59961</v>
      </c>
      <c r="S58" s="1">
        <f t="shared" si="2"/>
        <v>3.3422349437297882E+22</v>
      </c>
      <c r="V58" s="1">
        <f t="shared" si="3"/>
        <v>44592854402.276917</v>
      </c>
      <c r="W58" s="1">
        <f t="shared" si="4"/>
        <v>1.9885226637426678E+21</v>
      </c>
    </row>
    <row r="59" spans="1:23" x14ac:dyDescent="0.25">
      <c r="A59">
        <v>2016</v>
      </c>
      <c r="B59">
        <v>2274229710530.0273</v>
      </c>
      <c r="C59">
        <f t="shared" si="1"/>
        <v>0</v>
      </c>
      <c r="D59" s="1">
        <f t="shared" si="5"/>
        <v>1968486879436.8511</v>
      </c>
      <c r="H59">
        <v>278654637737.68988</v>
      </c>
      <c r="I59">
        <f>F60/H59</f>
        <v>0</v>
      </c>
      <c r="J59" s="1">
        <f t="shared" si="6"/>
        <v>244516479055.93576</v>
      </c>
      <c r="R59" s="1">
        <f t="shared" si="7"/>
        <v>305742831093.17627</v>
      </c>
      <c r="S59" s="1">
        <f t="shared" si="2"/>
        <v>9.3478678764870517E+22</v>
      </c>
      <c r="V59" s="1">
        <f t="shared" si="3"/>
        <v>34138158681.75412</v>
      </c>
      <c r="W59" s="1">
        <f t="shared" si="4"/>
        <v>1.1654138781806242E+21</v>
      </c>
    </row>
    <row r="60" spans="1:23" x14ac:dyDescent="0.25">
      <c r="Q60" t="s">
        <v>27</v>
      </c>
      <c r="S60" s="1">
        <f>AVERAGE(S3:S59)</f>
        <v>8.4673293846653142E+21</v>
      </c>
      <c r="W60" s="1">
        <f>AVERAGE(W3:W59)</f>
        <v>1.4317965329619311E+20</v>
      </c>
    </row>
    <row r="61" spans="1:23" x14ac:dyDescent="0.25">
      <c r="Q61" t="s">
        <v>31</v>
      </c>
      <c r="S61" s="10">
        <f>SQRT(S60)</f>
        <v>92018092702.822922</v>
      </c>
      <c r="U61" s="9" t="s">
        <v>23</v>
      </c>
      <c r="W61" s="1">
        <f>SQRT(W60)</f>
        <v>11965770066.994982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C55D-97A1-4193-BF5B-416AED178A59}">
  <dimension ref="A1:X66"/>
  <sheetViews>
    <sheetView topLeftCell="A41" zoomScale="85" zoomScaleNormal="85" workbookViewId="0">
      <selection activeCell="H63" sqref="H63"/>
    </sheetView>
  </sheetViews>
  <sheetFormatPr defaultRowHeight="15" x14ac:dyDescent="0.25"/>
  <cols>
    <col min="9" max="9" width="12.285156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3</v>
      </c>
      <c r="B2" t="s">
        <v>6</v>
      </c>
      <c r="C2" t="s">
        <v>4</v>
      </c>
      <c r="F2" t="s">
        <v>5</v>
      </c>
      <c r="G2" t="s">
        <v>23</v>
      </c>
      <c r="H2" t="s">
        <v>24</v>
      </c>
      <c r="I2" t="s">
        <v>25</v>
      </c>
    </row>
    <row r="3" spans="1:9" x14ac:dyDescent="0.25">
      <c r="A3" s="2">
        <v>1960</v>
      </c>
      <c r="B3" s="2">
        <v>36535925031.340012</v>
      </c>
      <c r="C3" s="2">
        <f>B4/B3</f>
        <v>1.059480389299748</v>
      </c>
      <c r="D3" t="s">
        <v>7</v>
      </c>
      <c r="E3">
        <v>1.3834</v>
      </c>
      <c r="F3" s="2">
        <v>36535925031.340012</v>
      </c>
      <c r="H3">
        <f>B3-F3</f>
        <v>0</v>
      </c>
      <c r="I3">
        <f>H3*H3</f>
        <v>0</v>
      </c>
    </row>
    <row r="4" spans="1:9" x14ac:dyDescent="0.25">
      <c r="A4" s="2">
        <v>1961</v>
      </c>
      <c r="B4" s="2">
        <v>38709096075.630524</v>
      </c>
      <c r="C4" s="2">
        <f>B5/B4</f>
        <v>1.0746587872016533</v>
      </c>
      <c r="D4" t="s">
        <v>9</v>
      </c>
      <c r="E4" s="1">
        <v>-7.0000000000000001E-12</v>
      </c>
      <c r="F4" s="4">
        <f>$E$3*B3*(1-B3/$E$5)</f>
        <v>41199681963.085884</v>
      </c>
      <c r="H4" s="1">
        <f>B4-F4</f>
        <v>-2490585887.4553604</v>
      </c>
      <c r="I4" s="1">
        <f>H4*H4</f>
        <v>6.2030180627918049E+18</v>
      </c>
    </row>
    <row r="5" spans="1:9" x14ac:dyDescent="0.25">
      <c r="A5" s="2">
        <v>1962</v>
      </c>
      <c r="B5" s="2">
        <v>41599070242.309372</v>
      </c>
      <c r="C5" s="2">
        <f t="shared" ref="C5:C59" si="0">B6/B5</f>
        <v>1.1484872287226859</v>
      </c>
      <c r="D5" t="s">
        <v>8</v>
      </c>
      <c r="E5" s="1">
        <f>-E3/E4</f>
        <v>197628571428.57141</v>
      </c>
      <c r="F5" s="4">
        <f>$E$3*B4*(1-B4/$E$5)</f>
        <v>43061404678.080505</v>
      </c>
      <c r="H5">
        <f t="shared" ref="H5:H59" si="1">B5-F5</f>
        <v>-1462334435.7711334</v>
      </c>
      <c r="I5">
        <f t="shared" ref="I5:I59" si="2">H5*H5</f>
        <v>2.1384220020420792E+18</v>
      </c>
    </row>
    <row r="6" spans="1:9" x14ac:dyDescent="0.25">
      <c r="A6" s="2">
        <v>1963</v>
      </c>
      <c r="B6" s="2">
        <v>47776000900.030243</v>
      </c>
      <c r="C6" s="2">
        <f t="shared" si="0"/>
        <v>1.1664197930706039</v>
      </c>
      <c r="D6" s="1"/>
      <c r="F6" s="4">
        <f t="shared" ref="F6:F12" si="3">$E$3*B5*(1-B5/$E$5)</f>
        <v>45434775258.038658</v>
      </c>
      <c r="H6" s="1">
        <f t="shared" si="1"/>
        <v>2341225641.9915848</v>
      </c>
      <c r="I6" s="1">
        <f t="shared" si="2"/>
        <v>5.4813375067189084E+18</v>
      </c>
    </row>
    <row r="7" spans="1:9" x14ac:dyDescent="0.25">
      <c r="A7" s="2">
        <v>1964</v>
      </c>
      <c r="B7" s="2">
        <v>55726873083.55426</v>
      </c>
      <c r="C7" s="2">
        <f t="shared" si="0"/>
        <v>1.05443606322116</v>
      </c>
      <c r="D7" s="1"/>
      <c r="F7" s="4">
        <f t="shared" si="3"/>
        <v>50115495811.103996</v>
      </c>
      <c r="H7">
        <f t="shared" si="1"/>
        <v>5611377272.450264</v>
      </c>
      <c r="I7">
        <f t="shared" si="2"/>
        <v>3.1487554893771362E+19</v>
      </c>
    </row>
    <row r="8" spans="1:9" x14ac:dyDescent="0.25">
      <c r="A8" s="2">
        <v>1965</v>
      </c>
      <c r="B8" s="2">
        <v>58760424669.848183</v>
      </c>
      <c r="C8" s="2">
        <f t="shared" si="0"/>
        <v>0.77013809136765443</v>
      </c>
      <c r="D8" s="1"/>
      <c r="F8" s="4">
        <f t="shared" si="3"/>
        <v>55354165538.095001</v>
      </c>
      <c r="H8" s="1">
        <f t="shared" si="1"/>
        <v>3406259131.7531815</v>
      </c>
      <c r="I8" s="1">
        <f t="shared" si="2"/>
        <v>1.1602601272651938E+19</v>
      </c>
    </row>
    <row r="9" spans="1:9" x14ac:dyDescent="0.25">
      <c r="A9" s="2">
        <v>1966</v>
      </c>
      <c r="B9" s="2">
        <v>45253641303.189713</v>
      </c>
      <c r="C9" s="2">
        <f t="shared" si="0"/>
        <v>1.0930870415385565</v>
      </c>
      <c r="D9" s="1"/>
      <c r="F9" s="4">
        <f t="shared" si="3"/>
        <v>57119658936.601654</v>
      </c>
      <c r="H9">
        <f t="shared" si="1"/>
        <v>-11866017633.411942</v>
      </c>
      <c r="I9">
        <f t="shared" si="2"/>
        <v>1.4080237447644314E+20</v>
      </c>
    </row>
    <row r="10" spans="1:9" x14ac:dyDescent="0.25">
      <c r="A10" s="2">
        <v>1967</v>
      </c>
      <c r="B10" s="2">
        <v>49466168890.950668</v>
      </c>
      <c r="C10" s="2">
        <f t="shared" si="0"/>
        <v>1.0588514424810644</v>
      </c>
      <c r="D10" s="1"/>
      <c r="F10" s="4">
        <f t="shared" si="3"/>
        <v>48268643020.448341</v>
      </c>
      <c r="H10" s="1">
        <f t="shared" si="1"/>
        <v>1197525870.502327</v>
      </c>
      <c r="I10" s="1">
        <f t="shared" si="2"/>
        <v>1.434068210522356E+18</v>
      </c>
    </row>
    <row r="11" spans="1:9" x14ac:dyDescent="0.25">
      <c r="A11" s="2">
        <v>1968</v>
      </c>
      <c r="B11" s="2">
        <v>52377324284.195068</v>
      </c>
      <c r="C11" s="2">
        <f t="shared" si="0"/>
        <v>1.1010171064382612</v>
      </c>
      <c r="D11" s="1"/>
      <c r="F11" s="4">
        <f t="shared" si="3"/>
        <v>51303184990.504761</v>
      </c>
      <c r="H11">
        <f t="shared" si="1"/>
        <v>1074139293.6903076</v>
      </c>
      <c r="I11">
        <f t="shared" si="2"/>
        <v>1.153775222249513E+18</v>
      </c>
    </row>
    <row r="12" spans="1:9" x14ac:dyDescent="0.25">
      <c r="A12" s="2">
        <v>1969</v>
      </c>
      <c r="B12" s="2">
        <v>57668330026.36293</v>
      </c>
      <c r="C12" s="2">
        <f t="shared" si="0"/>
        <v>1.0680004170634521</v>
      </c>
      <c r="D12" s="1"/>
      <c r="F12" s="4">
        <f t="shared" si="3"/>
        <v>53255101720.553345</v>
      </c>
      <c r="H12" s="1">
        <f t="shared" si="1"/>
        <v>4413228305.8095856</v>
      </c>
      <c r="I12" s="1">
        <f t="shared" si="2"/>
        <v>1.9476584079198945E+19</v>
      </c>
    </row>
    <row r="13" spans="1:9" x14ac:dyDescent="0.25">
      <c r="A13">
        <v>1970</v>
      </c>
      <c r="B13">
        <v>61589800519.508408</v>
      </c>
      <c r="C13">
        <f t="shared" si="0"/>
        <v>1.0789540038335483</v>
      </c>
      <c r="D13" s="1"/>
      <c r="E13" s="3"/>
      <c r="F13" s="1">
        <f>E14*B12*(1-B12/E16)</f>
        <v>62762442583.899055</v>
      </c>
      <c r="H13">
        <f t="shared" si="1"/>
        <v>-1172642064.3906479</v>
      </c>
      <c r="I13">
        <f t="shared" si="2"/>
        <v>1.3750894111783603E+18</v>
      </c>
    </row>
    <row r="14" spans="1:9" x14ac:dyDescent="0.25">
      <c r="A14">
        <v>1971</v>
      </c>
      <c r="B14">
        <v>66452561865.833153</v>
      </c>
      <c r="C14">
        <f t="shared" si="0"/>
        <v>1.0610563546332328</v>
      </c>
      <c r="D14" s="1" t="s">
        <v>7</v>
      </c>
      <c r="E14">
        <v>1.0422</v>
      </c>
      <c r="F14" s="1">
        <f>$E$14*B13*(1-B13/$E$16)</f>
        <v>67223532923.857933</v>
      </c>
      <c r="H14" s="1">
        <f t="shared" si="1"/>
        <v>-770971058.02478027</v>
      </c>
      <c r="I14" s="1">
        <f t="shared" si="2"/>
        <v>5.9439637231184909E+17</v>
      </c>
    </row>
    <row r="15" spans="1:9" x14ac:dyDescent="0.25">
      <c r="A15">
        <v>1972</v>
      </c>
      <c r="B15">
        <v>70509913049.400299</v>
      </c>
      <c r="C15">
        <f t="shared" si="0"/>
        <v>1.1966337495139456</v>
      </c>
      <c r="D15" s="1" t="s">
        <v>9</v>
      </c>
      <c r="E15" s="1">
        <v>8.0000000000000002E-13</v>
      </c>
      <c r="F15" s="1">
        <f>$E$14*B14*(1-B14/$E$16)</f>
        <v>72789614359.397232</v>
      </c>
      <c r="H15">
        <f t="shared" si="1"/>
        <v>-2279701309.996933</v>
      </c>
      <c r="I15">
        <f t="shared" si="2"/>
        <v>5.1970380628017326E+18</v>
      </c>
    </row>
    <row r="16" spans="1:9" x14ac:dyDescent="0.25">
      <c r="A16">
        <v>1973</v>
      </c>
      <c r="B16">
        <v>84374541630.206161</v>
      </c>
      <c r="C16">
        <f t="shared" si="0"/>
        <v>1.1638377519963423</v>
      </c>
      <c r="D16" s="1" t="s">
        <v>8</v>
      </c>
      <c r="E16" s="1">
        <f>-E14/E15</f>
        <v>-1302750000000</v>
      </c>
      <c r="F16" s="1">
        <f t="shared" ref="F16:F22" si="4">$E$14*B15*(1-B15/$E$16)</f>
        <v>77462749650.67218</v>
      </c>
      <c r="H16" s="1">
        <f t="shared" si="1"/>
        <v>6911791979.5339813</v>
      </c>
      <c r="I16" s="1">
        <f t="shared" si="2"/>
        <v>4.7772868368350274E+19</v>
      </c>
    </row>
    <row r="17" spans="1:9" x14ac:dyDescent="0.25">
      <c r="A17">
        <v>1974</v>
      </c>
      <c r="B17">
        <v>98198276856.620941</v>
      </c>
      <c r="C17">
        <f t="shared" si="0"/>
        <v>0.98941880788802805</v>
      </c>
      <c r="D17" s="1"/>
      <c r="F17" s="1">
        <f t="shared" si="4"/>
        <v>93630397907.246796</v>
      </c>
      <c r="H17">
        <f t="shared" si="1"/>
        <v>4567878949.3741455</v>
      </c>
      <c r="I17">
        <f t="shared" si="2"/>
        <v>2.0865518096135447E+19</v>
      </c>
    </row>
    <row r="18" spans="1:9" x14ac:dyDescent="0.25">
      <c r="A18">
        <v>1975</v>
      </c>
      <c r="B18">
        <v>97159222024.136429</v>
      </c>
      <c r="C18">
        <f t="shared" si="0"/>
        <v>1.0431019343563381</v>
      </c>
      <c r="D18" s="1"/>
      <c r="F18" s="1">
        <f t="shared" si="4"/>
        <v>110056565402.05801</v>
      </c>
      <c r="H18" s="1">
        <f t="shared" si="1"/>
        <v>-12897343377.921585</v>
      </c>
      <c r="I18" s="1">
        <f t="shared" si="2"/>
        <v>1.6634146620801778E+20</v>
      </c>
    </row>
    <row r="19" spans="1:9" x14ac:dyDescent="0.25">
      <c r="A19">
        <v>1976</v>
      </c>
      <c r="B19">
        <v>101346972433.93364</v>
      </c>
      <c r="C19">
        <f t="shared" si="0"/>
        <v>1.1827363333675041</v>
      </c>
      <c r="D19" s="1"/>
      <c r="F19" s="1">
        <f t="shared" si="4"/>
        <v>108811272733.02335</v>
      </c>
      <c r="H19">
        <f t="shared" si="1"/>
        <v>-7464300299.0897064</v>
      </c>
      <c r="I19">
        <f t="shared" si="2"/>
        <v>5.5715778954990682E+19</v>
      </c>
    </row>
    <row r="20" spans="1:9" x14ac:dyDescent="0.25">
      <c r="A20">
        <v>1977</v>
      </c>
      <c r="B20">
        <v>119866746574.40817</v>
      </c>
      <c r="C20">
        <f t="shared" si="0"/>
        <v>1.1301615058401249</v>
      </c>
      <c r="D20" s="1"/>
      <c r="F20" s="1">
        <f t="shared" si="4"/>
        <v>113840781727.86525</v>
      </c>
      <c r="H20" s="1">
        <f t="shared" si="1"/>
        <v>6025964846.542923</v>
      </c>
      <c r="I20" s="1">
        <f t="shared" si="2"/>
        <v>3.6312252331771073E+19</v>
      </c>
    </row>
    <row r="21" spans="1:9" x14ac:dyDescent="0.25">
      <c r="A21">
        <v>1978</v>
      </c>
      <c r="B21">
        <v>135468782808.68977</v>
      </c>
      <c r="C21">
        <f t="shared" si="0"/>
        <v>1.1142849580157346</v>
      </c>
      <c r="D21" s="1"/>
      <c r="F21" s="1">
        <f t="shared" si="4"/>
        <v>136419552827.31493</v>
      </c>
      <c r="H21">
        <f t="shared" si="1"/>
        <v>-950770018.62515259</v>
      </c>
      <c r="I21">
        <f t="shared" si="2"/>
        <v>9.0396362831647296E+17</v>
      </c>
    </row>
    <row r="22" spans="1:9" x14ac:dyDescent="0.25">
      <c r="A22">
        <v>1979</v>
      </c>
      <c r="B22">
        <v>150950826964.42355</v>
      </c>
      <c r="C22">
        <f t="shared" si="0"/>
        <v>1.2178791487672849</v>
      </c>
      <c r="D22" s="1"/>
      <c r="F22" s="1">
        <f t="shared" si="4"/>
        <v>155866998335.75085</v>
      </c>
      <c r="H22" s="1">
        <f t="shared" si="1"/>
        <v>-4916171371.327301</v>
      </c>
      <c r="I22" s="1">
        <f t="shared" si="2"/>
        <v>2.4168740952258154E+19</v>
      </c>
    </row>
    <row r="23" spans="1:9" x14ac:dyDescent="0.25">
      <c r="A23" s="2">
        <v>1980</v>
      </c>
      <c r="B23" s="2">
        <v>183839864649.14987</v>
      </c>
      <c r="C23" s="2">
        <f t="shared" si="0"/>
        <v>1.0384556644126719</v>
      </c>
      <c r="D23" s="1"/>
      <c r="E23" s="3"/>
      <c r="F23" s="4">
        <f>E24*B22*(1-B22/E26)</f>
        <v>159150327430.92331</v>
      </c>
      <c r="H23">
        <f t="shared" si="1"/>
        <v>24689537218.226563</v>
      </c>
      <c r="I23">
        <f t="shared" si="2"/>
        <v>6.0957324805019468E+20</v>
      </c>
    </row>
    <row r="24" spans="1:9" x14ac:dyDescent="0.25">
      <c r="A24" s="2">
        <v>1981</v>
      </c>
      <c r="B24" s="2">
        <v>190909548789.76862</v>
      </c>
      <c r="C24" s="2">
        <f t="shared" si="0"/>
        <v>1.0373379117861008</v>
      </c>
      <c r="D24" s="1" t="s">
        <v>7</v>
      </c>
      <c r="E24">
        <v>1.0512999999999999</v>
      </c>
      <c r="F24" s="4">
        <f>$E$24*B23*(1-B23/$E$26)</f>
        <v>193946791622.3356</v>
      </c>
      <c r="H24" s="1">
        <f t="shared" si="1"/>
        <v>-3037242832.5669861</v>
      </c>
      <c r="I24" s="1">
        <f t="shared" si="2"/>
        <v>9.2248440239795282E+18</v>
      </c>
    </row>
    <row r="25" spans="1:9" x14ac:dyDescent="0.25">
      <c r="A25" s="2">
        <v>1982</v>
      </c>
      <c r="B25" s="2">
        <v>198037712681.60529</v>
      </c>
      <c r="C25" s="2">
        <f t="shared" si="0"/>
        <v>1.0874230393407975</v>
      </c>
      <c r="D25" s="1" t="s">
        <v>9</v>
      </c>
      <c r="E25" s="1">
        <v>2E-14</v>
      </c>
      <c r="F25" s="4">
        <f>$E$24*B24*(1-B24/$E$26)</f>
        <v>201432137759.06595</v>
      </c>
      <c r="H25">
        <f t="shared" si="1"/>
        <v>-3394425077.4606628</v>
      </c>
      <c r="I25">
        <f t="shared" si="2"/>
        <v>1.1522121606493827E+19</v>
      </c>
    </row>
    <row r="26" spans="1:9" x14ac:dyDescent="0.25">
      <c r="A26" s="2">
        <v>1983</v>
      </c>
      <c r="B26" s="2">
        <v>215350771428.33081</v>
      </c>
      <c r="C26" s="2">
        <f t="shared" si="0"/>
        <v>0.97203346620251774</v>
      </c>
      <c r="D26" s="1" t="s">
        <v>8</v>
      </c>
      <c r="E26" s="1">
        <f>-E24/E25</f>
        <v>-52564999999999.992</v>
      </c>
      <c r="F26" s="4">
        <f t="shared" ref="F26:F32" si="5">$E$24*B25*(1-B25/$E$26)</f>
        <v>208981426055.05487</v>
      </c>
      <c r="H26" s="1">
        <f t="shared" si="1"/>
        <v>6369345373.2759399</v>
      </c>
      <c r="I26" s="1">
        <f t="shared" si="2"/>
        <v>4.0568560484071621E+19</v>
      </c>
    </row>
    <row r="27" spans="1:9" x14ac:dyDescent="0.25">
      <c r="A27" s="2">
        <v>1984</v>
      </c>
      <c r="B27" s="2">
        <v>209328156800.86652</v>
      </c>
      <c r="C27" s="2">
        <f t="shared" si="0"/>
        <v>1.0959361476502567</v>
      </c>
      <c r="D27" s="1"/>
      <c r="F27" s="4">
        <f t="shared" si="5"/>
        <v>227325785097.69968</v>
      </c>
      <c r="H27">
        <f t="shared" si="1"/>
        <v>-17997628296.83316</v>
      </c>
      <c r="I27">
        <f t="shared" si="2"/>
        <v>3.239146243109697E+20</v>
      </c>
    </row>
    <row r="28" spans="1:9" x14ac:dyDescent="0.25">
      <c r="A28" s="2">
        <v>1985</v>
      </c>
      <c r="B28" s="2">
        <v>229410293759.07056</v>
      </c>
      <c r="C28" s="2">
        <f t="shared" si="0"/>
        <v>1.0708527940811259</v>
      </c>
      <c r="D28" s="1"/>
      <c r="F28" s="4">
        <f t="shared" si="5"/>
        <v>220943056789.3439</v>
      </c>
      <c r="H28" s="1">
        <f t="shared" si="1"/>
        <v>8467236969.7266541</v>
      </c>
      <c r="I28" s="1">
        <f t="shared" si="2"/>
        <v>7.1694101901505815E+19</v>
      </c>
    </row>
    <row r="29" spans="1:9" x14ac:dyDescent="0.25">
      <c r="A29" s="2">
        <v>1986</v>
      </c>
      <c r="B29" s="2">
        <v>245664654062.87259</v>
      </c>
      <c r="C29" s="2">
        <f t="shared" si="0"/>
        <v>1.1206798404998859</v>
      </c>
      <c r="D29" s="1"/>
      <c r="F29" s="4">
        <f t="shared" si="5"/>
        <v>242231623486.56332</v>
      </c>
      <c r="H29">
        <f t="shared" si="1"/>
        <v>3433030576.3092651</v>
      </c>
      <c r="I29">
        <f t="shared" si="2"/>
        <v>1.1785698937874326E+19</v>
      </c>
    </row>
    <row r="30" spans="1:9" x14ac:dyDescent="0.25">
      <c r="A30" s="2">
        <v>1987</v>
      </c>
      <c r="B30" s="2">
        <v>275311425331.63971</v>
      </c>
      <c r="C30" s="2">
        <f t="shared" si="0"/>
        <v>1.0629150457892624</v>
      </c>
      <c r="D30" s="1"/>
      <c r="F30" s="4">
        <f t="shared" si="5"/>
        <v>259474273261.41458</v>
      </c>
      <c r="H30" s="1">
        <f t="shared" si="1"/>
        <v>15837152070.225128</v>
      </c>
      <c r="I30" s="1">
        <f t="shared" si="2"/>
        <v>2.5081538569543608E+20</v>
      </c>
    </row>
    <row r="31" spans="1:9" x14ac:dyDescent="0.25">
      <c r="A31" s="2">
        <v>1988</v>
      </c>
      <c r="B31" s="2">
        <v>292632656262.68695</v>
      </c>
      <c r="C31" s="2">
        <f t="shared" si="0"/>
        <v>0.99815691129645823</v>
      </c>
      <c r="D31" s="1"/>
      <c r="F31" s="4">
        <f t="shared" si="5"/>
        <v>290950829069.51556</v>
      </c>
      <c r="H31">
        <f t="shared" si="1"/>
        <v>1681827193.1713867</v>
      </c>
      <c r="I31">
        <f t="shared" si="2"/>
        <v>2.8285427076907448E+18</v>
      </c>
    </row>
    <row r="32" spans="1:9" x14ac:dyDescent="0.25">
      <c r="A32" s="2">
        <v>1989</v>
      </c>
      <c r="B32" s="2">
        <v>292093308319.64178</v>
      </c>
      <c r="C32" s="2">
        <f t="shared" si="0"/>
        <v>1.0842334585356088</v>
      </c>
      <c r="D32" s="1"/>
      <c r="F32" s="4">
        <f t="shared" si="5"/>
        <v>309357388959.18988</v>
      </c>
      <c r="H32" s="1">
        <f t="shared" si="1"/>
        <v>-17264080639.548096</v>
      </c>
      <c r="I32" s="1">
        <f t="shared" si="2"/>
        <v>2.9804848032881941E+20</v>
      </c>
    </row>
    <row r="33" spans="1:9" x14ac:dyDescent="0.25">
      <c r="A33">
        <v>1990</v>
      </c>
      <c r="B33">
        <v>316697337894.51312</v>
      </c>
      <c r="C33">
        <f t="shared" si="0"/>
        <v>0.84150464562125515</v>
      </c>
      <c r="D33" s="1"/>
      <c r="F33" s="1">
        <f>E35*B32*(1-B32/E37)</f>
        <v>304944051148.91711</v>
      </c>
      <c r="H33">
        <f t="shared" si="1"/>
        <v>11753286745.596008</v>
      </c>
      <c r="I33">
        <f t="shared" si="2"/>
        <v>1.381397493242028E+20</v>
      </c>
    </row>
    <row r="34" spans="1:9" x14ac:dyDescent="0.25">
      <c r="A34">
        <v>1991</v>
      </c>
      <c r="B34">
        <v>266502281094.11716</v>
      </c>
      <c r="C34">
        <f t="shared" si="0"/>
        <v>1.0670223268358301</v>
      </c>
      <c r="D34" s="1"/>
      <c r="E34" s="3"/>
      <c r="F34" s="1">
        <f>$E$35*B33*(1-B33/$E$37)</f>
        <v>330240941703.65802</v>
      </c>
      <c r="H34" s="1">
        <f t="shared" si="1"/>
        <v>-63738660609.540863</v>
      </c>
      <c r="I34" s="1">
        <f t="shared" si="2"/>
        <v>4.0626168562982359E+21</v>
      </c>
    </row>
    <row r="35" spans="1:9" x14ac:dyDescent="0.25">
      <c r="A35">
        <v>1992</v>
      </c>
      <c r="B35">
        <v>284363884080.10132</v>
      </c>
      <c r="C35">
        <f t="shared" si="0"/>
        <v>0.96907652082244577</v>
      </c>
      <c r="D35" s="1" t="s">
        <v>7</v>
      </c>
      <c r="E35">
        <v>1.0586</v>
      </c>
      <c r="F35" s="1">
        <f>$E$35*B34*(1-B34/$E$37)</f>
        <v>278568141474.81403</v>
      </c>
      <c r="H35">
        <f t="shared" si="1"/>
        <v>5795742605.2872925</v>
      </c>
      <c r="I35">
        <f t="shared" si="2"/>
        <v>3.3590632346742333E+19</v>
      </c>
    </row>
    <row r="36" spans="1:9" x14ac:dyDescent="0.25">
      <c r="A36">
        <v>1993</v>
      </c>
      <c r="B36">
        <v>275570363431.90186</v>
      </c>
      <c r="C36">
        <f t="shared" si="0"/>
        <v>1.1717874821059582</v>
      </c>
      <c r="D36" s="1" t="s">
        <v>9</v>
      </c>
      <c r="E36" s="1">
        <v>-5.0000000000000002E-14</v>
      </c>
      <c r="F36" s="1">
        <f t="shared" ref="F36:F42" si="6">$E$35*B35*(1-B35/$E$37)</f>
        <v>296984466758.7392</v>
      </c>
      <c r="H36" s="1">
        <f t="shared" si="1"/>
        <v>-21414103326.837341</v>
      </c>
      <c r="I36" s="1">
        <f t="shared" si="2"/>
        <v>4.5856382129246608E+20</v>
      </c>
    </row>
    <row r="37" spans="1:9" x14ac:dyDescent="0.25">
      <c r="A37">
        <v>1994</v>
      </c>
      <c r="B37">
        <v>322909902308.89209</v>
      </c>
      <c r="C37">
        <f t="shared" si="0"/>
        <v>1.1008519145300368</v>
      </c>
      <c r="D37" s="1" t="s">
        <v>8</v>
      </c>
      <c r="E37" s="1">
        <f>-E35/E36</f>
        <v>21172000000000</v>
      </c>
      <c r="F37" s="1">
        <f t="shared" si="6"/>
        <v>287921835468.91174</v>
      </c>
      <c r="H37">
        <f t="shared" si="1"/>
        <v>34988066839.980347</v>
      </c>
      <c r="I37">
        <f t="shared" si="2"/>
        <v>1.2241648211989323E+21</v>
      </c>
    </row>
    <row r="38" spans="1:9" x14ac:dyDescent="0.25">
      <c r="A38">
        <v>1995</v>
      </c>
      <c r="B38">
        <v>355475984177.45099</v>
      </c>
      <c r="C38">
        <f t="shared" si="0"/>
        <v>1.0905266039156138</v>
      </c>
      <c r="D38" s="1"/>
      <c r="F38" s="1">
        <f t="shared" si="6"/>
        <v>336618882333.73627</v>
      </c>
      <c r="H38" s="1">
        <f t="shared" si="1"/>
        <v>18857101843.714722</v>
      </c>
      <c r="I38" s="1">
        <f t="shared" si="2"/>
        <v>3.5559028994422918E+20</v>
      </c>
    </row>
    <row r="39" spans="1:9" x14ac:dyDescent="0.25">
      <c r="A39">
        <v>1996</v>
      </c>
      <c r="B39">
        <v>387656017798.59613</v>
      </c>
      <c r="C39">
        <f t="shared" si="0"/>
        <v>1.0584649318754069</v>
      </c>
      <c r="D39" s="1"/>
      <c r="F39" s="1">
        <f t="shared" si="6"/>
        <v>369988718083.90326</v>
      </c>
      <c r="H39">
        <f t="shared" si="1"/>
        <v>17667299714.692871</v>
      </c>
      <c r="I39">
        <f t="shared" si="2"/>
        <v>3.1213347920878679E+20</v>
      </c>
    </row>
    <row r="40" spans="1:9" x14ac:dyDescent="0.25">
      <c r="A40">
        <v>1997</v>
      </c>
      <c r="B40">
        <v>410320300470.28259</v>
      </c>
      <c r="C40">
        <f t="shared" si="0"/>
        <v>1.0131862198741961</v>
      </c>
      <c r="D40" s="1"/>
      <c r="F40" s="1">
        <f t="shared" si="6"/>
        <v>402858801034.82062</v>
      </c>
      <c r="H40" s="1">
        <f t="shared" si="1"/>
        <v>7461499435.4619751</v>
      </c>
      <c r="I40" s="1">
        <f t="shared" si="2"/>
        <v>5.5673973825399374E+19</v>
      </c>
    </row>
    <row r="41" spans="1:9" x14ac:dyDescent="0.25">
      <c r="A41">
        <v>1998</v>
      </c>
      <c r="B41">
        <v>415730874171.12994</v>
      </c>
      <c r="C41">
        <f t="shared" si="0"/>
        <v>1.08892561633651</v>
      </c>
      <c r="D41" s="1"/>
      <c r="F41" s="1">
        <f t="shared" si="6"/>
        <v>425946932628.94</v>
      </c>
      <c r="H41">
        <f t="shared" si="1"/>
        <v>-10216058457.810059</v>
      </c>
      <c r="I41">
        <f t="shared" si="2"/>
        <v>1.0436785041339243E+20</v>
      </c>
    </row>
    <row r="42" spans="1:9" x14ac:dyDescent="0.25">
      <c r="A42">
        <v>1999</v>
      </c>
      <c r="B42">
        <v>452699998386.91376</v>
      </c>
      <c r="C42">
        <f t="shared" si="0"/>
        <v>1.0208676849667453</v>
      </c>
      <c r="D42" s="1"/>
      <c r="F42" s="1">
        <f t="shared" si="6"/>
        <v>431451095410.60358</v>
      </c>
      <c r="H42" s="1">
        <f t="shared" si="1"/>
        <v>21248902976.310181</v>
      </c>
      <c r="I42" s="1">
        <f t="shared" si="2"/>
        <v>4.5151587769664366E+20</v>
      </c>
    </row>
    <row r="43" spans="1:9" x14ac:dyDescent="0.25">
      <c r="A43" s="2">
        <v>2000</v>
      </c>
      <c r="B43" s="2">
        <v>462146799337.69794</v>
      </c>
      <c r="C43" s="2">
        <f t="shared" si="0"/>
        <v>1.0363925310035171</v>
      </c>
      <c r="D43" s="1"/>
      <c r="F43" s="4">
        <f>E45*B42*(1-B42/E47)</f>
        <v>506904032657.25861</v>
      </c>
      <c r="H43">
        <f t="shared" si="1"/>
        <v>-44757233319.560669</v>
      </c>
      <c r="I43">
        <f t="shared" si="2"/>
        <v>2.0032099344215919E+21</v>
      </c>
    </row>
    <row r="44" spans="1:9" x14ac:dyDescent="0.25">
      <c r="A44" s="2">
        <v>2001</v>
      </c>
      <c r="B44" s="2">
        <v>478965491060.7713</v>
      </c>
      <c r="C44" s="2">
        <f t="shared" si="0"/>
        <v>1.0607631688468278</v>
      </c>
      <c r="D44" s="1"/>
      <c r="E44" s="3"/>
      <c r="F44" s="4">
        <f>$E$45*B43*(1-B43/$E$47)</f>
        <v>517700236760.2923</v>
      </c>
      <c r="H44" s="1">
        <f t="shared" si="1"/>
        <v>-38734745699.520996</v>
      </c>
      <c r="I44" s="1">
        <f t="shared" si="2"/>
        <v>1.5003805244065603E+21</v>
      </c>
    </row>
    <row r="45" spans="1:9" x14ac:dyDescent="0.25">
      <c r="A45" s="2">
        <v>2002</v>
      </c>
      <c r="B45" s="2">
        <v>508068952065.90076</v>
      </c>
      <c r="C45" s="2">
        <f t="shared" si="0"/>
        <v>1.1801408048618034</v>
      </c>
      <c r="D45" s="1" t="s">
        <v>7</v>
      </c>
      <c r="E45">
        <v>1.0971</v>
      </c>
      <c r="F45" s="4">
        <f>$E$45*B44*(1-B44/$E$47)</f>
        <v>536943437324.12646</v>
      </c>
      <c r="H45">
        <f t="shared" si="1"/>
        <v>-28874485258.225708</v>
      </c>
      <c r="I45">
        <f t="shared" si="2"/>
        <v>8.3373589892749368E+20</v>
      </c>
    </row>
    <row r="46" spans="1:9" x14ac:dyDescent="0.25">
      <c r="A46" s="2">
        <v>2003</v>
      </c>
      <c r="B46" s="2">
        <v>599592902016.34509</v>
      </c>
      <c r="C46" s="2">
        <f t="shared" si="0"/>
        <v>1.1669398529857893</v>
      </c>
      <c r="D46" s="1" t="s">
        <v>9</v>
      </c>
      <c r="E46" s="1">
        <v>5.0000000000000002E-14</v>
      </c>
      <c r="F46" s="4">
        <f t="shared" ref="F46:F52" si="7">$E$45*B45*(1-B45/$E$47)</f>
        <v>570309150314.16687</v>
      </c>
      <c r="H46" s="1">
        <f t="shared" si="1"/>
        <v>29283751702.178223</v>
      </c>
      <c r="I46" s="1">
        <f t="shared" si="2"/>
        <v>8.5753811375482601E+20</v>
      </c>
    </row>
    <row r="47" spans="1:9" x14ac:dyDescent="0.25">
      <c r="A47" s="2">
        <v>2004</v>
      </c>
      <c r="B47" s="2">
        <v>699688852930.27649</v>
      </c>
      <c r="C47" s="2">
        <f t="shared" si="0"/>
        <v>1.1560868432235056</v>
      </c>
      <c r="D47" s="1" t="s">
        <v>8</v>
      </c>
      <c r="E47" s="1">
        <f>-E45/E46</f>
        <v>-21942000000000</v>
      </c>
      <c r="F47" s="4">
        <f t="shared" si="7"/>
        <v>675788955209.55139</v>
      </c>
      <c r="H47">
        <f t="shared" si="1"/>
        <v>23899897720.725098</v>
      </c>
      <c r="I47">
        <f t="shared" si="2"/>
        <v>5.7120511106112075E+20</v>
      </c>
    </row>
    <row r="48" spans="1:9" x14ac:dyDescent="0.25">
      <c r="A48" s="2">
        <v>2005</v>
      </c>
      <c r="B48" s="2">
        <v>808901077222.83911</v>
      </c>
      <c r="C48" s="2">
        <f t="shared" si="0"/>
        <v>1.1377368081761314</v>
      </c>
      <c r="D48" s="1"/>
      <c r="F48" s="4">
        <f t="shared" si="7"/>
        <v>792106865095.55054</v>
      </c>
      <c r="H48" s="1">
        <f t="shared" si="1"/>
        <v>16794212127.288574</v>
      </c>
      <c r="I48" s="1">
        <f t="shared" si="2"/>
        <v>2.8204556097636663E+20</v>
      </c>
    </row>
    <row r="49" spans="1:24" x14ac:dyDescent="0.25">
      <c r="A49" s="2">
        <v>2006</v>
      </c>
      <c r="B49" s="2">
        <v>920316529729.74744</v>
      </c>
      <c r="C49" s="2">
        <f t="shared" si="0"/>
        <v>1.3051072425733539</v>
      </c>
      <c r="D49" s="1"/>
      <c r="F49" s="4">
        <f t="shared" si="7"/>
        <v>920161419457.79016</v>
      </c>
      <c r="H49">
        <f t="shared" si="1"/>
        <v>155110271.95727539</v>
      </c>
      <c r="I49">
        <f t="shared" si="2"/>
        <v>2.4059196466659932E+16</v>
      </c>
    </row>
    <row r="50" spans="1:24" x14ac:dyDescent="0.25">
      <c r="A50" s="2">
        <v>2007</v>
      </c>
      <c r="B50" s="2">
        <v>1201111768410.2688</v>
      </c>
      <c r="C50" s="2">
        <f t="shared" si="0"/>
        <v>0.98821174586200344</v>
      </c>
      <c r="D50" s="1"/>
      <c r="F50" s="4">
        <f t="shared" si="7"/>
        <v>1052028390511.1962</v>
      </c>
      <c r="H50" s="1">
        <f t="shared" si="1"/>
        <v>149083377899.07263</v>
      </c>
      <c r="I50" s="1">
        <f t="shared" si="2"/>
        <v>2.2225853565797696E+22</v>
      </c>
    </row>
    <row r="51" spans="1:24" x14ac:dyDescent="0.25">
      <c r="A51" s="2">
        <v>2008</v>
      </c>
      <c r="B51" s="2">
        <v>1186952757636.1101</v>
      </c>
      <c r="C51" s="2">
        <f t="shared" si="0"/>
        <v>1.1154111124951345</v>
      </c>
      <c r="D51" s="1"/>
      <c r="F51" s="4">
        <f t="shared" si="7"/>
        <v>1389873195133.5879</v>
      </c>
      <c r="H51">
        <f t="shared" si="1"/>
        <v>-202920437497.47778</v>
      </c>
      <c r="I51">
        <f t="shared" si="2"/>
        <v>4.1176703954167787E+22</v>
      </c>
    </row>
    <row r="52" spans="1:24" x14ac:dyDescent="0.25">
      <c r="A52" s="2">
        <v>2009</v>
      </c>
      <c r="B52" s="2">
        <v>1323940295874.0613</v>
      </c>
      <c r="C52" s="2">
        <f t="shared" si="0"/>
        <v>1.2512777791320397</v>
      </c>
      <c r="D52" s="1"/>
      <c r="F52" s="4">
        <f t="shared" si="7"/>
        <v>1372648712845.5747</v>
      </c>
      <c r="H52" s="1">
        <f t="shared" si="1"/>
        <v>-48708416971.513428</v>
      </c>
      <c r="I52" s="1">
        <f t="shared" si="2"/>
        <v>2.3725098838708176E+21</v>
      </c>
    </row>
    <row r="53" spans="1:24" x14ac:dyDescent="0.25">
      <c r="A53">
        <v>2010</v>
      </c>
      <c r="B53">
        <v>1656617073124.7109</v>
      </c>
      <c r="C53">
        <f t="shared" si="0"/>
        <v>1.1004654952235942</v>
      </c>
      <c r="D53" s="1"/>
      <c r="E53" s="3"/>
      <c r="F53" s="1">
        <f>E54*B52*(1-B52/E56)</f>
        <v>1420166647919.1331</v>
      </c>
      <c r="H53">
        <f t="shared" si="1"/>
        <v>236450425205.57788</v>
      </c>
      <c r="I53">
        <f t="shared" si="2"/>
        <v>5.5908803579898579E+22</v>
      </c>
    </row>
    <row r="54" spans="1:24" x14ac:dyDescent="0.25">
      <c r="A54">
        <v>2011</v>
      </c>
      <c r="B54">
        <v>1823049927772.0461</v>
      </c>
      <c r="C54">
        <f t="shared" si="0"/>
        <v>1.0025166240892782</v>
      </c>
      <c r="D54" s="1" t="s">
        <v>7</v>
      </c>
      <c r="E54">
        <v>1.1124000000000001</v>
      </c>
      <c r="F54" s="1">
        <f>$E$54*B53*(1-B53/$E$56)</f>
        <v>1760489428334.8801</v>
      </c>
      <c r="H54" s="1">
        <f t="shared" si="1"/>
        <v>62560499437.166016</v>
      </c>
      <c r="I54" s="1">
        <f t="shared" si="2"/>
        <v>3.9138160898276495E+21</v>
      </c>
    </row>
    <row r="55" spans="1:24" x14ac:dyDescent="0.25">
      <c r="A55">
        <v>2012</v>
      </c>
      <c r="B55">
        <v>1827637859136.2344</v>
      </c>
      <c r="C55">
        <f t="shared" si="0"/>
        <v>1.0159135805339086</v>
      </c>
      <c r="D55" s="1" t="s">
        <v>9</v>
      </c>
      <c r="E55" s="1">
        <v>-2.9999999999999998E-14</v>
      </c>
      <c r="F55" s="1">
        <f>$E$54*B54*(1-B54/$E$56)</f>
        <v>1928255408479.1343</v>
      </c>
      <c r="H55">
        <f t="shared" si="1"/>
        <v>-100617549342.8999</v>
      </c>
      <c r="I55">
        <f t="shared" si="2"/>
        <v>1.0123891235770897E+22</v>
      </c>
    </row>
    <row r="56" spans="1:24" x14ac:dyDescent="0.25">
      <c r="A56">
        <v>2013</v>
      </c>
      <c r="B56">
        <v>1856722121394.4189</v>
      </c>
      <c r="C56">
        <f t="shared" si="0"/>
        <v>1.0982405082608133</v>
      </c>
      <c r="D56" s="1" t="s">
        <v>8</v>
      </c>
      <c r="E56" s="1">
        <f>-E54/E55</f>
        <v>37080000000000</v>
      </c>
      <c r="F56" s="1">
        <f t="shared" ref="F56:F59" si="8">$E$54*B55*(1-B55/$E$56)</f>
        <v>1932856550178.7051</v>
      </c>
      <c r="H56" s="1">
        <f t="shared" si="1"/>
        <v>-76134428784.286133</v>
      </c>
      <c r="I56" s="1">
        <f t="shared" si="2"/>
        <v>5.7964512463095364E+21</v>
      </c>
    </row>
    <row r="57" spans="1:24" x14ac:dyDescent="0.25">
      <c r="A57">
        <v>2014</v>
      </c>
      <c r="B57">
        <v>2039127446299.3022</v>
      </c>
      <c r="C57">
        <f t="shared" si="0"/>
        <v>1.031024722271578</v>
      </c>
      <c r="D57" s="1"/>
      <c r="F57" s="1">
        <f t="shared" si="8"/>
        <v>1961995176756.8901</v>
      </c>
      <c r="H57">
        <f t="shared" si="1"/>
        <v>77132269542.412109</v>
      </c>
      <c r="I57">
        <f t="shared" si="2"/>
        <v>5.9493870047633143E+21</v>
      </c>
    </row>
    <row r="58" spans="1:24" x14ac:dyDescent="0.25">
      <c r="A58">
        <v>2015</v>
      </c>
      <c r="B58">
        <v>2102390808997.0901</v>
      </c>
      <c r="C58">
        <f t="shared" si="0"/>
        <v>1.0817349946534964</v>
      </c>
      <c r="D58" s="1"/>
      <c r="F58" s="1">
        <f t="shared" si="8"/>
        <v>2143584148995.8103</v>
      </c>
      <c r="H58" s="1">
        <f t="shared" si="1"/>
        <v>-41193339998.720215</v>
      </c>
      <c r="I58" s="1">
        <f t="shared" si="2"/>
        <v>1.6968912602501627E+21</v>
      </c>
    </row>
    <row r="59" spans="1:24" ht="15.75" thickBot="1" x14ac:dyDescent="0.3">
      <c r="A59">
        <v>2016</v>
      </c>
      <c r="B59">
        <v>2274229710530.0273</v>
      </c>
      <c r="C59">
        <f t="shared" si="0"/>
        <v>0</v>
      </c>
      <c r="D59" s="1"/>
      <c r="F59" s="1">
        <f t="shared" si="8"/>
        <v>2206098122515.7002</v>
      </c>
      <c r="H59">
        <f t="shared" si="1"/>
        <v>68131588014.327148</v>
      </c>
      <c r="I59">
        <f t="shared" si="2"/>
        <v>4.6419132853540068E+21</v>
      </c>
    </row>
    <row r="60" spans="1:24" ht="18.75" thickBot="1" x14ac:dyDescent="0.3">
      <c r="G60" s="6" t="s">
        <v>27</v>
      </c>
      <c r="I60" s="1">
        <f>AVERAGE(I3:I59)</f>
        <v>2.9694687739730429E+21</v>
      </c>
      <c r="W60" s="7" t="s">
        <v>22</v>
      </c>
      <c r="X60" t="s">
        <v>21</v>
      </c>
    </row>
    <row r="61" spans="1:24" ht="16.5" thickBot="1" x14ac:dyDescent="0.3">
      <c r="A61" s="6" t="s">
        <v>19</v>
      </c>
      <c r="G61" s="6" t="s">
        <v>29</v>
      </c>
      <c r="I61">
        <f>SQRT(I60)</f>
        <v>54492832317.407059</v>
      </c>
      <c r="J61" s="9" t="s">
        <v>23</v>
      </c>
      <c r="W61" s="8">
        <v>0.2341</v>
      </c>
      <c r="X61">
        <f>1-W61</f>
        <v>0.76590000000000003</v>
      </c>
    </row>
    <row r="62" spans="1:24" ht="16.5" thickBot="1" x14ac:dyDescent="0.3">
      <c r="A62">
        <v>2017</v>
      </c>
      <c r="F62" s="1">
        <f>E54*B59*(1-B59/E56)</f>
        <v>2374689506705.8779</v>
      </c>
      <c r="G62" t="s">
        <v>26</v>
      </c>
      <c r="I62">
        <f>SUM(I3:I59)</f>
        <v>1.6925972011646344E+23</v>
      </c>
      <c r="W62" s="8">
        <v>9.4500000000000001E-2</v>
      </c>
      <c r="X62">
        <f>1-W62</f>
        <v>0.90549999999999997</v>
      </c>
    </row>
    <row r="63" spans="1:24" ht="16.5" thickBot="1" x14ac:dyDescent="0.3">
      <c r="A63">
        <v>2018</v>
      </c>
      <c r="F63" s="1">
        <f>E54*F62*(1-F62/E56)</f>
        <v>2472430099661.8486</v>
      </c>
      <c r="W63" s="8">
        <v>5.0000000000000001E-4</v>
      </c>
      <c r="X63">
        <f t="shared" ref="X63:X66" si="9">1-W63</f>
        <v>0.99950000000000006</v>
      </c>
    </row>
    <row r="64" spans="1:24" ht="16.5" thickBot="1" x14ac:dyDescent="0.3">
      <c r="A64">
        <v>2019</v>
      </c>
      <c r="F64" s="1">
        <f>E54*F63*(1-F63/E56)</f>
        <v>2566943924932.4233</v>
      </c>
      <c r="W64" s="8">
        <v>1.1999999999999999E-3</v>
      </c>
      <c r="X64">
        <f t="shared" si="9"/>
        <v>0.99880000000000002</v>
      </c>
    </row>
    <row r="65" spans="23:24" ht="16.5" thickBot="1" x14ac:dyDescent="0.3">
      <c r="W65" s="8">
        <v>3.1099999999999999E-2</v>
      </c>
      <c r="X65">
        <f t="shared" si="9"/>
        <v>0.96889999999999998</v>
      </c>
    </row>
    <row r="66" spans="23:24" ht="16.5" thickBot="1" x14ac:dyDescent="0.3">
      <c r="W66" s="8">
        <v>1.2800000000000001E-2</v>
      </c>
      <c r="X66">
        <f t="shared" si="9"/>
        <v>0.98719999999999997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A79C-1CC1-408F-9218-BEA4D277C313}">
  <dimension ref="A1:T242"/>
  <sheetViews>
    <sheetView topLeftCell="A103" zoomScale="70" zoomScaleNormal="70" workbookViewId="0">
      <selection activeCell="C125" sqref="C125"/>
    </sheetView>
  </sheetViews>
  <sheetFormatPr defaultRowHeight="15" x14ac:dyDescent="0.25"/>
  <cols>
    <col min="3" max="3" width="12" bestFit="1" customWidth="1"/>
    <col min="4" max="4" width="9.85546875" bestFit="1" customWidth="1"/>
    <col min="6" max="6" width="12.140625" customWidth="1"/>
  </cols>
  <sheetData>
    <row r="1" spans="1:6" x14ac:dyDescent="0.25">
      <c r="A1" t="s">
        <v>0</v>
      </c>
      <c r="B1" t="s">
        <v>2</v>
      </c>
    </row>
    <row r="2" spans="1:6" x14ac:dyDescent="0.25">
      <c r="A2" t="s">
        <v>3</v>
      </c>
      <c r="B2" t="s">
        <v>6</v>
      </c>
      <c r="C2" t="s">
        <v>4</v>
      </c>
      <c r="F2" t="s">
        <v>5</v>
      </c>
    </row>
    <row r="3" spans="1:6" x14ac:dyDescent="0.25">
      <c r="A3" s="2">
        <v>1960</v>
      </c>
      <c r="B3" s="2">
        <v>3707055900.8819828</v>
      </c>
      <c r="C3" s="2">
        <f t="shared" ref="C3:C34" si="0">B4/B3</f>
        <v>1.093751831487545</v>
      </c>
      <c r="D3" s="1" t="s">
        <v>7</v>
      </c>
      <c r="E3">
        <v>1.0639000000000001</v>
      </c>
      <c r="F3" s="2">
        <v>3707055900.8819828</v>
      </c>
    </row>
    <row r="4" spans="1:6" x14ac:dyDescent="0.25">
      <c r="A4" s="2">
        <v>1961</v>
      </c>
      <c r="B4" s="2">
        <v>4054599181.0163798</v>
      </c>
      <c r="C4" s="2">
        <f t="shared" si="0"/>
        <v>1.0440231946742204</v>
      </c>
      <c r="D4" s="1" t="s">
        <v>9</v>
      </c>
      <c r="E4" s="1">
        <v>7.0000000000000001E-12</v>
      </c>
      <c r="F4" s="5">
        <f>$E$3*B3*(1-B3/$E$5)</f>
        <v>4040132617.1141896</v>
      </c>
    </row>
    <row r="5" spans="1:6" x14ac:dyDescent="0.25">
      <c r="A5" s="2">
        <v>1962</v>
      </c>
      <c r="B5" s="2">
        <v>4233095590.0881987</v>
      </c>
      <c r="C5" s="2">
        <f t="shared" si="0"/>
        <v>1.0726261689080563</v>
      </c>
      <c r="D5" s="1" t="s">
        <v>8</v>
      </c>
      <c r="E5" s="1">
        <f>-E3/E4</f>
        <v>-151985714285.71429</v>
      </c>
      <c r="F5" s="5">
        <f>$E$3*B4*(1-B4/$E$5)</f>
        <v>4428766490.3142176</v>
      </c>
    </row>
    <row r="6" spans="1:6" x14ac:dyDescent="0.25">
      <c r="A6" s="2">
        <v>1963</v>
      </c>
      <c r="B6" s="2">
        <v>4540529105.4178925</v>
      </c>
      <c r="C6" s="2">
        <f t="shared" si="0"/>
        <v>1.1299140714071607</v>
      </c>
      <c r="E6" s="3" t="s">
        <v>10</v>
      </c>
      <c r="F6" s="5">
        <f t="shared" ref="F6:F12" si="1">$E$3*B5*(1-B5/$E$5)</f>
        <v>4629024086.2186041</v>
      </c>
    </row>
    <row r="7" spans="1:6" x14ac:dyDescent="0.25">
      <c r="A7" s="2">
        <v>1964</v>
      </c>
      <c r="B7" s="2">
        <v>5130407727.8454437</v>
      </c>
      <c r="C7" s="2">
        <f t="shared" si="0"/>
        <v>1.1470262029699185</v>
      </c>
      <c r="D7" s="1"/>
      <c r="F7" s="5">
        <f t="shared" si="1"/>
        <v>4974983747.1541252</v>
      </c>
    </row>
    <row r="8" spans="1:6" x14ac:dyDescent="0.25">
      <c r="A8" s="2">
        <v>1965</v>
      </c>
      <c r="B8" s="2">
        <v>5884712095.7580862</v>
      </c>
      <c r="C8" s="2">
        <f t="shared" si="0"/>
        <v>1.0988831138308928</v>
      </c>
      <c r="D8" s="1"/>
      <c r="F8" s="5">
        <f t="shared" si="1"/>
        <v>5642488365.8323212</v>
      </c>
    </row>
    <row r="9" spans="1:6" x14ac:dyDescent="0.25">
      <c r="A9" s="2">
        <v>1966</v>
      </c>
      <c r="B9" s="2">
        <v>6466610751.7849646</v>
      </c>
      <c r="C9" s="2">
        <f t="shared" si="0"/>
        <v>1.1449308125617872</v>
      </c>
      <c r="D9" s="1"/>
      <c r="F9" s="5">
        <f t="shared" si="1"/>
        <v>6503154053.8267593</v>
      </c>
    </row>
    <row r="10" spans="1:6" x14ac:dyDescent="0.25">
      <c r="A10" s="2">
        <v>1967</v>
      </c>
      <c r="B10" s="2">
        <v>7403821902.5619497</v>
      </c>
      <c r="C10" s="2">
        <f t="shared" si="0"/>
        <v>1.0926908644884443</v>
      </c>
      <c r="D10" s="1"/>
      <c r="F10" s="5">
        <f t="shared" si="1"/>
        <v>7172546561.1297302</v>
      </c>
    </row>
    <row r="11" spans="1:6" x14ac:dyDescent="0.25">
      <c r="A11" s="2">
        <v>1968</v>
      </c>
      <c r="B11" s="2">
        <v>8090088555.2288961</v>
      </c>
      <c r="C11" s="2">
        <f t="shared" si="0"/>
        <v>1.0670992287068477</v>
      </c>
      <c r="D11" s="1"/>
      <c r="F11" s="5">
        <f t="shared" si="1"/>
        <v>8260642173.4896507</v>
      </c>
    </row>
    <row r="12" spans="1:6" x14ac:dyDescent="0.25">
      <c r="A12" s="2">
        <v>1969</v>
      </c>
      <c r="B12" s="2">
        <v>8632927257.4548512</v>
      </c>
      <c r="C12" s="2">
        <f t="shared" si="0"/>
        <v>1.161493494638711</v>
      </c>
      <c r="D12" s="1"/>
      <c r="F12" s="5">
        <f t="shared" si="1"/>
        <v>9065191943.7281418</v>
      </c>
    </row>
    <row r="13" spans="1:6" x14ac:dyDescent="0.25">
      <c r="A13">
        <v>1970</v>
      </c>
      <c r="B13">
        <v>10027088849.223019</v>
      </c>
      <c r="C13">
        <f t="shared" si="0"/>
        <v>1.057341602259537</v>
      </c>
      <c r="D13" s="1" t="s">
        <v>7</v>
      </c>
      <c r="E13">
        <v>1.0851</v>
      </c>
      <c r="F13" s="1">
        <f>E13*B12*(1-B12/E15)</f>
        <v>9516644233.1292725</v>
      </c>
    </row>
    <row r="14" spans="1:6" x14ac:dyDescent="0.25">
      <c r="A14">
        <v>1971</v>
      </c>
      <c r="B14">
        <v>10602058189.836205</v>
      </c>
      <c r="C14">
        <f t="shared" si="0"/>
        <v>0.87804741281293208</v>
      </c>
      <c r="D14" s="1" t="s">
        <v>9</v>
      </c>
      <c r="E14" s="1">
        <v>2E-12</v>
      </c>
      <c r="F14" s="1">
        <f>$E$13*B13*(1-B13/$E$15)</f>
        <v>11081479131.872322</v>
      </c>
    </row>
    <row r="15" spans="1:6" x14ac:dyDescent="0.25">
      <c r="A15">
        <v>1972</v>
      </c>
      <c r="B15">
        <v>9309109764.077837</v>
      </c>
      <c r="C15">
        <f t="shared" si="0"/>
        <v>0.67942953619397095</v>
      </c>
      <c r="D15" s="1" t="s">
        <v>8</v>
      </c>
      <c r="E15" s="1">
        <f>-E13/E14</f>
        <v>-542550000000</v>
      </c>
      <c r="F15" s="1">
        <f>$E$13*B14*(1-B14/$E$15)</f>
        <v>11729100617.512611</v>
      </c>
    </row>
    <row r="16" spans="1:6" x14ac:dyDescent="0.25">
      <c r="A16">
        <v>1973</v>
      </c>
      <c r="B16">
        <v>6324884129.3861713</v>
      </c>
      <c r="C16">
        <f t="shared" si="0"/>
        <v>1.3870657935821893</v>
      </c>
      <c r="D16" s="1"/>
      <c r="E16" s="3" t="s">
        <v>11</v>
      </c>
      <c r="F16" s="1">
        <f t="shared" ref="F16:F22" si="2">$E$13*B15*(1-B15/$E$15)</f>
        <v>10274634054.200159</v>
      </c>
    </row>
    <row r="17" spans="1:6" x14ac:dyDescent="0.25">
      <c r="A17">
        <v>1974</v>
      </c>
      <c r="B17">
        <v>8773030424.242424</v>
      </c>
      <c r="C17">
        <f t="shared" si="0"/>
        <v>1.2925978474995981</v>
      </c>
      <c r="D17" s="1"/>
      <c r="F17" s="1">
        <f t="shared" si="2"/>
        <v>6943140087.2972565</v>
      </c>
    </row>
    <row r="18" spans="1:6" x14ac:dyDescent="0.25">
      <c r="A18">
        <v>1975</v>
      </c>
      <c r="B18">
        <v>11340000242.424242</v>
      </c>
      <c r="C18">
        <f t="shared" si="0"/>
        <v>1.176233218223151</v>
      </c>
      <c r="D18" s="1"/>
      <c r="F18" s="1">
        <f t="shared" si="2"/>
        <v>9673547438.9948196</v>
      </c>
    </row>
    <row r="19" spans="1:6" x14ac:dyDescent="0.25">
      <c r="A19">
        <v>1976</v>
      </c>
      <c r="B19">
        <v>13338484979.797979</v>
      </c>
      <c r="C19">
        <f t="shared" si="0"/>
        <v>1.1340163196475512</v>
      </c>
      <c r="D19" s="1"/>
      <c r="F19" s="1">
        <f t="shared" si="2"/>
        <v>12562225474.050909</v>
      </c>
    </row>
    <row r="20" spans="1:6" x14ac:dyDescent="0.25">
      <c r="A20">
        <v>1977</v>
      </c>
      <c r="B20">
        <v>15126059646.464645</v>
      </c>
      <c r="C20">
        <f t="shared" si="0"/>
        <v>1.1781059339156874</v>
      </c>
      <c r="D20" s="1"/>
      <c r="F20" s="1">
        <f t="shared" si="2"/>
        <v>14829420414.69138</v>
      </c>
    </row>
    <row r="21" spans="1:6" x14ac:dyDescent="0.25">
      <c r="A21">
        <v>1978</v>
      </c>
      <c r="B21">
        <v>17820100626.262623</v>
      </c>
      <c r="C21">
        <f t="shared" si="0"/>
        <v>1.1059409661236925</v>
      </c>
      <c r="D21" s="1"/>
      <c r="F21" s="1">
        <f t="shared" si="2"/>
        <v>16870882683.235598</v>
      </c>
    </row>
    <row r="22" spans="1:6" x14ac:dyDescent="0.25">
      <c r="A22">
        <v>1979</v>
      </c>
      <c r="B22">
        <v>19707979303.030304</v>
      </c>
      <c r="C22">
        <f t="shared" si="0"/>
        <v>1.2020358050626849</v>
      </c>
      <c r="D22" s="1"/>
      <c r="F22" s="1">
        <f t="shared" si="2"/>
        <v>19971703162.217819</v>
      </c>
    </row>
    <row r="23" spans="1:6" x14ac:dyDescent="0.25">
      <c r="A23" s="2">
        <v>1980</v>
      </c>
      <c r="B23" s="2">
        <v>23689696767.676765</v>
      </c>
      <c r="C23" s="2">
        <f t="shared" si="0"/>
        <v>1.1861952388302912</v>
      </c>
      <c r="D23" s="1" t="s">
        <v>7</v>
      </c>
      <c r="E23">
        <v>1.2895000000000001</v>
      </c>
      <c r="F23" s="4">
        <f>E23*B22*(1-B22/E25)</f>
        <v>22694608173.796883</v>
      </c>
    </row>
    <row r="24" spans="1:6" x14ac:dyDescent="0.25">
      <c r="A24" s="2">
        <v>1981</v>
      </c>
      <c r="B24" s="2">
        <v>28100605515.151516</v>
      </c>
      <c r="C24" s="2">
        <f t="shared" si="0"/>
        <v>1.0934274270411279</v>
      </c>
      <c r="D24" s="1" t="s">
        <v>9</v>
      </c>
      <c r="E24" s="1">
        <v>-7.0000000000000001E-12</v>
      </c>
      <c r="F24" s="4">
        <f>$E$23*B23*(1-B23/$E$25)</f>
        <v>26619451851.307865</v>
      </c>
    </row>
    <row r="25" spans="1:6" x14ac:dyDescent="0.25">
      <c r="A25" s="2">
        <v>1982</v>
      </c>
      <c r="B25" s="2">
        <v>30725972786.729855</v>
      </c>
      <c r="C25" s="2">
        <f t="shared" si="0"/>
        <v>0.93379925290640498</v>
      </c>
      <c r="D25" s="1" t="s">
        <v>8</v>
      </c>
      <c r="E25" s="1">
        <f>-E23/E24</f>
        <v>184214285714.28574</v>
      </c>
      <c r="F25" s="4">
        <f>$E$23*B24*(1-B24/$E$25)</f>
        <v>30708222599.560734</v>
      </c>
    </row>
    <row r="26" spans="1:6" x14ac:dyDescent="0.25">
      <c r="A26" s="2">
        <v>1983</v>
      </c>
      <c r="B26" s="2">
        <v>28691890433.070869</v>
      </c>
      <c r="C26" s="2">
        <f t="shared" si="0"/>
        <v>1.085736219832562</v>
      </c>
      <c r="D26" s="1"/>
      <c r="E26" s="3" t="s">
        <v>12</v>
      </c>
      <c r="F26" s="4">
        <f t="shared" ref="F26:F32" si="3">$E$23*B25*(1-B25/$E$25)</f>
        <v>33012544082.652103</v>
      </c>
    </row>
    <row r="27" spans="1:6" x14ac:dyDescent="0.25">
      <c r="A27" s="2">
        <v>1984</v>
      </c>
      <c r="B27" s="2">
        <v>31151824658.652416</v>
      </c>
      <c r="C27" s="2">
        <f t="shared" si="0"/>
        <v>0.99977837238626122</v>
      </c>
      <c r="D27" s="1"/>
      <c r="F27" s="4">
        <f t="shared" si="3"/>
        <v>31235620677.081478</v>
      </c>
    </row>
    <row r="28" spans="1:6" x14ac:dyDescent="0.25">
      <c r="A28" s="2">
        <v>1985</v>
      </c>
      <c r="B28" s="2">
        <v>31144920554.08971</v>
      </c>
      <c r="C28" s="2">
        <f t="shared" si="0"/>
        <v>1.0242142373918506</v>
      </c>
      <c r="D28" s="1"/>
      <c r="F28" s="4">
        <f t="shared" si="3"/>
        <v>33377224640.388321</v>
      </c>
    </row>
    <row r="29" spans="1:6" x14ac:dyDescent="0.25">
      <c r="A29" s="2">
        <v>1986</v>
      </c>
      <c r="B29" s="2">
        <v>31899071053.936768</v>
      </c>
      <c r="C29" s="2">
        <f t="shared" si="0"/>
        <v>1.0455328952670235</v>
      </c>
      <c r="D29" s="1"/>
      <c r="F29" s="4">
        <f t="shared" si="3"/>
        <v>33371332520.254768</v>
      </c>
    </row>
    <row r="30" spans="1:6" x14ac:dyDescent="0.25">
      <c r="A30" s="2">
        <v>1987</v>
      </c>
      <c r="B30" s="2">
        <v>33351528115.351013</v>
      </c>
      <c r="C30" s="2">
        <f t="shared" si="0"/>
        <v>1.1535525929826451</v>
      </c>
      <c r="D30" s="1"/>
      <c r="F30" s="4">
        <f t="shared" si="3"/>
        <v>34010996985.32272</v>
      </c>
    </row>
    <row r="31" spans="1:6" x14ac:dyDescent="0.25">
      <c r="A31" s="2">
        <v>1988</v>
      </c>
      <c r="B31" s="2">
        <v>38472741737.396751</v>
      </c>
      <c r="C31" s="2">
        <f t="shared" si="0"/>
        <v>1.0441423675376771</v>
      </c>
      <c r="D31" s="1"/>
      <c r="F31" s="4">
        <f t="shared" si="3"/>
        <v>35220524511.341789</v>
      </c>
    </row>
    <row r="32" spans="1:6" x14ac:dyDescent="0.25">
      <c r="A32" s="2">
        <v>1989</v>
      </c>
      <c r="B32" s="2">
        <v>40171019643.351051</v>
      </c>
      <c r="C32" s="2">
        <f t="shared" si="0"/>
        <v>0.99600222458723087</v>
      </c>
      <c r="D32" s="1"/>
      <c r="F32" s="4">
        <f t="shared" si="3"/>
        <v>39249537472.826103</v>
      </c>
    </row>
    <row r="33" spans="1:6" x14ac:dyDescent="0.25">
      <c r="A33">
        <v>1990</v>
      </c>
      <c r="B33">
        <v>40010424928.714996</v>
      </c>
      <c r="C33">
        <f t="shared" si="0"/>
        <v>1.1360029495487833</v>
      </c>
      <c r="D33" s="1" t="s">
        <v>7</v>
      </c>
      <c r="E33">
        <v>1.2329000000000001</v>
      </c>
      <c r="F33" s="1">
        <f>E33*B32*(1-B32/E35)</f>
        <v>44685717660.728027</v>
      </c>
    </row>
    <row r="34" spans="1:6" x14ac:dyDescent="0.25">
      <c r="A34">
        <v>1991</v>
      </c>
      <c r="B34">
        <v>45451960731.720406</v>
      </c>
      <c r="C34">
        <f t="shared" si="0"/>
        <v>1.0700347371114698</v>
      </c>
      <c r="D34" s="1" t="s">
        <v>9</v>
      </c>
      <c r="E34" s="1">
        <v>-3.0000000000000001E-12</v>
      </c>
      <c r="F34" s="1">
        <f>$E$33*B33*(1-B33/$E$35)</f>
        <v>44526350585.683708</v>
      </c>
    </row>
    <row r="35" spans="1:6" x14ac:dyDescent="0.25">
      <c r="A35">
        <v>1992</v>
      </c>
      <c r="B35">
        <v>48635176852.767296</v>
      </c>
      <c r="C35">
        <f t="shared" ref="C35:C58" si="4">B36/B35</f>
        <v>1.0584582639727529</v>
      </c>
      <c r="D35" s="1" t="s">
        <v>8</v>
      </c>
      <c r="E35" s="1">
        <f>-E33/E34</f>
        <v>410966666666.66669</v>
      </c>
      <c r="F35" s="1">
        <f>$E$33*B34*(1-B34/$E$35)</f>
        <v>49840080183.064529</v>
      </c>
    </row>
    <row r="36" spans="1:6" x14ac:dyDescent="0.25">
      <c r="A36">
        <v>1993</v>
      </c>
      <c r="B36">
        <v>51478304859.587891</v>
      </c>
      <c r="C36">
        <f t="shared" si="4"/>
        <v>1.0080903289927665</v>
      </c>
      <c r="D36" s="1"/>
      <c r="E36" s="3" t="s">
        <v>13</v>
      </c>
      <c r="F36" s="1">
        <f t="shared" ref="F36:F42" si="5">$E$33*B35*(1-B35/$E$35)</f>
        <v>52866168259.276947</v>
      </c>
    </row>
    <row r="37" spans="1:6" x14ac:dyDescent="0.25">
      <c r="A37">
        <v>1994</v>
      </c>
      <c r="B37">
        <v>51894781281.891891</v>
      </c>
      <c r="C37">
        <f t="shared" si="4"/>
        <v>1.1684416221593337</v>
      </c>
      <c r="D37" s="1"/>
      <c r="F37" s="1">
        <f t="shared" si="5"/>
        <v>55517554447.735909</v>
      </c>
    </row>
    <row r="38" spans="1:6" x14ac:dyDescent="0.25">
      <c r="A38">
        <v>1995</v>
      </c>
      <c r="B38">
        <v>60636022422.617592</v>
      </c>
      <c r="C38">
        <f t="shared" si="4"/>
        <v>1.0442657726754772</v>
      </c>
      <c r="D38" s="1"/>
      <c r="F38" s="1">
        <f t="shared" si="5"/>
        <v>55901870869.558334</v>
      </c>
    </row>
    <row r="39" spans="1:6" x14ac:dyDescent="0.25">
      <c r="A39">
        <v>1996</v>
      </c>
      <c r="B39">
        <v>63320122807.122322</v>
      </c>
      <c r="C39">
        <f t="shared" si="4"/>
        <v>0.98599461861864079</v>
      </c>
      <c r="D39" s="1"/>
      <c r="F39" s="1">
        <f t="shared" si="5"/>
        <v>63727970399.136681</v>
      </c>
    </row>
    <row r="40" spans="1:6" x14ac:dyDescent="0.25">
      <c r="A40">
        <v>1997</v>
      </c>
      <c r="B40">
        <v>62433300338.09407</v>
      </c>
      <c r="C40">
        <f t="shared" si="4"/>
        <v>0.99613436223234519</v>
      </c>
      <c r="D40" s="1"/>
      <c r="F40" s="1">
        <f t="shared" si="5"/>
        <v>66039065551.973961</v>
      </c>
    </row>
    <row r="41" spans="1:6" x14ac:dyDescent="0.25">
      <c r="A41">
        <v>1998</v>
      </c>
      <c r="B41">
        <v>62191955814.347801</v>
      </c>
      <c r="C41">
        <f t="shared" si="4"/>
        <v>1.0125723639705697</v>
      </c>
      <c r="D41" s="1"/>
      <c r="F41" s="1">
        <f t="shared" si="5"/>
        <v>65280265013.516205</v>
      </c>
    </row>
    <row r="42" spans="1:6" x14ac:dyDescent="0.25">
      <c r="A42">
        <v>1999</v>
      </c>
      <c r="B42">
        <v>62973855718.887375</v>
      </c>
      <c r="C42">
        <f t="shared" si="4"/>
        <v>1.1743345571838533</v>
      </c>
      <c r="D42" s="1"/>
      <c r="F42" s="1">
        <f t="shared" si="5"/>
        <v>65072944219.468048</v>
      </c>
    </row>
    <row r="43" spans="1:6" x14ac:dyDescent="0.25">
      <c r="A43" s="2">
        <v>2000</v>
      </c>
      <c r="B43" s="2">
        <v>73952374969.799469</v>
      </c>
      <c r="C43" s="2">
        <f t="shared" si="4"/>
        <v>0.9777879202779165</v>
      </c>
      <c r="D43" s="1" t="s">
        <v>7</v>
      </c>
      <c r="E43">
        <v>1.1283000000000001</v>
      </c>
      <c r="F43" s="4">
        <f>E43*B42*(1-B42/E45)</f>
        <v>69863689456.389664</v>
      </c>
    </row>
    <row r="44" spans="1:6" x14ac:dyDescent="0.25">
      <c r="A44" s="2">
        <v>2001</v>
      </c>
      <c r="B44" s="2">
        <v>72309738921.33287</v>
      </c>
      <c r="C44" s="2">
        <f t="shared" si="4"/>
        <v>0.99995963856122472</v>
      </c>
      <c r="D44" s="1" t="s">
        <v>9</v>
      </c>
      <c r="E44" s="1">
        <v>-2.9999999999999998E-13</v>
      </c>
      <c r="F44" s="4">
        <f>$E$43*B43*(1-B43/$E$45)</f>
        <v>81799778549.322586</v>
      </c>
    </row>
    <row r="45" spans="1:6" x14ac:dyDescent="0.25">
      <c r="A45" s="2">
        <v>2002</v>
      </c>
      <c r="B45" s="2">
        <v>72306820396.232544</v>
      </c>
      <c r="C45" s="2">
        <f t="shared" si="4"/>
        <v>1.1512717698902848</v>
      </c>
      <c r="D45" s="1" t="s">
        <v>8</v>
      </c>
      <c r="E45" s="1">
        <f>-E43/E44</f>
        <v>3761000000000.0005</v>
      </c>
      <c r="F45" s="4">
        <f>$E$43*B44*(1-B44/$E$45)</f>
        <v>80018468922.078476</v>
      </c>
    </row>
    <row r="46" spans="1:6" x14ac:dyDescent="0.25">
      <c r="A46" s="2">
        <v>2003</v>
      </c>
      <c r="B46" s="2">
        <v>83244801092.709579</v>
      </c>
      <c r="C46" s="2">
        <f t="shared" si="4"/>
        <v>1.1769836063222103</v>
      </c>
      <c r="D46" s="1"/>
      <c r="E46" s="3" t="s">
        <v>14</v>
      </c>
      <c r="F46" s="4">
        <f t="shared" ref="F46:F52" si="6">$E$43*B45*(1-B45/$E$45)</f>
        <v>80015302570.325272</v>
      </c>
    </row>
    <row r="47" spans="1:6" x14ac:dyDescent="0.25">
      <c r="A47" s="2">
        <v>2004</v>
      </c>
      <c r="B47" s="2">
        <v>97977766197.672394</v>
      </c>
      <c r="C47" s="2">
        <f t="shared" si="4"/>
        <v>1.1176219540457799</v>
      </c>
      <c r="D47" s="1"/>
      <c r="F47" s="4">
        <f t="shared" si="6"/>
        <v>91846200000.214783</v>
      </c>
    </row>
    <row r="48" spans="1:6" x14ac:dyDescent="0.25">
      <c r="A48" s="2">
        <v>2005</v>
      </c>
      <c r="B48" s="2">
        <v>109502102510.88319</v>
      </c>
      <c r="C48" s="2">
        <f t="shared" si="4"/>
        <v>1.253529000435412</v>
      </c>
      <c r="D48" s="1"/>
      <c r="F48" s="4">
        <f t="shared" si="6"/>
        <v>107668420800.10805</v>
      </c>
    </row>
    <row r="49" spans="1:20" x14ac:dyDescent="0.25">
      <c r="A49" s="2">
        <v>2006</v>
      </c>
      <c r="B49" s="2">
        <v>137264061106.04344</v>
      </c>
      <c r="C49" s="2">
        <f t="shared" si="4"/>
        <v>1.1101647079652603</v>
      </c>
      <c r="D49" s="1"/>
      <c r="F49" s="4">
        <f t="shared" si="6"/>
        <v>119954009126.73833</v>
      </c>
    </row>
    <row r="50" spans="1:20" x14ac:dyDescent="0.25">
      <c r="A50" s="2">
        <v>2007</v>
      </c>
      <c r="B50" s="2">
        <v>152385716311.91638</v>
      </c>
      <c r="C50" s="2">
        <f t="shared" si="4"/>
        <v>1.1161007620830734</v>
      </c>
      <c r="D50" s="1"/>
      <c r="F50" s="4">
        <f t="shared" si="6"/>
        <v>149222613404.55173</v>
      </c>
    </row>
    <row r="51" spans="1:20" x14ac:dyDescent="0.25">
      <c r="A51" s="2">
        <v>2008</v>
      </c>
      <c r="B51" s="2">
        <v>170077814106.3049</v>
      </c>
      <c r="C51" s="2">
        <f t="shared" si="4"/>
        <v>0.9886814230686779</v>
      </c>
      <c r="D51" s="1"/>
      <c r="F51" s="4">
        <f t="shared" si="6"/>
        <v>164970381753.96649</v>
      </c>
    </row>
    <row r="52" spans="1:20" x14ac:dyDescent="0.25">
      <c r="A52" s="2">
        <v>2009</v>
      </c>
      <c r="B52" s="2">
        <v>168152775283.03159</v>
      </c>
      <c r="C52" s="2">
        <f t="shared" si="4"/>
        <v>1.0550337585346226</v>
      </c>
      <c r="D52" s="1"/>
      <c r="F52" s="4">
        <f t="shared" si="6"/>
        <v>183220858800.79019</v>
      </c>
    </row>
    <row r="53" spans="1:20" x14ac:dyDescent="0.25">
      <c r="A53">
        <v>2010</v>
      </c>
      <c r="B53">
        <v>177406854514.88458</v>
      </c>
      <c r="C53">
        <f t="shared" si="4"/>
        <v>1.203941154179448</v>
      </c>
      <c r="D53" s="1" t="s">
        <v>7</v>
      </c>
      <c r="E53">
        <v>1.4265000000000001</v>
      </c>
      <c r="F53" s="1">
        <f>B52*E53*(1-B52/E55)</f>
        <v>183319222270.47314</v>
      </c>
    </row>
    <row r="54" spans="1:20" x14ac:dyDescent="0.25">
      <c r="A54">
        <v>2011</v>
      </c>
      <c r="B54">
        <v>213587413183.99557</v>
      </c>
      <c r="C54">
        <f t="shared" si="4"/>
        <v>1.050547021870964</v>
      </c>
      <c r="D54" s="1" t="s">
        <v>9</v>
      </c>
      <c r="E54" s="1">
        <v>-2E-12</v>
      </c>
      <c r="F54" s="1">
        <f>$E$53*B53*(1-B53/$E$55)</f>
        <v>190124493907.75204</v>
      </c>
    </row>
    <row r="55" spans="1:20" x14ac:dyDescent="0.25">
      <c r="A55">
        <v>2012</v>
      </c>
      <c r="B55">
        <v>224383620829.56964</v>
      </c>
      <c r="C55">
        <f t="shared" si="4"/>
        <v>1.0304609860743825</v>
      </c>
      <c r="D55" s="1" t="s">
        <v>8</v>
      </c>
      <c r="E55" s="1">
        <f>-E53/E54</f>
        <v>713250000000.00012</v>
      </c>
      <c r="F55" s="1">
        <f>$E$53*B54*(1-B54/$E$55)</f>
        <v>213443278765.70801</v>
      </c>
    </row>
    <row r="56" spans="1:20" ht="15.75" thickBot="1" x14ac:dyDescent="0.3">
      <c r="A56">
        <v>2013</v>
      </c>
      <c r="B56">
        <v>231218567178.97867</v>
      </c>
      <c r="C56">
        <f t="shared" si="4"/>
        <v>1.0568393867852979</v>
      </c>
      <c r="D56" s="1"/>
      <c r="E56" s="3" t="s">
        <v>15</v>
      </c>
      <c r="F56" s="1">
        <f t="shared" ref="F56:F59" si="7">$E$53*B55*(1-B55/$E$55)</f>
        <v>219387216520.20496</v>
      </c>
    </row>
    <row r="57" spans="1:20" ht="18.75" thickBot="1" x14ac:dyDescent="0.3">
      <c r="A57">
        <v>2014</v>
      </c>
      <c r="B57">
        <v>244360888750.80704</v>
      </c>
      <c r="C57">
        <f t="shared" si="4"/>
        <v>1.1071989801771007</v>
      </c>
      <c r="D57" s="1"/>
      <c r="F57" s="1">
        <f t="shared" si="7"/>
        <v>222909234464.21338</v>
      </c>
      <c r="S57" s="7" t="s">
        <v>22</v>
      </c>
      <c r="T57" t="s">
        <v>21</v>
      </c>
    </row>
    <row r="58" spans="1:20" ht="16.5" thickBot="1" x14ac:dyDescent="0.3">
      <c r="A58">
        <v>2015</v>
      </c>
      <c r="B58">
        <v>270556126820.06354</v>
      </c>
      <c r="C58">
        <f t="shared" si="4"/>
        <v>1.0299328313603939</v>
      </c>
      <c r="D58" s="1"/>
      <c r="F58" s="1">
        <f t="shared" si="7"/>
        <v>229156319900.85767</v>
      </c>
      <c r="S58" s="8">
        <v>0.10440000000000001</v>
      </c>
      <c r="T58">
        <f>1-S58</f>
        <v>0.89559999999999995</v>
      </c>
    </row>
    <row r="59" spans="1:20" ht="16.5" thickBot="1" x14ac:dyDescent="0.3">
      <c r="A59">
        <v>2016</v>
      </c>
      <c r="B59">
        <v>278654637737.68988</v>
      </c>
      <c r="C59">
        <v>0</v>
      </c>
      <c r="D59" s="1"/>
      <c r="F59" s="1">
        <f t="shared" si="7"/>
        <v>239547079389.07205</v>
      </c>
      <c r="S59" s="8">
        <v>1.6999999999999999E-3</v>
      </c>
      <c r="T59">
        <f>1-S59</f>
        <v>0.99829999999999997</v>
      </c>
    </row>
    <row r="60" spans="1:20" ht="16.5" thickBot="1" x14ac:dyDescent="0.3">
      <c r="S60" s="8">
        <v>0.21729999999999999</v>
      </c>
      <c r="T60">
        <f t="shared" ref="T60:T63" si="8">1-S60</f>
        <v>0.78269999999999995</v>
      </c>
    </row>
    <row r="61" spans="1:20" ht="16.5" thickBot="1" x14ac:dyDescent="0.3">
      <c r="A61" s="6" t="s">
        <v>20</v>
      </c>
      <c r="S61" s="8">
        <v>0.13389999999999999</v>
      </c>
      <c r="T61">
        <f t="shared" si="8"/>
        <v>0.86609999999999998</v>
      </c>
    </row>
    <row r="62" spans="1:20" ht="16.5" thickBot="1" x14ac:dyDescent="0.3">
      <c r="A62">
        <v>2017</v>
      </c>
      <c r="F62" s="1">
        <f>E53*B59*(1-B59/E55)</f>
        <v>242204026467.36829</v>
      </c>
      <c r="S62" s="8">
        <v>1.7500000000000002E-2</v>
      </c>
      <c r="T62">
        <f t="shared" si="8"/>
        <v>0.98250000000000004</v>
      </c>
    </row>
    <row r="63" spans="1:20" ht="16.5" thickBot="1" x14ac:dyDescent="0.3">
      <c r="A63">
        <v>2018</v>
      </c>
      <c r="F63" s="1">
        <f>E53*F62*(1-F62/E55)</f>
        <v>228178462881.68961</v>
      </c>
      <c r="S63" s="8">
        <v>0.50509999999999999</v>
      </c>
      <c r="T63">
        <f t="shared" si="8"/>
        <v>0.49490000000000001</v>
      </c>
    </row>
    <row r="64" spans="1:20" x14ac:dyDescent="0.25">
      <c r="A64">
        <v>2018</v>
      </c>
      <c r="F64" s="1">
        <f>F63*E53*(1-F63/E55)</f>
        <v>221365755454.62906</v>
      </c>
    </row>
    <row r="66" spans="1:13" x14ac:dyDescent="0.25">
      <c r="A66" s="6" t="s">
        <v>23</v>
      </c>
      <c r="B66" t="s">
        <v>24</v>
      </c>
      <c r="C66" t="s">
        <v>25</v>
      </c>
    </row>
    <row r="67" spans="1:13" x14ac:dyDescent="0.25">
      <c r="B67">
        <f>B3-F3</f>
        <v>0</v>
      </c>
      <c r="C67">
        <f>B67*B67</f>
        <v>0</v>
      </c>
    </row>
    <row r="68" spans="1:13" x14ac:dyDescent="0.25">
      <c r="B68" s="1">
        <f>B4-F4</f>
        <v>14466563.902190208</v>
      </c>
      <c r="C68" s="1">
        <f>B68*B68</f>
        <v>209281471136152.78</v>
      </c>
      <c r="M68" t="s">
        <v>18</v>
      </c>
    </row>
    <row r="69" spans="1:13" x14ac:dyDescent="0.25">
      <c r="B69">
        <f t="shared" ref="B69:B132" si="9">B5-F5</f>
        <v>-195670900.22601891</v>
      </c>
      <c r="C69">
        <f t="shared" ref="C69:C122" si="10">B69*B69</f>
        <v>3.8287101195260648E+16</v>
      </c>
    </row>
    <row r="70" spans="1:13" x14ac:dyDescent="0.25">
      <c r="B70" s="1">
        <f t="shared" si="9"/>
        <v>-88494980.800711632</v>
      </c>
      <c r="C70" s="1">
        <f t="shared" si="10"/>
        <v>7831361626918320</v>
      </c>
    </row>
    <row r="71" spans="1:13" x14ac:dyDescent="0.25">
      <c r="B71">
        <f t="shared" si="9"/>
        <v>155423980.69131851</v>
      </c>
      <c r="C71">
        <f t="shared" si="10"/>
        <v>2.4156613773935348E+16</v>
      </c>
    </row>
    <row r="72" spans="1:13" x14ac:dyDescent="0.25">
      <c r="B72" s="1">
        <f t="shared" si="9"/>
        <v>242223729.92576504</v>
      </c>
      <c r="C72" s="1">
        <f t="shared" si="10"/>
        <v>5.867233533914996E+16</v>
      </c>
    </row>
    <row r="73" spans="1:13" x14ac:dyDescent="0.25">
      <c r="B73">
        <f t="shared" si="9"/>
        <v>-36543302.041794777</v>
      </c>
      <c r="C73">
        <f t="shared" si="10"/>
        <v>1335412924117842.3</v>
      </c>
    </row>
    <row r="74" spans="1:13" x14ac:dyDescent="0.25">
      <c r="B74" s="1">
        <f t="shared" si="9"/>
        <v>231275341.43221951</v>
      </c>
      <c r="C74" s="1">
        <f t="shared" si="10"/>
        <v>5.3488283554589712E+16</v>
      </c>
    </row>
    <row r="75" spans="1:13" x14ac:dyDescent="0.25">
      <c r="B75">
        <f t="shared" si="9"/>
        <v>-170553618.26075459</v>
      </c>
      <c r="C75">
        <f t="shared" si="10"/>
        <v>2.90885367018352E+16</v>
      </c>
    </row>
    <row r="76" spans="1:13" x14ac:dyDescent="0.25">
      <c r="B76" s="1">
        <f t="shared" si="9"/>
        <v>-432264686.27329063</v>
      </c>
      <c r="C76" s="1">
        <f t="shared" si="10"/>
        <v>1.8685275899894637E+17</v>
      </c>
    </row>
    <row r="77" spans="1:13" x14ac:dyDescent="0.25">
      <c r="B77">
        <f t="shared" si="9"/>
        <v>510444616.09374619</v>
      </c>
      <c r="C77">
        <f t="shared" si="10"/>
        <v>2.6055370609909194E+17</v>
      </c>
    </row>
    <row r="78" spans="1:13" x14ac:dyDescent="0.25">
      <c r="B78" s="1">
        <f t="shared" si="9"/>
        <v>-479420942.03611755</v>
      </c>
      <c r="C78" s="1">
        <f t="shared" si="10"/>
        <v>2.298444396627984E+17</v>
      </c>
    </row>
    <row r="79" spans="1:13" x14ac:dyDescent="0.25">
      <c r="B79">
        <f t="shared" si="9"/>
        <v>-2419990853.4347744</v>
      </c>
      <c r="C79">
        <f t="shared" si="10"/>
        <v>5.856355730707968E+18</v>
      </c>
    </row>
    <row r="80" spans="1:13" x14ac:dyDescent="0.25">
      <c r="B80" s="1">
        <f t="shared" si="9"/>
        <v>-3949749924.8139877</v>
      </c>
      <c r="C80" s="1">
        <f t="shared" si="10"/>
        <v>1.5600524468568101E+19</v>
      </c>
    </row>
    <row r="81" spans="2:3" x14ac:dyDescent="0.25">
      <c r="B81">
        <f t="shared" si="9"/>
        <v>1829890336.9451675</v>
      </c>
      <c r="C81">
        <f t="shared" si="10"/>
        <v>3.3484986452452987E+18</v>
      </c>
    </row>
    <row r="82" spans="2:3" x14ac:dyDescent="0.25">
      <c r="B82" s="1">
        <f t="shared" si="9"/>
        <v>1666452803.4294224</v>
      </c>
      <c r="C82" s="1">
        <f t="shared" si="10"/>
        <v>2.7770649460577812E+18</v>
      </c>
    </row>
    <row r="83" spans="2:3" x14ac:dyDescent="0.25">
      <c r="B83">
        <f t="shared" si="9"/>
        <v>776259505.74707031</v>
      </c>
      <c r="C83">
        <f t="shared" si="10"/>
        <v>6.0257882026268582E+17</v>
      </c>
    </row>
    <row r="84" spans="2:3" x14ac:dyDescent="0.25">
      <c r="B84" s="1">
        <f t="shared" si="9"/>
        <v>296639231.77326584</v>
      </c>
      <c r="C84" s="1">
        <f t="shared" si="10"/>
        <v>8.7994833827033328E+16</v>
      </c>
    </row>
    <row r="85" spans="2:3" x14ac:dyDescent="0.25">
      <c r="B85">
        <f t="shared" si="9"/>
        <v>949217943.02702522</v>
      </c>
      <c r="C85">
        <f t="shared" si="10"/>
        <v>9.0101470336445696E+17</v>
      </c>
    </row>
    <row r="86" spans="2:3" x14ac:dyDescent="0.25">
      <c r="B86" s="1">
        <f t="shared" si="9"/>
        <v>-263723859.18751526</v>
      </c>
      <c r="C86" s="1">
        <f t="shared" si="10"/>
        <v>6.9550273904756376E+16</v>
      </c>
    </row>
    <row r="87" spans="2:3" x14ac:dyDescent="0.25">
      <c r="B87">
        <f t="shared" si="9"/>
        <v>995088593.87988281</v>
      </c>
      <c r="C87">
        <f t="shared" si="10"/>
        <v>9.902013096698423E+17</v>
      </c>
    </row>
    <row r="88" spans="2:3" x14ac:dyDescent="0.25">
      <c r="B88" s="1">
        <f t="shared" si="9"/>
        <v>1481153663.8436508</v>
      </c>
      <c r="C88" s="1">
        <f t="shared" si="10"/>
        <v>2.1938161759174705E+18</v>
      </c>
    </row>
    <row r="89" spans="2:3" x14ac:dyDescent="0.25">
      <c r="B89">
        <f t="shared" si="9"/>
        <v>17750187.169120789</v>
      </c>
      <c r="C89">
        <f t="shared" si="10"/>
        <v>315069144538820.25</v>
      </c>
    </row>
    <row r="90" spans="2:3" x14ac:dyDescent="0.25">
      <c r="B90" s="1">
        <f t="shared" si="9"/>
        <v>-4320653649.581234</v>
      </c>
      <c r="C90" s="1">
        <f t="shared" si="10"/>
        <v>1.8668047959639638E+19</v>
      </c>
    </row>
    <row r="91" spans="2:3" x14ac:dyDescent="0.25">
      <c r="B91">
        <f t="shared" si="9"/>
        <v>-83796018.42906189</v>
      </c>
      <c r="C91">
        <f t="shared" si="10"/>
        <v>7021772704563680</v>
      </c>
    </row>
    <row r="92" spans="2:3" x14ac:dyDescent="0.25">
      <c r="B92" s="1">
        <f t="shared" si="9"/>
        <v>-2232304086.2986107</v>
      </c>
      <c r="C92" s="1">
        <f t="shared" si="10"/>
        <v>4.9831815337054751E+18</v>
      </c>
    </row>
    <row r="93" spans="2:3" x14ac:dyDescent="0.25">
      <c r="B93">
        <f t="shared" si="9"/>
        <v>-1472261466.3180008</v>
      </c>
      <c r="C93">
        <f t="shared" si="10"/>
        <v>2.1675538252048297E+18</v>
      </c>
    </row>
    <row r="94" spans="2:3" x14ac:dyDescent="0.25">
      <c r="B94" s="1">
        <f t="shared" si="9"/>
        <v>-659468869.97170639</v>
      </c>
      <c r="C94" s="1">
        <f t="shared" si="10"/>
        <v>4.3489919046175936E+17</v>
      </c>
    </row>
    <row r="95" spans="2:3" x14ac:dyDescent="0.25">
      <c r="B95">
        <f t="shared" si="9"/>
        <v>3252217226.0549622</v>
      </c>
      <c r="C95">
        <f t="shared" si="10"/>
        <v>1.0576916885448632E+19</v>
      </c>
    </row>
    <row r="96" spans="2:3" x14ac:dyDescent="0.25">
      <c r="B96" s="1">
        <f t="shared" si="9"/>
        <v>921482170.52494812</v>
      </c>
      <c r="C96" s="1">
        <f t="shared" si="10"/>
        <v>8.491293905953696E+17</v>
      </c>
    </row>
    <row r="97" spans="2:3" x14ac:dyDescent="0.25">
      <c r="B97">
        <f t="shared" si="9"/>
        <v>-4675292732.013031</v>
      </c>
      <c r="C97">
        <f t="shared" si="10"/>
        <v>2.1858362130013872E+19</v>
      </c>
    </row>
    <row r="98" spans="2:3" x14ac:dyDescent="0.25">
      <c r="B98" s="1">
        <f t="shared" si="9"/>
        <v>925610146.03669739</v>
      </c>
      <c r="C98" s="1">
        <f t="shared" si="10"/>
        <v>8.5675414244607629E+17</v>
      </c>
    </row>
    <row r="99" spans="2:3" x14ac:dyDescent="0.25">
      <c r="B99">
        <f t="shared" si="9"/>
        <v>-1204903330.2972336</v>
      </c>
      <c r="C99">
        <f t="shared" si="10"/>
        <v>1.4517920353613645E+18</v>
      </c>
    </row>
    <row r="100" spans="2:3" x14ac:dyDescent="0.25">
      <c r="B100" s="1">
        <f t="shared" si="9"/>
        <v>-1387863399.6890564</v>
      </c>
      <c r="C100" s="1">
        <f t="shared" si="10"/>
        <v>1.9261648161964654E+18</v>
      </c>
    </row>
    <row r="101" spans="2:3" x14ac:dyDescent="0.25">
      <c r="B101">
        <f t="shared" si="9"/>
        <v>-3622773165.844017</v>
      </c>
      <c r="C101">
        <f t="shared" si="10"/>
        <v>1.3124485411159482E+19</v>
      </c>
    </row>
    <row r="102" spans="2:3" x14ac:dyDescent="0.25">
      <c r="B102" s="1">
        <f t="shared" si="9"/>
        <v>4734151553.0592575</v>
      </c>
      <c r="C102" s="1">
        <f t="shared" si="10"/>
        <v>2.241219092733338E+19</v>
      </c>
    </row>
    <row r="103" spans="2:3" x14ac:dyDescent="0.25">
      <c r="B103">
        <f t="shared" si="9"/>
        <v>-407847592.01435852</v>
      </c>
      <c r="C103">
        <f t="shared" si="10"/>
        <v>1.6633965831191066E+17</v>
      </c>
    </row>
    <row r="104" spans="2:3" x14ac:dyDescent="0.25">
      <c r="B104" s="1">
        <f t="shared" si="9"/>
        <v>-3605765213.8798904</v>
      </c>
      <c r="C104" s="1">
        <f t="shared" si="10"/>
        <v>1.3001542777626292E+19</v>
      </c>
    </row>
    <row r="105" spans="2:3" x14ac:dyDescent="0.25">
      <c r="B105">
        <f t="shared" si="9"/>
        <v>-3088309199.1684036</v>
      </c>
      <c r="C105">
        <f t="shared" si="10"/>
        <v>9.5376537096681861E+18</v>
      </c>
    </row>
    <row r="106" spans="2:3" x14ac:dyDescent="0.25">
      <c r="B106" s="1">
        <f t="shared" si="9"/>
        <v>-2099088500.5806732</v>
      </c>
      <c r="C106" s="1">
        <f t="shared" si="10"/>
        <v>4.4061725332700191E+18</v>
      </c>
    </row>
    <row r="107" spans="2:3" x14ac:dyDescent="0.25">
      <c r="B107">
        <f t="shared" si="9"/>
        <v>4088685513.4098053</v>
      </c>
      <c r="C107">
        <f t="shared" si="10"/>
        <v>1.6717349227567202E+19</v>
      </c>
    </row>
    <row r="108" spans="2:3" x14ac:dyDescent="0.25">
      <c r="B108">
        <f>B44-F44</f>
        <v>-9490039627.9897156</v>
      </c>
      <c r="C108" s="1">
        <f t="shared" si="10"/>
        <v>9.0060852140815172E+19</v>
      </c>
    </row>
    <row r="109" spans="2:3" x14ac:dyDescent="0.25">
      <c r="B109" s="1">
        <f>B45-F45</f>
        <v>-7711648525.845932</v>
      </c>
      <c r="C109">
        <f t="shared" si="10"/>
        <v>5.9469522986181738E+19</v>
      </c>
    </row>
    <row r="110" spans="2:3" x14ac:dyDescent="0.25">
      <c r="B110">
        <f t="shared" si="9"/>
        <v>3229498522.3843079</v>
      </c>
      <c r="C110" s="1">
        <f t="shared" si="10"/>
        <v>1.0429660706082427E+19</v>
      </c>
    </row>
    <row r="111" spans="2:3" x14ac:dyDescent="0.25">
      <c r="B111" s="1">
        <f t="shared" si="9"/>
        <v>6131566197.4576111</v>
      </c>
      <c r="C111">
        <f t="shared" si="10"/>
        <v>3.7596104033804788E+19</v>
      </c>
    </row>
    <row r="112" spans="2:3" x14ac:dyDescent="0.25">
      <c r="B112">
        <f t="shared" si="9"/>
        <v>1833681710.7751465</v>
      </c>
      <c r="C112" s="1">
        <f t="shared" si="10"/>
        <v>3.3623886164312678E+18</v>
      </c>
    </row>
    <row r="113" spans="1:4" x14ac:dyDescent="0.25">
      <c r="B113" s="1">
        <f t="shared" si="9"/>
        <v>17310051979.305115</v>
      </c>
      <c r="C113">
        <f t="shared" si="10"/>
        <v>2.9963789952624493E+20</v>
      </c>
    </row>
    <row r="114" spans="1:4" x14ac:dyDescent="0.25">
      <c r="B114">
        <f t="shared" si="9"/>
        <v>3163102907.3646545</v>
      </c>
      <c r="C114" s="1">
        <f t="shared" si="10"/>
        <v>1.0005220002578731E+19</v>
      </c>
    </row>
    <row r="115" spans="1:4" x14ac:dyDescent="0.25">
      <c r="B115" s="1">
        <f t="shared" si="9"/>
        <v>5107432352.3384094</v>
      </c>
      <c r="C115">
        <f t="shared" si="10"/>
        <v>2.6085865233713058E+19</v>
      </c>
    </row>
    <row r="116" spans="1:4" x14ac:dyDescent="0.25">
      <c r="B116">
        <f>B52-F52</f>
        <v>-15068083517.758606</v>
      </c>
      <c r="C116" s="1">
        <f t="shared" si="10"/>
        <v>2.2704714089814858E+20</v>
      </c>
    </row>
    <row r="117" spans="1:4" x14ac:dyDescent="0.25">
      <c r="B117" s="1">
        <f>B53-F53</f>
        <v>-5912367755.588562</v>
      </c>
      <c r="C117">
        <f t="shared" si="10"/>
        <v>3.495609247732333E+19</v>
      </c>
    </row>
    <row r="118" spans="1:4" x14ac:dyDescent="0.25">
      <c r="B118">
        <f t="shared" si="9"/>
        <v>23462919276.24353</v>
      </c>
      <c r="C118" s="1">
        <f t="shared" si="10"/>
        <v>5.5050858096352022E+20</v>
      </c>
    </row>
    <row r="119" spans="1:4" x14ac:dyDescent="0.25">
      <c r="B119" s="1">
        <f t="shared" si="9"/>
        <v>10940342063.861633</v>
      </c>
      <c r="C119">
        <f t="shared" si="10"/>
        <v>1.1969108447430022E+20</v>
      </c>
    </row>
    <row r="120" spans="1:4" x14ac:dyDescent="0.25">
      <c r="B120">
        <f t="shared" si="9"/>
        <v>11831350658.773712</v>
      </c>
      <c r="C120" s="1">
        <f t="shared" si="10"/>
        <v>1.3998085841086515E+20</v>
      </c>
    </row>
    <row r="121" spans="1:4" x14ac:dyDescent="0.25">
      <c r="B121" s="1">
        <f t="shared" si="9"/>
        <v>21451654286.593658</v>
      </c>
      <c r="C121">
        <f t="shared" si="10"/>
        <v>4.601734716315321E+20</v>
      </c>
    </row>
    <row r="122" spans="1:4" x14ac:dyDescent="0.25">
      <c r="B122">
        <f t="shared" si="9"/>
        <v>41399806919.205872</v>
      </c>
      <c r="C122" s="1">
        <f t="shared" si="10"/>
        <v>1.7139440129475263E+21</v>
      </c>
    </row>
    <row r="123" spans="1:4" x14ac:dyDescent="0.25">
      <c r="A123" t="s">
        <v>26</v>
      </c>
      <c r="C123">
        <f>SUM(C67:C122)</f>
        <v>3.9594125477838004E+21</v>
      </c>
    </row>
    <row r="124" spans="1:4" x14ac:dyDescent="0.25">
      <c r="A124" t="s">
        <v>27</v>
      </c>
      <c r="B124" s="1"/>
      <c r="C124" s="1">
        <f>AVERAGE(C67:C122)</f>
        <v>7.0703795496139293E+19</v>
      </c>
    </row>
    <row r="125" spans="1:4" x14ac:dyDescent="0.25">
      <c r="A125" t="s">
        <v>28</v>
      </c>
      <c r="C125">
        <f>SQRT(C124)</f>
        <v>8408554899.3949785</v>
      </c>
      <c r="D125" s="9" t="s">
        <v>23</v>
      </c>
    </row>
    <row r="126" spans="1:4" x14ac:dyDescent="0.25">
      <c r="B126" s="1"/>
    </row>
    <row r="128" spans="1:4" x14ac:dyDescent="0.25">
      <c r="B128" s="1"/>
    </row>
    <row r="130" spans="2:2" x14ac:dyDescent="0.25">
      <c r="B130" s="1"/>
    </row>
    <row r="132" spans="2:2" x14ac:dyDescent="0.25">
      <c r="B132" s="1"/>
    </row>
    <row r="134" spans="2:2" x14ac:dyDescent="0.25">
      <c r="B134" s="1"/>
    </row>
    <row r="136" spans="2:2" x14ac:dyDescent="0.25">
      <c r="B136" s="1"/>
    </row>
    <row r="138" spans="2:2" x14ac:dyDescent="0.25">
      <c r="B138" s="1"/>
    </row>
    <row r="140" spans="2:2" x14ac:dyDescent="0.25">
      <c r="B140" s="1"/>
    </row>
    <row r="142" spans="2:2" x14ac:dyDescent="0.25">
      <c r="B142" s="1"/>
    </row>
    <row r="144" spans="2:2" x14ac:dyDescent="0.25">
      <c r="B144" s="1"/>
    </row>
    <row r="146" spans="2:2" x14ac:dyDescent="0.25">
      <c r="B146" s="1"/>
    </row>
    <row r="148" spans="2:2" x14ac:dyDescent="0.25">
      <c r="B148" s="1"/>
    </row>
    <row r="150" spans="2:2" x14ac:dyDescent="0.25">
      <c r="B150" s="1"/>
    </row>
    <row r="152" spans="2:2" x14ac:dyDescent="0.25">
      <c r="B152" s="1"/>
    </row>
    <row r="154" spans="2:2" x14ac:dyDescent="0.25">
      <c r="B154" s="1"/>
    </row>
    <row r="156" spans="2:2" x14ac:dyDescent="0.25">
      <c r="B156" s="1"/>
    </row>
    <row r="158" spans="2:2" x14ac:dyDescent="0.25">
      <c r="B158" s="1"/>
    </row>
    <row r="160" spans="2:2" x14ac:dyDescent="0.25">
      <c r="B160" s="1"/>
    </row>
    <row r="162" spans="2:2" x14ac:dyDescent="0.25">
      <c r="B162" s="1"/>
    </row>
    <row r="164" spans="2:2" x14ac:dyDescent="0.25">
      <c r="B164" s="1"/>
    </row>
    <row r="166" spans="2:2" x14ac:dyDescent="0.25">
      <c r="B166" s="1"/>
    </row>
    <row r="168" spans="2:2" x14ac:dyDescent="0.25">
      <c r="B168" s="1"/>
    </row>
    <row r="170" spans="2:2" x14ac:dyDescent="0.25">
      <c r="B170" s="1"/>
    </row>
    <row r="172" spans="2:2" x14ac:dyDescent="0.25">
      <c r="B172" s="1"/>
    </row>
    <row r="174" spans="2:2" x14ac:dyDescent="0.25">
      <c r="B174" s="1"/>
    </row>
    <row r="176" spans="2:2" x14ac:dyDescent="0.25">
      <c r="B176" s="1"/>
    </row>
    <row r="178" spans="2:2" x14ac:dyDescent="0.25">
      <c r="B178" s="1"/>
    </row>
    <row r="180" spans="2:2" x14ac:dyDescent="0.25">
      <c r="B180" s="1"/>
    </row>
    <row r="182" spans="2:2" x14ac:dyDescent="0.25">
      <c r="B182" s="1"/>
    </row>
    <row r="184" spans="2:2" x14ac:dyDescent="0.25">
      <c r="B184" s="1"/>
    </row>
    <row r="186" spans="2:2" x14ac:dyDescent="0.25">
      <c r="B186" s="1"/>
    </row>
    <row r="188" spans="2:2" x14ac:dyDescent="0.25">
      <c r="B188" s="1"/>
    </row>
    <row r="190" spans="2:2" x14ac:dyDescent="0.25">
      <c r="B190" s="1"/>
    </row>
    <row r="192" spans="2:2" x14ac:dyDescent="0.25">
      <c r="B192" s="1"/>
    </row>
    <row r="194" spans="2:2" x14ac:dyDescent="0.25">
      <c r="B194" s="1"/>
    </row>
    <row r="196" spans="2:2" x14ac:dyDescent="0.25">
      <c r="B196" s="1"/>
    </row>
    <row r="198" spans="2:2" x14ac:dyDescent="0.25">
      <c r="B198" s="1"/>
    </row>
    <row r="200" spans="2:2" x14ac:dyDescent="0.25">
      <c r="B200" s="1"/>
    </row>
    <row r="202" spans="2:2" x14ac:dyDescent="0.25">
      <c r="B202" s="1"/>
    </row>
    <row r="204" spans="2:2" x14ac:dyDescent="0.25">
      <c r="B204" s="1"/>
    </row>
    <row r="206" spans="2:2" x14ac:dyDescent="0.25">
      <c r="B206" s="1"/>
    </row>
    <row r="208" spans="2:2" x14ac:dyDescent="0.25">
      <c r="B208" s="1"/>
    </row>
    <row r="210" spans="2:2" x14ac:dyDescent="0.25">
      <c r="B210" s="1"/>
    </row>
    <row r="212" spans="2:2" x14ac:dyDescent="0.25">
      <c r="B212" s="1"/>
    </row>
    <row r="214" spans="2:2" x14ac:dyDescent="0.25">
      <c r="B214" s="1"/>
    </row>
    <row r="216" spans="2:2" x14ac:dyDescent="0.25">
      <c r="B216" s="1"/>
    </row>
    <row r="218" spans="2:2" x14ac:dyDescent="0.25">
      <c r="B218" s="1"/>
    </row>
    <row r="220" spans="2:2" x14ac:dyDescent="0.25">
      <c r="B220" s="1"/>
    </row>
    <row r="222" spans="2:2" x14ac:dyDescent="0.25">
      <c r="B222" s="1"/>
    </row>
    <row r="224" spans="2:2" x14ac:dyDescent="0.25">
      <c r="B224" s="1"/>
    </row>
    <row r="226" spans="2:2" x14ac:dyDescent="0.25">
      <c r="B226" s="1"/>
    </row>
    <row r="228" spans="2:2" x14ac:dyDescent="0.25">
      <c r="B228" s="1"/>
    </row>
    <row r="230" spans="2:2" x14ac:dyDescent="0.25">
      <c r="B230" s="1"/>
    </row>
    <row r="232" spans="2:2" x14ac:dyDescent="0.25">
      <c r="B232" s="1"/>
    </row>
    <row r="234" spans="2:2" x14ac:dyDescent="0.25">
      <c r="B234" s="1"/>
    </row>
    <row r="236" spans="2:2" x14ac:dyDescent="0.25">
      <c r="B236" s="1"/>
    </row>
    <row r="238" spans="2:2" x14ac:dyDescent="0.25">
      <c r="B238" s="1"/>
    </row>
    <row r="240" spans="2:2" x14ac:dyDescent="0.25">
      <c r="B240" s="1"/>
    </row>
    <row r="242" spans="2:2" x14ac:dyDescent="0.25">
      <c r="B2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 actual vs Whole estimatee</vt:lpstr>
      <vt:lpstr>India GDP -Time periods</vt:lpstr>
      <vt:lpstr>Pakistan GDP - Time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Ramakant</dc:creator>
  <cp:lastModifiedBy>Ramakant</cp:lastModifiedBy>
  <dcterms:created xsi:type="dcterms:W3CDTF">2018-10-15T11:34:27Z</dcterms:created>
  <dcterms:modified xsi:type="dcterms:W3CDTF">2018-10-18T20:57:35Z</dcterms:modified>
</cp:coreProperties>
</file>