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menone\Desktop\Dfile\amistrong\202407\"/>
    </mc:Choice>
  </mc:AlternateContent>
  <xr:revisionPtr revIDLastSave="0" documentId="13_ncr:1_{8AC094BE-F124-4E99-81CB-2A756CB619C6}" xr6:coauthVersionLast="47" xr6:coauthVersionMax="47" xr10:uidLastSave="{00000000-0000-0000-0000-000000000000}"/>
  <bookViews>
    <workbookView xWindow="-120" yWindow="-120" windowWidth="29040" windowHeight="15720" tabRatio="768" xr2:uid="{00000000-000D-0000-FFFF-FFFF00000000}"/>
  </bookViews>
  <sheets>
    <sheet name="2024" sheetId="2" r:id="rId1"/>
    <sheet name="holiday" sheetId="3" r:id="rId2"/>
  </sheets>
  <definedNames>
    <definedName name="_xlnm._FilterDatabase" localSheetId="0" hidden="1">'2024'!$B$6:$I$38</definedName>
  </definedNames>
  <calcPr calcId="191029"/>
</workbook>
</file>

<file path=xl/calcChain.xml><?xml version="1.0" encoding="utf-8"?>
<calcChain xmlns="http://schemas.openxmlformats.org/spreadsheetml/2006/main">
  <c r="F8" i="2" l="1"/>
  <c r="D8" i="2" s="1"/>
  <c r="F9" i="2"/>
  <c r="D9" i="2" s="1"/>
  <c r="F10" i="2"/>
  <c r="D10" i="2" s="1"/>
  <c r="F11" i="2"/>
  <c r="D11" i="2" s="1"/>
  <c r="F12" i="2"/>
  <c r="D12" i="2" s="1"/>
  <c r="F13" i="2"/>
  <c r="D13" i="2" s="1"/>
  <c r="F14" i="2"/>
  <c r="D14" i="2" s="1"/>
  <c r="F15" i="2"/>
  <c r="G15" i="2" s="1"/>
  <c r="F16" i="2"/>
  <c r="D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D24" i="2" s="1"/>
  <c r="F25" i="2"/>
  <c r="D25" i="2" s="1"/>
  <c r="F26" i="2"/>
  <c r="D26" i="2" s="1"/>
  <c r="F27" i="2"/>
  <c r="D27" i="2" s="1"/>
  <c r="F28" i="2"/>
  <c r="D28" i="2" s="1"/>
  <c r="F29" i="2"/>
  <c r="D29" i="2" s="1"/>
  <c r="F30" i="2"/>
  <c r="D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7" i="2"/>
  <c r="E7" i="2" s="1"/>
  <c r="B7" i="2"/>
  <c r="C7" i="2" s="1"/>
  <c r="G30" i="2" l="1"/>
  <c r="G16" i="2"/>
  <c r="G14" i="2"/>
  <c r="G13" i="2"/>
  <c r="E30" i="2"/>
  <c r="E26" i="2"/>
  <c r="E18" i="2"/>
  <c r="E14" i="2"/>
  <c r="E10" i="2"/>
  <c r="G29" i="2"/>
  <c r="D22" i="2"/>
  <c r="D37" i="2"/>
  <c r="G28" i="2"/>
  <c r="G12" i="2"/>
  <c r="E29" i="2"/>
  <c r="E21" i="2"/>
  <c r="E13" i="2"/>
  <c r="E36" i="2"/>
  <c r="G27" i="2"/>
  <c r="G11" i="2"/>
  <c r="D21" i="2"/>
  <c r="D36" i="2"/>
  <c r="E15" i="2"/>
  <c r="G26" i="2"/>
  <c r="G10" i="2"/>
  <c r="E28" i="2"/>
  <c r="E20" i="2"/>
  <c r="E12" i="2"/>
  <c r="E35" i="2"/>
  <c r="E23" i="2"/>
  <c r="D23" i="2"/>
  <c r="G25" i="2"/>
  <c r="G9" i="2"/>
  <c r="D20" i="2"/>
  <c r="D35" i="2"/>
  <c r="E37" i="2"/>
  <c r="G24" i="2"/>
  <c r="G8" i="2"/>
  <c r="E27" i="2"/>
  <c r="E19" i="2"/>
  <c r="E11" i="2"/>
  <c r="E34" i="2"/>
  <c r="D31" i="2"/>
  <c r="D15" i="2"/>
  <c r="G7" i="2"/>
  <c r="D19" i="2"/>
  <c r="D34" i="2"/>
  <c r="D7" i="2"/>
  <c r="E33" i="2"/>
  <c r="E22" i="2"/>
  <c r="D18" i="2"/>
  <c r="D33" i="2"/>
  <c r="E31" i="2"/>
  <c r="E25" i="2"/>
  <c r="E17" i="2"/>
  <c r="E9" i="2"/>
  <c r="E32" i="2"/>
  <c r="D17" i="2"/>
  <c r="D32" i="2"/>
  <c r="E24" i="2"/>
  <c r="E16" i="2"/>
  <c r="E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H31" i="2" l="1"/>
  <c r="C37" i="2"/>
  <c r="C8" i="2"/>
  <c r="C9" i="2" l="1"/>
  <c r="H7" i="2"/>
  <c r="H37" i="2" l="1"/>
  <c r="H8" i="2"/>
  <c r="C10" i="2"/>
  <c r="C11" i="2" l="1"/>
  <c r="H9" i="2"/>
  <c r="C12" i="2" l="1"/>
  <c r="H10" i="2"/>
  <c r="H11" i="2" l="1"/>
  <c r="C13" i="2"/>
  <c r="C14" i="2" l="1"/>
  <c r="H12" i="2"/>
  <c r="H13" i="2" l="1"/>
  <c r="C15" i="2"/>
  <c r="C16" i="2" l="1"/>
  <c r="H15" i="2" l="1"/>
  <c r="C17" i="2"/>
  <c r="H14" i="2"/>
  <c r="H16" i="2" l="1"/>
  <c r="C18" i="2"/>
  <c r="H17" i="2" l="1"/>
  <c r="C19" i="2"/>
  <c r="H18" i="2" l="1"/>
  <c r="C20" i="2"/>
  <c r="C21" i="2" l="1"/>
  <c r="H20" i="2" l="1"/>
  <c r="H19" i="2"/>
  <c r="C22" i="2"/>
  <c r="C23" i="2" l="1"/>
  <c r="H21" i="2"/>
  <c r="H22" i="2" l="1"/>
  <c r="C24" i="2"/>
  <c r="C25" i="2" l="1"/>
  <c r="H24" i="2" l="1"/>
  <c r="H23" i="2"/>
  <c r="C26" i="2"/>
  <c r="H25" i="2" l="1"/>
  <c r="C27" i="2"/>
  <c r="C28" i="2" l="1"/>
  <c r="H26" i="2"/>
  <c r="H27" i="2" l="1"/>
  <c r="C29" i="2"/>
  <c r="C30" i="2" l="1"/>
  <c r="H28" i="2" l="1"/>
  <c r="C31" i="2"/>
  <c r="H29" i="2"/>
  <c r="H30" i="2" l="1"/>
  <c r="C32" i="2"/>
  <c r="C33" i="2" l="1"/>
  <c r="C34" i="2" l="1"/>
  <c r="H32" i="2"/>
  <c r="H33" i="2" l="1"/>
  <c r="C35" i="2"/>
  <c r="H34" i="2" l="1"/>
  <c r="C36" i="2"/>
  <c r="H36" i="2" l="1"/>
  <c r="H35" i="2"/>
  <c r="H38" i="2" l="1"/>
</calcChain>
</file>

<file path=xl/sharedStrings.xml><?xml version="1.0" encoding="utf-8"?>
<sst xmlns="http://schemas.openxmlformats.org/spreadsheetml/2006/main" count="154" uniqueCount="34">
  <si>
    <t>氏名</t>
  </si>
  <si>
    <t>年月</t>
  </si>
  <si>
    <t>日</t>
  </si>
  <si>
    <t>曜日</t>
  </si>
  <si>
    <t>始業時間</t>
  </si>
  <si>
    <t>終業時間</t>
  </si>
  <si>
    <t>勤務内容</t>
  </si>
  <si>
    <t>休憩時間</t>
  </si>
  <si>
    <t>勤務時間</t>
  </si>
  <si>
    <t>合計</t>
  </si>
  <si>
    <t>梁嘉成</t>
    <rPh sb="0" eb="2">
      <t>セイメイ</t>
    </rPh>
    <phoneticPr fontId="2"/>
  </si>
  <si>
    <t>元日</t>
  </si>
  <si>
    <t>成人の日</t>
  </si>
  <si>
    <t>建国記念の日</t>
  </si>
  <si>
    <t>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</si>
  <si>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</si>
  <si>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</si>
  <si>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</si>
  <si>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</si>
  <si>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</si>
  <si>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</si>
  <si>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</si>
  <si>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</si>
  <si>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</si>
  <si>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</si>
  <si>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</si>
  <si>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</si>
  <si>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</si>
  <si>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国民の祝日・休日月日</t>
  </si>
  <si>
    <t>国民の祝日・休日名称</t>
  </si>
  <si>
    <t>休日</t>
    <phoneticPr fontId="2"/>
  </si>
  <si>
    <t>休暇</t>
  </si>
  <si>
    <t>休暇</t>
    <phoneticPr fontId="2"/>
  </si>
  <si>
    <t>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</si>
</sst>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[$-F800]dddd\,\ mmmm\ dd\,\ yyyy"/>
    <numFmt numFmtId="178" formatCode="h:mm;@"/>
    <numFmt numFmtId="182" formatCode="yyyy&quot;年&quot;m&quot;月&quot;;@"/>
  </numFmts>
  <fonts count="8">
    <font>
      <sz val="11"/>
      <color theme="1"/>
      <name val="メイリオ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Microsoft YaHei"/>
      <family val="3"/>
      <charset val="134"/>
    </font>
    <font>
      <sz val="11"/>
      <color theme="1"/>
      <name val="メイリオ"/>
      <family val="2"/>
    </font>
    <font>
      <b/>
      <sz val="11"/>
      <color theme="0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56" fontId="1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20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56" fontId="1" fillId="0" borderId="0" xfId="0" applyNumberFormat="1" applyFont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0" fontId="3" fillId="0" borderId="1" xfId="0" applyFont="1" applyBorder="1">
      <alignment vertical="center"/>
    </xf>
    <xf numFmtId="14" fontId="0" fillId="3" borderId="2" xfId="0" applyNumberFormat="1" applyFill="1" applyBorder="1">
      <alignment vertical="center"/>
    </xf>
    <xf numFmtId="0" fontId="0" fillId="3" borderId="3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4" borderId="2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5" fillId="3" borderId="3" xfId="0" applyFont="1" applyFill="1" applyBorder="1">
      <alignment vertical="center"/>
    </xf>
    <xf numFmtId="182" fontId="3" fillId="0" borderId="1" xfId="0" applyNumberFormat="1" applyFont="1" applyBorder="1" applyAlignment="1">
      <alignment horizontal="left" vertical="center"/>
    </xf>
    <xf numFmtId="182" fontId="0" fillId="0" borderId="1" xfId="0" applyNumberFormat="1" applyBorder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14" fontId="0" fillId="5" borderId="0" xfId="0" applyNumberFormat="1" applyFill="1">
      <alignment vertical="center"/>
    </xf>
    <xf numFmtId="0" fontId="7" fillId="0" borderId="0" xfId="0" applyFont="1">
      <alignment vertical="center"/>
    </xf>
  </cellXfs>
  <cellStyles count="1">
    <cellStyle name="Normal" xfId="0" builtinId="0"/>
  </cellStyles>
  <dxfs count="2">
    <dxf>
      <font>
        <color auto="1"/>
      </font>
      <fill>
        <patternFill>
          <fgColor auto="1"/>
          <bgColor rgb="FFFCE4D6"/>
        </patternFill>
      </fill>
    </dxf>
    <dxf>
      <font>
        <color auto="1"/>
      </font>
      <fill>
        <patternFill>
          <fgColor auto="1"/>
          <bgColor rgb="FFFCE4D6"/>
        </patternFill>
      </fill>
    </dxf>
  </dxfs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I43"/>
  <sheetViews>
    <sheetView tabSelected="1" zoomScale="85" zoomScaleNormal="85" workbookViewId="0">
      <selection activeCell="H33" sqref="H33"/>
    </sheetView>
  </sheetViews>
  <sheetFormatPr defaultColWidth="9" defaultRowHeight="18.75"/>
  <cols>
    <col min="1" max="1" width="2.5546875" customWidth="1"/>
    <col min="2" max="2" width="13.44140625" bestFit="1" customWidth="1"/>
    <col min="3" max="3" width="9" style="5"/>
    <col min="4" max="5" width="8.5546875" customWidth="1"/>
    <col min="6" max="6" width="50.88671875" customWidth="1"/>
    <col min="8" max="8" width="9.88671875" customWidth="1"/>
    <col min="9" max="9" width="15.88671875" customWidth="1"/>
  </cols>
  <sheetData>
    <row r="2" spans="2:8">
      <c r="B2" s="1" t="s">
        <v>0</v>
      </c>
      <c r="C2" s="15" t="s">
        <v>10</v>
      </c>
      <c r="D2" s="15"/>
    </row>
    <row r="4" spans="2:8">
      <c r="B4" s="1" t="s">
        <v>1</v>
      </c>
      <c r="C4" s="23">
        <v>45474</v>
      </c>
      <c r="D4" s="24"/>
      <c r="E4" s="6"/>
    </row>
    <row r="6" spans="2:8">
      <c r="B6" s="2" t="s">
        <v>2</v>
      </c>
      <c r="C6" s="7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</row>
    <row r="7" spans="2:8">
      <c r="B7" s="14">
        <f>$C$4</f>
        <v>45474</v>
      </c>
      <c r="C7" s="8" t="str">
        <f>CHOOSE(WEEKDAY(B7), "日", "月", "火", "水", "木", "金", "土")</f>
        <v>月</v>
      </c>
      <c r="D7" s="9">
        <f t="shared" ref="D7:D37" si="0">IF(AND($C7&lt;&gt;"土",$C7&lt;&gt;"日",$F7&lt;&gt;"祝日",$F7&lt;&gt;"休暇"),0.375,"")</f>
        <v>0.375</v>
      </c>
      <c r="E7" s="10">
        <f t="shared" ref="E7:E37" si="1">IF(AND($C7&lt;&gt;"土",$C7&lt;&gt;"日",$F7&lt;&gt;"祝日",$F7&lt;&gt;"休暇"),0.75,"")</f>
        <v>0.75</v>
      </c>
      <c r="F7" s="11" t="str">
        <f>IF(COUNTIF(holiday!$C$2:$C$100, B7) &gt; 0, "休暇",IF(COUNTIF(holiday!$A$2:$A$100, B7) &gt; 0, "祝日",IF(AND($C7&lt;&gt;"土",$C7&lt;&gt;"日"),"研修","")))</f>
        <v>研修</v>
      </c>
      <c r="G7" s="10">
        <f t="shared" ref="G7:G37" si="2">IF(AND($C7&lt;&gt;"土",$C7&lt;&gt;"日",$F7&lt;&gt;"祝日",$F7&lt;&gt;"休暇"),0.0416666666666667,"")</f>
        <v>4.1666666666666699E-2</v>
      </c>
      <c r="H7" s="10">
        <f>IFERROR(E7-D7-G7,"")</f>
        <v>0.33333333333333331</v>
      </c>
    </row>
    <row r="8" spans="2:8">
      <c r="B8" s="14">
        <f>$B7+1</f>
        <v>45475</v>
      </c>
      <c r="C8" s="8" t="str">
        <f t="shared" ref="C8:C37" si="3">CHOOSE(WEEKDAY(B8), "日", "月", "火", "水", "木", "金", "土")</f>
        <v>火</v>
      </c>
      <c r="D8" s="9">
        <f t="shared" si="0"/>
        <v>0.375</v>
      </c>
      <c r="E8" s="10">
        <f t="shared" si="1"/>
        <v>0.75</v>
      </c>
      <c r="F8" s="11" t="str">
        <f>IF(COUNTIF(holiday!$C$2:$C$100, B8) &gt; 0, "休暇",IF(COUNTIF(holiday!$A$2:$A$100, B8) &gt; 0, "祝日",IF(AND($C8&lt;&gt;"土",$C8&lt;&gt;"日"),"研修","")))</f>
        <v>研修</v>
      </c>
      <c r="G8" s="10">
        <f t="shared" si="2"/>
        <v>4.1666666666666699E-2</v>
      </c>
      <c r="H8" s="10">
        <f t="shared" ref="H8:H37" si="4">IFERROR(E8-D8-G8,"")</f>
        <v>0.33333333333333331</v>
      </c>
    </row>
    <row r="9" spans="2:8">
      <c r="B9" s="14">
        <f t="shared" ref="B9:B37" si="5">$B8+1</f>
        <v>45476</v>
      </c>
      <c r="C9" s="8" t="str">
        <f t="shared" si="3"/>
        <v>水</v>
      </c>
      <c r="D9" s="9">
        <f t="shared" si="0"/>
        <v>0.375</v>
      </c>
      <c r="E9" s="10">
        <f t="shared" si="1"/>
        <v>0.75</v>
      </c>
      <c r="F9" s="11" t="str">
        <f>IF(COUNTIF(holiday!$C$2:$C$100, B9) &gt; 0, "休暇",IF(COUNTIF(holiday!$A$2:$A$100, B9) &gt; 0, "祝日",IF(AND($C9&lt;&gt;"土",$C9&lt;&gt;"日"),"研修","")))</f>
        <v>研修</v>
      </c>
      <c r="G9" s="10">
        <f t="shared" si="2"/>
        <v>4.1666666666666699E-2</v>
      </c>
      <c r="H9" s="10">
        <f t="shared" si="4"/>
        <v>0.33333333333333331</v>
      </c>
    </row>
    <row r="10" spans="2:8">
      <c r="B10" s="14">
        <f t="shared" si="5"/>
        <v>45477</v>
      </c>
      <c r="C10" s="8" t="str">
        <f t="shared" si="3"/>
        <v>木</v>
      </c>
      <c r="D10" s="9">
        <f t="shared" si="0"/>
        <v>0.375</v>
      </c>
      <c r="E10" s="10">
        <f t="shared" si="1"/>
        <v>0.75</v>
      </c>
      <c r="F10" s="11" t="str">
        <f>IF(COUNTIF(holiday!$C$2:$C$100, B10) &gt; 0, "休暇",IF(COUNTIF(holiday!$A$2:$A$100, B10) &gt; 0, "祝日",IF(AND($C10&lt;&gt;"土",$C10&lt;&gt;"日"),"研修","")))</f>
        <v>研修</v>
      </c>
      <c r="G10" s="10">
        <f t="shared" si="2"/>
        <v>4.1666666666666699E-2</v>
      </c>
      <c r="H10" s="10">
        <f t="shared" si="4"/>
        <v>0.33333333333333331</v>
      </c>
    </row>
    <row r="11" spans="2:8">
      <c r="B11" s="14">
        <f t="shared" si="5"/>
        <v>45478</v>
      </c>
      <c r="C11" s="8" t="str">
        <f t="shared" si="3"/>
        <v>金</v>
      </c>
      <c r="D11" s="9">
        <f t="shared" si="0"/>
        <v>0.375</v>
      </c>
      <c r="E11" s="10">
        <f t="shared" si="1"/>
        <v>0.75</v>
      </c>
      <c r="F11" s="11" t="str">
        <f>IF(COUNTIF(holiday!$C$2:$C$100, B11) &gt; 0, "休暇",IF(COUNTIF(holiday!$A$2:$A$100, B11) &gt; 0, "祝日",IF(AND($C11&lt;&gt;"土",$C11&lt;&gt;"日"),"研修","")))</f>
        <v>研修</v>
      </c>
      <c r="G11" s="10">
        <f t="shared" si="2"/>
        <v>4.1666666666666699E-2</v>
      </c>
      <c r="H11" s="10">
        <f t="shared" si="4"/>
        <v>0.33333333333333331</v>
      </c>
    </row>
    <row r="12" spans="2:8">
      <c r="B12" s="14">
        <f t="shared" si="5"/>
        <v>45479</v>
      </c>
      <c r="C12" s="8" t="str">
        <f t="shared" si="3"/>
        <v>土</v>
      </c>
      <c r="D12" s="9" t="str">
        <f t="shared" si="0"/>
        <v/>
      </c>
      <c r="E12" s="10" t="str">
        <f t="shared" si="1"/>
        <v/>
      </c>
      <c r="F12" s="11" t="str">
        <f>IF(COUNTIF(holiday!$C$2:$C$100, B12) &gt; 0, "休暇",IF(COUNTIF(holiday!$A$2:$A$100, B12) &gt; 0, "祝日",IF(AND($C12&lt;&gt;"土",$C12&lt;&gt;"日"),"研修","")))</f>
        <v/>
      </c>
      <c r="G12" s="10" t="str">
        <f t="shared" si="2"/>
        <v/>
      </c>
      <c r="H12" s="10" t="str">
        <f t="shared" si="4"/>
        <v/>
      </c>
    </row>
    <row r="13" spans="2:8">
      <c r="B13" s="14">
        <f t="shared" si="5"/>
        <v>45480</v>
      </c>
      <c r="C13" s="8" t="str">
        <f t="shared" si="3"/>
        <v>日</v>
      </c>
      <c r="D13" s="9" t="str">
        <f t="shared" si="0"/>
        <v/>
      </c>
      <c r="E13" s="10" t="str">
        <f t="shared" si="1"/>
        <v/>
      </c>
      <c r="F13" s="11" t="str">
        <f>IF(COUNTIF(holiday!$C$2:$C$100, B13) &gt; 0, "休暇",IF(COUNTIF(holiday!$A$2:$A$100, B13) &gt; 0, "祝日",IF(AND($C13&lt;&gt;"土",$C13&lt;&gt;"日"),"研修","")))</f>
        <v/>
      </c>
      <c r="G13" s="10" t="str">
        <f t="shared" si="2"/>
        <v/>
      </c>
      <c r="H13" s="10" t="str">
        <f t="shared" si="4"/>
        <v/>
      </c>
    </row>
    <row r="14" spans="2:8">
      <c r="B14" s="14">
        <f t="shared" si="5"/>
        <v>45481</v>
      </c>
      <c r="C14" s="8" t="str">
        <f t="shared" si="3"/>
        <v>月</v>
      </c>
      <c r="D14" s="9">
        <f t="shared" si="0"/>
        <v>0.375</v>
      </c>
      <c r="E14" s="10">
        <f t="shared" si="1"/>
        <v>0.75</v>
      </c>
      <c r="F14" s="11" t="str">
        <f>IF(COUNTIF(holiday!$C$2:$C$100, B14) &gt; 0, "休暇",IF(COUNTIF(holiday!$A$2:$A$100, B14) &gt; 0, "祝日",IF(AND($C14&lt;&gt;"土",$C14&lt;&gt;"日"),"研修","")))</f>
        <v>研修</v>
      </c>
      <c r="G14" s="10">
        <f t="shared" si="2"/>
        <v>4.1666666666666699E-2</v>
      </c>
      <c r="H14" s="10">
        <f t="shared" si="4"/>
        <v>0.33333333333333331</v>
      </c>
    </row>
    <row r="15" spans="2:8">
      <c r="B15" s="14">
        <f t="shared" si="5"/>
        <v>45482</v>
      </c>
      <c r="C15" s="8" t="str">
        <f t="shared" si="3"/>
        <v>火</v>
      </c>
      <c r="D15" s="9">
        <f t="shared" si="0"/>
        <v>0.375</v>
      </c>
      <c r="E15" s="10">
        <f t="shared" si="1"/>
        <v>0.75</v>
      </c>
      <c r="F15" s="11" t="str">
        <f>IF(COUNTIF(holiday!$C$2:$C$100, B15) &gt; 0, "休暇",IF(COUNTIF(holiday!$A$2:$A$100, B15) &gt; 0, "祝日",IF(AND($C15&lt;&gt;"土",$C15&lt;&gt;"日"),"研修","")))</f>
        <v>研修</v>
      </c>
      <c r="G15" s="10">
        <f t="shared" si="2"/>
        <v>4.1666666666666699E-2</v>
      </c>
      <c r="H15" s="10">
        <f t="shared" si="4"/>
        <v>0.33333333333333331</v>
      </c>
    </row>
    <row r="16" spans="2:8">
      <c r="B16" s="14">
        <f t="shared" si="5"/>
        <v>45483</v>
      </c>
      <c r="C16" s="8" t="str">
        <f t="shared" si="3"/>
        <v>水</v>
      </c>
      <c r="D16" s="9">
        <f t="shared" si="0"/>
        <v>0.375</v>
      </c>
      <c r="E16" s="10">
        <f t="shared" si="1"/>
        <v>0.75</v>
      </c>
      <c r="F16" s="11" t="str">
        <f>IF(COUNTIF(holiday!$C$2:$C$100, B16) &gt; 0, "休暇",IF(COUNTIF(holiday!$A$2:$A$100, B16) &gt; 0, "祝日",IF(AND($C16&lt;&gt;"土",$C16&lt;&gt;"日"),"研修","")))</f>
        <v>研修</v>
      </c>
      <c r="G16" s="10">
        <f t="shared" si="2"/>
        <v>4.1666666666666699E-2</v>
      </c>
      <c r="H16" s="10">
        <f t="shared" si="4"/>
        <v>0.33333333333333331</v>
      </c>
    </row>
    <row r="17" spans="2:8">
      <c r="B17" s="14">
        <f t="shared" si="5"/>
        <v>45484</v>
      </c>
      <c r="C17" s="8" t="str">
        <f t="shared" si="3"/>
        <v>木</v>
      </c>
      <c r="D17" s="9">
        <f t="shared" si="0"/>
        <v>0.375</v>
      </c>
      <c r="E17" s="10">
        <f t="shared" si="1"/>
        <v>0.75</v>
      </c>
      <c r="F17" s="11" t="str">
        <f>IF(COUNTIF(holiday!$C$2:$C$100, B17) &gt; 0, "休暇",IF(COUNTIF(holiday!$A$2:$A$100, B17) &gt; 0, "祝日",IF(AND($C17&lt;&gt;"土",$C17&lt;&gt;"日"),"研修","")))</f>
        <v>研修</v>
      </c>
      <c r="G17" s="10">
        <f t="shared" si="2"/>
        <v>4.1666666666666699E-2</v>
      </c>
      <c r="H17" s="10">
        <f t="shared" si="4"/>
        <v>0.33333333333333331</v>
      </c>
    </row>
    <row r="18" spans="2:8">
      <c r="B18" s="14">
        <f t="shared" si="5"/>
        <v>45485</v>
      </c>
      <c r="C18" s="8" t="str">
        <f t="shared" si="3"/>
        <v>金</v>
      </c>
      <c r="D18" s="9">
        <f t="shared" si="0"/>
        <v>0.375</v>
      </c>
      <c r="E18" s="10">
        <f t="shared" si="1"/>
        <v>0.75</v>
      </c>
      <c r="F18" s="11" t="str">
        <f>IF(COUNTIF(holiday!$C$2:$C$100, B18) &gt; 0, "休暇",IF(COUNTIF(holiday!$A$2:$A$100, B18) &gt; 0, "祝日",IF(AND($C18&lt;&gt;"土",$C18&lt;&gt;"日"),"研修","")))</f>
        <v>研修</v>
      </c>
      <c r="G18" s="10">
        <f t="shared" si="2"/>
        <v>4.1666666666666699E-2</v>
      </c>
      <c r="H18" s="10">
        <f t="shared" si="4"/>
        <v>0.33333333333333331</v>
      </c>
    </row>
    <row r="19" spans="2:8">
      <c r="B19" s="14">
        <f t="shared" si="5"/>
        <v>45486</v>
      </c>
      <c r="C19" s="8" t="str">
        <f t="shared" si="3"/>
        <v>土</v>
      </c>
      <c r="D19" s="9" t="str">
        <f t="shared" si="0"/>
        <v/>
      </c>
      <c r="E19" s="10" t="str">
        <f t="shared" si="1"/>
        <v/>
      </c>
      <c r="F19" s="11" t="str">
        <f>IF(COUNTIF(holiday!$C$2:$C$100, B19) &gt; 0, "休暇",IF(COUNTIF(holiday!$A$2:$A$100, B19) &gt; 0, "祝日",IF(AND($C19&lt;&gt;"土",$C19&lt;&gt;"日"),"研修","")))</f>
        <v/>
      </c>
      <c r="G19" s="10" t="str">
        <f t="shared" si="2"/>
        <v/>
      </c>
      <c r="H19" s="10" t="str">
        <f t="shared" si="4"/>
        <v/>
      </c>
    </row>
    <row r="20" spans="2:8">
      <c r="B20" s="14">
        <f t="shared" si="5"/>
        <v>45487</v>
      </c>
      <c r="C20" s="8" t="str">
        <f t="shared" si="3"/>
        <v>日</v>
      </c>
      <c r="D20" s="9" t="str">
        <f t="shared" si="0"/>
        <v/>
      </c>
      <c r="E20" s="10" t="str">
        <f t="shared" si="1"/>
        <v/>
      </c>
      <c r="F20" s="11" t="str">
        <f>IF(COUNTIF(holiday!$C$2:$C$100, B20) &gt; 0, "休暇",IF(COUNTIF(holiday!$A$2:$A$100, B20) &gt; 0, "祝日",IF(AND($C20&lt;&gt;"土",$C20&lt;&gt;"日"),"研修","")))</f>
        <v/>
      </c>
      <c r="G20" s="10" t="str">
        <f t="shared" si="2"/>
        <v/>
      </c>
      <c r="H20" s="10" t="str">
        <f t="shared" si="4"/>
        <v/>
      </c>
    </row>
    <row r="21" spans="2:8">
      <c r="B21" s="14">
        <f t="shared" si="5"/>
        <v>45488</v>
      </c>
      <c r="C21" s="8" t="str">
        <f t="shared" si="3"/>
        <v>月</v>
      </c>
      <c r="D21" s="9" t="str">
        <f t="shared" si="0"/>
        <v/>
      </c>
      <c r="E21" s="10" t="str">
        <f t="shared" si="1"/>
        <v/>
      </c>
      <c r="F21" s="11" t="str">
        <f>IF(COUNTIF(holiday!$C$2:$C$100, B21) &gt; 0, "休暇",IF(COUNTIF(holiday!$A$2:$A$100, B21) &gt; 0, "祝日",IF(AND($C21&lt;&gt;"土",$C21&lt;&gt;"日"),"研修","")))</f>
        <v>祝日</v>
      </c>
      <c r="G21" s="10" t="str">
        <f t="shared" si="2"/>
        <v/>
      </c>
      <c r="H21" s="10" t="str">
        <f t="shared" si="4"/>
        <v/>
      </c>
    </row>
    <row r="22" spans="2:8">
      <c r="B22" s="14">
        <f t="shared" si="5"/>
        <v>45489</v>
      </c>
      <c r="C22" s="8" t="str">
        <f t="shared" si="3"/>
        <v>火</v>
      </c>
      <c r="D22" s="9">
        <f t="shared" si="0"/>
        <v>0.375</v>
      </c>
      <c r="E22" s="10">
        <f t="shared" si="1"/>
        <v>0.75</v>
      </c>
      <c r="F22" s="11" t="str">
        <f>IF(COUNTIF(holiday!$C$2:$C$100, B22) &gt; 0, "休暇",IF(COUNTIF(holiday!$A$2:$A$100, B22) &gt; 0, "祝日",IF(AND($C22&lt;&gt;"土",$C22&lt;&gt;"日"),"研修","")))</f>
        <v>研修</v>
      </c>
      <c r="G22" s="10">
        <f t="shared" si="2"/>
        <v>4.1666666666666699E-2</v>
      </c>
      <c r="H22" s="10">
        <f t="shared" si="4"/>
        <v>0.33333333333333331</v>
      </c>
    </row>
    <row r="23" spans="2:8">
      <c r="B23" s="14">
        <f t="shared" si="5"/>
        <v>45490</v>
      </c>
      <c r="C23" s="8" t="str">
        <f t="shared" si="3"/>
        <v>水</v>
      </c>
      <c r="D23" s="9">
        <f t="shared" si="0"/>
        <v>0.375</v>
      </c>
      <c r="E23" s="10">
        <f t="shared" si="1"/>
        <v>0.75</v>
      </c>
      <c r="F23" s="11" t="str">
        <f>IF(COUNTIF(holiday!$C$2:$C$100, B23) &gt; 0, "休暇",IF(COUNTIF(holiday!$A$2:$A$100, B23) &gt; 0, "祝日",IF(AND($C23&lt;&gt;"土",$C23&lt;&gt;"日"),"研修","")))</f>
        <v>研修</v>
      </c>
      <c r="G23" s="10">
        <f t="shared" si="2"/>
        <v>4.1666666666666699E-2</v>
      </c>
      <c r="H23" s="10">
        <f t="shared" si="4"/>
        <v>0.33333333333333331</v>
      </c>
    </row>
    <row r="24" spans="2:8">
      <c r="B24" s="14">
        <f t="shared" si="5"/>
        <v>45491</v>
      </c>
      <c r="C24" s="8" t="str">
        <f t="shared" si="3"/>
        <v>木</v>
      </c>
      <c r="D24" s="9">
        <f t="shared" si="0"/>
        <v>0.375</v>
      </c>
      <c r="E24" s="10">
        <f t="shared" si="1"/>
        <v>0.75</v>
      </c>
      <c r="F24" s="11" t="str">
        <f>IF(COUNTIF(holiday!$C$2:$C$100, B24) &gt; 0, "休暇",IF(COUNTIF(holiday!$A$2:$A$100, B24) &gt; 0, "祝日",IF(AND($C24&lt;&gt;"土",$C24&lt;&gt;"日"),"研修","")))</f>
        <v>研修</v>
      </c>
      <c r="G24" s="10">
        <f t="shared" si="2"/>
        <v>4.1666666666666699E-2</v>
      </c>
      <c r="H24" s="10">
        <f t="shared" si="4"/>
        <v>0.33333333333333331</v>
      </c>
    </row>
    <row r="25" spans="2:8">
      <c r="B25" s="14">
        <f t="shared" si="5"/>
        <v>45492</v>
      </c>
      <c r="C25" s="8" t="str">
        <f t="shared" si="3"/>
        <v>金</v>
      </c>
      <c r="D25" s="9">
        <f t="shared" si="0"/>
        <v>0.375</v>
      </c>
      <c r="E25" s="10">
        <f t="shared" si="1"/>
        <v>0.75</v>
      </c>
      <c r="F25" s="11" t="str">
        <f>IF(COUNTIF(holiday!$C$2:$C$100, B25) &gt; 0, "休暇",IF(COUNTIF(holiday!$A$2:$A$100, B25) &gt; 0, "祝日",IF(AND($C25&lt;&gt;"土",$C25&lt;&gt;"日"),"研修","")))</f>
        <v>研修</v>
      </c>
      <c r="G25" s="10">
        <f t="shared" si="2"/>
        <v>4.1666666666666699E-2</v>
      </c>
      <c r="H25" s="10">
        <f t="shared" si="4"/>
        <v>0.33333333333333331</v>
      </c>
    </row>
    <row r="26" spans="2:8">
      <c r="B26" s="14">
        <f t="shared" si="5"/>
        <v>45493</v>
      </c>
      <c r="C26" s="8" t="str">
        <f t="shared" si="3"/>
        <v>土</v>
      </c>
      <c r="D26" s="9" t="str">
        <f t="shared" si="0"/>
        <v/>
      </c>
      <c r="E26" s="10" t="str">
        <f t="shared" si="1"/>
        <v/>
      </c>
      <c r="F26" s="11" t="str">
        <f>IF(COUNTIF(holiday!$C$2:$C$100, B26) &gt; 0, "休暇",IF(COUNTIF(holiday!$A$2:$A$100, B26) &gt; 0, "祝日",IF(AND($C26&lt;&gt;"土",$C26&lt;&gt;"日"),"研修","")))</f>
        <v/>
      </c>
      <c r="G26" s="10" t="str">
        <f t="shared" si="2"/>
        <v/>
      </c>
      <c r="H26" s="10" t="str">
        <f t="shared" si="4"/>
        <v/>
      </c>
    </row>
    <row r="27" spans="2:8">
      <c r="B27" s="14">
        <f t="shared" si="5"/>
        <v>45494</v>
      </c>
      <c r="C27" s="8" t="str">
        <f t="shared" si="3"/>
        <v>日</v>
      </c>
      <c r="D27" s="9" t="str">
        <f t="shared" si="0"/>
        <v/>
      </c>
      <c r="E27" s="10" t="str">
        <f t="shared" si="1"/>
        <v/>
      </c>
      <c r="F27" s="11" t="str">
        <f>IF(COUNTIF(holiday!$C$2:$C$100, B27) &gt; 0, "休暇",IF(COUNTIF(holiday!$A$2:$A$100, B27) &gt; 0, "祝日",IF(AND($C27&lt;&gt;"土",$C27&lt;&gt;"日"),"研修","")))</f>
        <v/>
      </c>
      <c r="G27" s="10" t="str">
        <f t="shared" si="2"/>
        <v/>
      </c>
      <c r="H27" s="10" t="str">
        <f t="shared" si="4"/>
        <v/>
      </c>
    </row>
    <row r="28" spans="2:8">
      <c r="B28" s="14">
        <f t="shared" si="5"/>
        <v>45495</v>
      </c>
      <c r="C28" s="8" t="str">
        <f t="shared" si="3"/>
        <v>月</v>
      </c>
      <c r="D28" s="9">
        <f t="shared" si="0"/>
        <v>0.375</v>
      </c>
      <c r="E28" s="10">
        <f t="shared" si="1"/>
        <v>0.75</v>
      </c>
      <c r="F28" s="11" t="str">
        <f>IF(COUNTIF(holiday!$C$2:$C$100, B28) &gt; 0, "休暇",IF(COUNTIF(holiday!$A$2:$A$100, B28) &gt; 0, "祝日",IF(AND($C28&lt;&gt;"土",$C28&lt;&gt;"日"),"研修","")))</f>
        <v>研修</v>
      </c>
      <c r="G28" s="10">
        <f t="shared" si="2"/>
        <v>4.1666666666666699E-2</v>
      </c>
      <c r="H28" s="10">
        <f t="shared" si="4"/>
        <v>0.33333333333333331</v>
      </c>
    </row>
    <row r="29" spans="2:8">
      <c r="B29" s="14">
        <f t="shared" si="5"/>
        <v>45496</v>
      </c>
      <c r="C29" s="8" t="str">
        <f t="shared" si="3"/>
        <v>火</v>
      </c>
      <c r="D29" s="9">
        <f t="shared" si="0"/>
        <v>0.375</v>
      </c>
      <c r="E29" s="10">
        <f t="shared" si="1"/>
        <v>0.75</v>
      </c>
      <c r="F29" s="11" t="str">
        <f>IF(COUNTIF(holiday!$C$2:$C$100, B29) &gt; 0, "休暇",IF(COUNTIF(holiday!$A$2:$A$100, B29) &gt; 0, "祝日",IF(AND($C29&lt;&gt;"土",$C29&lt;&gt;"日"),"研修","")))</f>
        <v>研修</v>
      </c>
      <c r="G29" s="10">
        <f t="shared" si="2"/>
        <v>4.1666666666666699E-2</v>
      </c>
      <c r="H29" s="10">
        <f t="shared" si="4"/>
        <v>0.33333333333333331</v>
      </c>
    </row>
    <row r="30" spans="2:8">
      <c r="B30" s="14">
        <f t="shared" si="5"/>
        <v>45497</v>
      </c>
      <c r="C30" s="8" t="str">
        <f t="shared" si="3"/>
        <v>水</v>
      </c>
      <c r="D30" s="9">
        <f t="shared" si="0"/>
        <v>0.375</v>
      </c>
      <c r="E30" s="10">
        <f t="shared" si="1"/>
        <v>0.75</v>
      </c>
      <c r="F30" s="11" t="str">
        <f>IF(COUNTIF(holiday!$C$2:$C$100, B30) &gt; 0, "休暇",IF(COUNTIF(holiday!$A$2:$A$100, B30) &gt; 0, "祝日",IF(AND($C30&lt;&gt;"土",$C30&lt;&gt;"日"),"研修","")))</f>
        <v>研修</v>
      </c>
      <c r="G30" s="10">
        <f t="shared" si="2"/>
        <v>4.1666666666666699E-2</v>
      </c>
      <c r="H30" s="10">
        <f t="shared" si="4"/>
        <v>0.33333333333333331</v>
      </c>
    </row>
    <row r="31" spans="2:8">
      <c r="B31" s="14">
        <f t="shared" si="5"/>
        <v>45498</v>
      </c>
      <c r="C31" s="8" t="str">
        <f t="shared" si="3"/>
        <v>木</v>
      </c>
      <c r="D31" s="9">
        <f>IF(AND($C31&lt;&gt;"土",$C31&lt;&gt;"日",$F31&lt;&gt;"祝日",$F31&lt;&gt;"休暇"),0.375,"")</f>
        <v>0.375</v>
      </c>
      <c r="E31" s="10">
        <f>IF(AND($C31&lt;&gt;"土",$C31&lt;&gt;"日",$F31&lt;&gt;"祝日",$F31&lt;&gt;"休暇"),0.75,"")</f>
        <v>0.75</v>
      </c>
      <c r="F31" s="11" t="str">
        <f>IF(COUNTIF(holiday!$C$2:$C$100, B31) &gt; 0, "休暇",IF(COUNTIF(holiday!$A$2:$A$100, B31) &gt; 0, "祝日",IF(AND($C31&lt;&gt;"土",$C31&lt;&gt;"日"),"研修","")))</f>
        <v>研修</v>
      </c>
      <c r="G31" s="10">
        <f>IF(AND($C31&lt;&gt;"土",$C31&lt;&gt;"日",$F31&lt;&gt;"祝日",$F31&lt;&gt;"休暇"),0.0416666666666667,"")</f>
        <v>4.1666666666666699E-2</v>
      </c>
      <c r="H31" s="10">
        <f>IFERROR(E31-D31-G31,"")</f>
        <v>0.33333333333333331</v>
      </c>
    </row>
    <row r="32" spans="2:8">
      <c r="B32" s="14">
        <f t="shared" si="5"/>
        <v>45499</v>
      </c>
      <c r="C32" s="8" t="str">
        <f t="shared" si="3"/>
        <v>金</v>
      </c>
      <c r="D32" s="9">
        <f t="shared" si="0"/>
        <v>0.375</v>
      </c>
      <c r="E32" s="10">
        <f t="shared" si="1"/>
        <v>0.75</v>
      </c>
      <c r="F32" s="11" t="str">
        <f>IF(COUNTIF(holiday!$C$2:$C$100, B32) &gt; 0, "休暇",IF(COUNTIF(holiday!$A$2:$A$100, B32) &gt; 0, "祝日",IF(AND($C32&lt;&gt;"土",$C32&lt;&gt;"日"),"研修","")))</f>
        <v>研修</v>
      </c>
      <c r="G32" s="10">
        <f>IF(AND($C32&lt;&gt;"土",$C32&lt;&gt;"日",$F32&lt;&gt;"祝日",$F32&lt;&gt;"休暇"),0.0416666666666667,"")</f>
        <v>4.1666666666666699E-2</v>
      </c>
      <c r="H32" s="10">
        <f t="shared" si="4"/>
        <v>0.33333333333333331</v>
      </c>
    </row>
    <row r="33" spans="2:9">
      <c r="B33" s="14">
        <f t="shared" si="5"/>
        <v>45500</v>
      </c>
      <c r="C33" s="8" t="str">
        <f t="shared" si="3"/>
        <v>土</v>
      </c>
      <c r="D33" s="9" t="str">
        <f t="shared" si="0"/>
        <v/>
      </c>
      <c r="E33" s="10" t="str">
        <f t="shared" si="1"/>
        <v/>
      </c>
      <c r="F33" s="11" t="str">
        <f>IF(COUNTIF(holiday!$C$2:$C$100, B33) &gt; 0, "休暇",IF(COUNTIF(holiday!$A$2:$A$100, B33) &gt; 0, "祝日",IF(AND($C33&lt;&gt;"土",$C33&lt;&gt;"日"),"研修","")))</f>
        <v/>
      </c>
      <c r="G33" s="10" t="str">
        <f t="shared" si="2"/>
        <v/>
      </c>
      <c r="H33" s="10" t="str">
        <f t="shared" si="4"/>
        <v/>
      </c>
    </row>
    <row r="34" spans="2:9">
      <c r="B34" s="14">
        <f t="shared" si="5"/>
        <v>45501</v>
      </c>
      <c r="C34" s="8" t="str">
        <f t="shared" si="3"/>
        <v>日</v>
      </c>
      <c r="D34" s="9" t="str">
        <f t="shared" si="0"/>
        <v/>
      </c>
      <c r="E34" s="10" t="str">
        <f t="shared" si="1"/>
        <v/>
      </c>
      <c r="F34" s="11" t="str">
        <f>IF(COUNTIF(holiday!$C$2:$C$100, B34) &gt; 0, "休暇",IF(COUNTIF(holiday!$A$2:$A$100, B34) &gt; 0, "祝日",IF(AND($C34&lt;&gt;"土",$C34&lt;&gt;"日"),"研修","")))</f>
        <v/>
      </c>
      <c r="G34" s="10" t="str">
        <f t="shared" si="2"/>
        <v/>
      </c>
      <c r="H34" s="10" t="str">
        <f t="shared" si="4"/>
        <v/>
      </c>
    </row>
    <row r="35" spans="2:9">
      <c r="B35" s="14">
        <f t="shared" si="5"/>
        <v>45502</v>
      </c>
      <c r="C35" s="8" t="str">
        <f t="shared" si="3"/>
        <v>月</v>
      </c>
      <c r="D35" s="9">
        <f t="shared" si="0"/>
        <v>0.375</v>
      </c>
      <c r="E35" s="10">
        <f t="shared" si="1"/>
        <v>0.75</v>
      </c>
      <c r="F35" s="11" t="str">
        <f>IF(COUNTIF(holiday!$C$2:$C$100, B35) &gt; 0, "休暇",IF(COUNTIF(holiday!$A$2:$A$100, B35) &gt; 0, "祝日",IF(AND($C35&lt;&gt;"土",$C35&lt;&gt;"日"),"研修","")))</f>
        <v>研修</v>
      </c>
      <c r="G35" s="10">
        <f t="shared" si="2"/>
        <v>4.1666666666666699E-2</v>
      </c>
      <c r="H35" s="10">
        <f t="shared" si="4"/>
        <v>0.33333333333333331</v>
      </c>
    </row>
    <row r="36" spans="2:9">
      <c r="B36" s="14">
        <f t="shared" si="5"/>
        <v>45503</v>
      </c>
      <c r="C36" s="8" t="str">
        <f t="shared" si="3"/>
        <v>火</v>
      </c>
      <c r="D36" s="9">
        <f t="shared" si="0"/>
        <v>0.375</v>
      </c>
      <c r="E36" s="10">
        <f t="shared" si="1"/>
        <v>0.75</v>
      </c>
      <c r="F36" s="11" t="str">
        <f>IF(COUNTIF(holiday!$C$2:$C$100, B36) &gt; 0, "休暇",IF(COUNTIF(holiday!$A$2:$A$100, B36) &gt; 0, "祝日",IF(AND($C36&lt;&gt;"土",$C36&lt;&gt;"日"),"研修","")))</f>
        <v>研修</v>
      </c>
      <c r="G36" s="10">
        <f t="shared" si="2"/>
        <v>4.1666666666666699E-2</v>
      </c>
      <c r="H36" s="10">
        <f t="shared" si="4"/>
        <v>0.33333333333333331</v>
      </c>
    </row>
    <row r="37" spans="2:9">
      <c r="B37" s="14">
        <f t="shared" si="5"/>
        <v>45504</v>
      </c>
      <c r="C37" s="8" t="str">
        <f t="shared" si="3"/>
        <v>水</v>
      </c>
      <c r="D37" s="9">
        <f t="shared" si="0"/>
        <v>0.375</v>
      </c>
      <c r="E37" s="10">
        <f t="shared" si="1"/>
        <v>0.75</v>
      </c>
      <c r="F37" s="11" t="str">
        <f>IF(COUNTIF(holiday!$C$2:$C$100, B37) &gt; 0, "休暇",IF(COUNTIF(holiday!$A$2:$A$100, B37) &gt; 0, "祝日",IF(AND($C37&lt;&gt;"土",$C37&lt;&gt;"日"),"研修","")))</f>
        <v>研修</v>
      </c>
      <c r="G37" s="10">
        <f t="shared" si="2"/>
        <v>4.1666666666666699E-2</v>
      </c>
      <c r="H37" s="10">
        <f t="shared" si="4"/>
        <v>0.33333333333333331</v>
      </c>
    </row>
    <row r="38" spans="2:9">
      <c r="B38" t="s">
        <v>9</v>
      </c>
      <c r="D38" s="12"/>
      <c r="E38" s="12"/>
      <c r="F38" s="12"/>
      <c r="G38" s="12"/>
      <c r="H38" s="3">
        <f>SUM(H7:H37)</f>
        <v>7.3333333333333304</v>
      </c>
      <c r="I38" s="3"/>
    </row>
    <row r="39" spans="2:9">
      <c r="C39" s="13"/>
      <c r="H39" s="4"/>
    </row>
    <row r="40" spans="2:9">
      <c r="H40" s="4"/>
    </row>
    <row r="43" spans="2:9">
      <c r="H43" s="4"/>
    </row>
  </sheetData>
  <mergeCells count="2">
    <mergeCell ref="C2:D2"/>
    <mergeCell ref="C4:D4"/>
  </mergeCells>
  <phoneticPr fontId="2"/>
  <conditionalFormatting sqref="B7:H37">
    <cfRule type="expression" dxfId="1" priority="1">
      <formula>OR($C7="土",$C7="日",$F7="祝日",$F7="休暇")</formula>
    </cfRule>
  </conditionalFormatting>
  <pageMargins left="0" right="0" top="0.74791666666666701" bottom="0.74791666666666701" header="0.31458333333333299" footer="0.31458333333333299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00"/>
  <sheetViews>
    <sheetView zoomScaleNormal="100" workbookViewId="0">
      <selection activeCell="C3" sqref="C3"/>
    </sheetView>
  </sheetViews>
  <sheetFormatPr defaultColWidth="9" defaultRowHeight="18.75"/>
  <cols>
    <col min="1" max="2" width="18.77734375" bestFit="1" customWidth="1"/>
    <col min="3" max="3" width="15" customWidth="1"/>
    <col min="4" max="4" width="20" customWidth="1"/>
  </cols>
  <sheetData>
    <row r="1" spans="1:4">
      <c r="A1" s="20" t="s">
        <v>28</v>
      </c>
      <c r="B1" s="21" t="s">
        <v>29</v>
      </c>
      <c r="C1" s="28" t="s">
        <v>33</v>
      </c>
      <c r="D1" t="s">
        <v>31</v>
      </c>
    </row>
    <row r="2" spans="1:4">
      <c r="A2" s="16">
        <v>45292</v>
      </c>
      <c r="B2" s="17" t="s">
        <v>11</v>
      </c>
      <c r="C2" s="27"/>
      <c r="D2" s="26" t="s">
        <v>32</v>
      </c>
    </row>
    <row r="3" spans="1:4">
      <c r="A3" s="18">
        <v>45299</v>
      </c>
      <c r="B3" s="19" t="s">
        <v>12</v>
      </c>
      <c r="C3" s="25"/>
      <c r="D3" s="26" t="s">
        <v>32</v>
      </c>
    </row>
    <row r="4" spans="1:4">
      <c r="A4" s="16">
        <v>45333</v>
      </c>
      <c r="B4" s="17" t="s">
        <v>13</v>
      </c>
      <c r="C4" s="25"/>
      <c r="D4" s="26" t="s">
        <v>32</v>
      </c>
    </row>
    <row r="5" spans="1:4">
      <c r="A5" s="18">
        <v>45334</v>
      </c>
      <c r="B5" s="19" t="s">
        <v>14</v>
      </c>
      <c r="C5" s="25"/>
      <c r="D5" s="26" t="s">
        <v>32</v>
      </c>
    </row>
    <row r="6" spans="1:4">
      <c r="A6" s="16">
        <v>45345</v>
      </c>
      <c r="B6" s="17" t="s">
        <v>15</v>
      </c>
      <c r="C6" s="25"/>
      <c r="D6" s="26" t="s">
        <v>32</v>
      </c>
    </row>
    <row r="7" spans="1:4">
      <c r="A7" s="18">
        <v>45371</v>
      </c>
      <c r="B7" s="19" t="s">
        <v>16</v>
      </c>
      <c r="C7" s="25"/>
      <c r="D7" s="26" t="s">
        <v>32</v>
      </c>
    </row>
    <row r="8" spans="1:4">
      <c r="A8" s="16">
        <v>45411</v>
      </c>
      <c r="B8" s="17" t="s">
        <v>17</v>
      </c>
      <c r="C8" s="25"/>
      <c r="D8" s="26" t="s">
        <v>32</v>
      </c>
    </row>
    <row r="9" spans="1:4">
      <c r="A9" s="18">
        <v>45415</v>
      </c>
      <c r="B9" s="19" t="s">
        <v>18</v>
      </c>
      <c r="C9" s="25"/>
      <c r="D9" s="26" t="s">
        <v>32</v>
      </c>
    </row>
    <row r="10" spans="1:4">
      <c r="A10" s="16">
        <v>45416</v>
      </c>
      <c r="B10" s="17" t="s">
        <v>19</v>
      </c>
      <c r="C10" s="25"/>
      <c r="D10" s="26" t="s">
        <v>32</v>
      </c>
    </row>
    <row r="11" spans="1:4">
      <c r="A11" s="18">
        <v>45417</v>
      </c>
      <c r="B11" s="19" t="s">
        <v>20</v>
      </c>
      <c r="C11" s="25"/>
      <c r="D11" s="26" t="s">
        <v>32</v>
      </c>
    </row>
    <row r="12" spans="1:4">
      <c r="A12" s="16">
        <v>45418</v>
      </c>
      <c r="B12" s="17" t="s">
        <v>14</v>
      </c>
      <c r="C12" s="25"/>
      <c r="D12" s="26" t="s">
        <v>32</v>
      </c>
    </row>
    <row r="13" spans="1:4">
      <c r="A13" s="18">
        <v>45488</v>
      </c>
      <c r="B13" s="19" t="s">
        <v>21</v>
      </c>
      <c r="C13" s="25"/>
      <c r="D13" s="26" t="s">
        <v>32</v>
      </c>
    </row>
    <row r="14" spans="1:4">
      <c r="A14" s="16">
        <v>45515</v>
      </c>
      <c r="B14" s="17" t="s">
        <v>22</v>
      </c>
      <c r="C14" s="25"/>
      <c r="D14" s="26" t="s">
        <v>32</v>
      </c>
    </row>
    <row r="15" spans="1:4">
      <c r="A15" s="18">
        <v>45516</v>
      </c>
      <c r="B15" s="19" t="s">
        <v>14</v>
      </c>
      <c r="C15" s="25"/>
      <c r="D15" s="26" t="s">
        <v>32</v>
      </c>
    </row>
    <row r="16" spans="1:4">
      <c r="A16" s="16">
        <v>45551</v>
      </c>
      <c r="B16" s="17" t="s">
        <v>23</v>
      </c>
      <c r="C16" s="25"/>
      <c r="D16" s="26" t="s">
        <v>32</v>
      </c>
    </row>
    <row r="17" spans="1:4">
      <c r="A17" s="18">
        <v>45557</v>
      </c>
      <c r="B17" s="19" t="s">
        <v>24</v>
      </c>
      <c r="C17" s="25"/>
      <c r="D17" s="26" t="s">
        <v>32</v>
      </c>
    </row>
    <row r="18" spans="1:4">
      <c r="A18" s="16">
        <v>45558</v>
      </c>
      <c r="B18" s="22" t="s">
        <v>30</v>
      </c>
      <c r="C18" s="25"/>
      <c r="D18" s="26" t="s">
        <v>32</v>
      </c>
    </row>
    <row r="19" spans="1:4">
      <c r="A19" s="18">
        <v>45579</v>
      </c>
      <c r="B19" s="19" t="s">
        <v>25</v>
      </c>
      <c r="C19" s="25"/>
      <c r="D19" s="26" t="s">
        <v>32</v>
      </c>
    </row>
    <row r="20" spans="1:4">
      <c r="A20" s="16">
        <v>45599</v>
      </c>
      <c r="B20" s="17" t="s">
        <v>26</v>
      </c>
      <c r="C20" s="25"/>
      <c r="D20" s="26" t="s">
        <v>32</v>
      </c>
    </row>
    <row r="21" spans="1:4">
      <c r="A21" s="18">
        <v>45600</v>
      </c>
      <c r="B21" s="19" t="s">
        <v>14</v>
      </c>
      <c r="C21" s="25"/>
      <c r="D21" s="26" t="s">
        <v>32</v>
      </c>
    </row>
    <row r="22" spans="1:4">
      <c r="A22" s="16">
        <v>45619</v>
      </c>
      <c r="B22" s="17" t="s">
        <v>27</v>
      </c>
      <c r="C22" s="25"/>
      <c r="D22" s="26" t="s">
        <v>32</v>
      </c>
    </row>
    <row r="23" spans="1:4">
      <c r="A23" s="18">
        <v>45658</v>
      </c>
      <c r="B23" s="19" t="s">
        <v>11</v>
      </c>
      <c r="C23" s="25"/>
      <c r="D23" s="26" t="s">
        <v>32</v>
      </c>
    </row>
    <row r="24" spans="1:4">
      <c r="A24" s="16">
        <v>45670</v>
      </c>
      <c r="B24" s="17" t="s">
        <v>12</v>
      </c>
      <c r="C24" s="25"/>
      <c r="D24" s="26" t="s">
        <v>32</v>
      </c>
    </row>
    <row r="25" spans="1:4">
      <c r="A25" s="18">
        <v>45699</v>
      </c>
      <c r="B25" s="19" t="s">
        <v>13</v>
      </c>
      <c r="C25" s="25"/>
      <c r="D25" s="26" t="s">
        <v>32</v>
      </c>
    </row>
    <row r="26" spans="1:4">
      <c r="A26" s="16">
        <v>45711</v>
      </c>
      <c r="B26" s="17" t="s">
        <v>15</v>
      </c>
      <c r="C26" s="25"/>
      <c r="D26" s="26" t="s">
        <v>32</v>
      </c>
    </row>
    <row r="27" spans="1:4">
      <c r="A27" s="18">
        <v>45712</v>
      </c>
      <c r="B27" s="19" t="s">
        <v>14</v>
      </c>
      <c r="C27" s="25"/>
      <c r="D27" s="26" t="s">
        <v>32</v>
      </c>
    </row>
    <row r="28" spans="1:4">
      <c r="A28" s="16">
        <v>45736</v>
      </c>
      <c r="B28" s="17" t="s">
        <v>16</v>
      </c>
      <c r="C28" s="25"/>
      <c r="D28" s="26" t="s">
        <v>32</v>
      </c>
    </row>
    <row r="29" spans="1:4">
      <c r="A29" s="18">
        <v>45776</v>
      </c>
      <c r="B29" s="19" t="s">
        <v>17</v>
      </c>
      <c r="C29" s="25"/>
      <c r="D29" s="26" t="s">
        <v>32</v>
      </c>
    </row>
    <row r="30" spans="1:4">
      <c r="A30" s="16">
        <v>45780</v>
      </c>
      <c r="B30" s="17" t="s">
        <v>18</v>
      </c>
      <c r="C30" s="25"/>
      <c r="D30" s="26" t="s">
        <v>32</v>
      </c>
    </row>
    <row r="31" spans="1:4">
      <c r="A31" s="18">
        <v>45781</v>
      </c>
      <c r="B31" s="19" t="s">
        <v>19</v>
      </c>
      <c r="C31" s="25"/>
      <c r="D31" s="26" t="s">
        <v>32</v>
      </c>
    </row>
    <row r="32" spans="1:4">
      <c r="A32" s="16">
        <v>45782</v>
      </c>
      <c r="B32" s="17" t="s">
        <v>20</v>
      </c>
      <c r="C32" s="25"/>
      <c r="D32" s="26" t="s">
        <v>32</v>
      </c>
    </row>
    <row r="33" spans="1:4">
      <c r="A33" s="18">
        <v>45783</v>
      </c>
      <c r="B33" s="19" t="s">
        <v>14</v>
      </c>
      <c r="C33" s="25"/>
      <c r="D33" s="26" t="s">
        <v>32</v>
      </c>
    </row>
    <row r="34" spans="1:4">
      <c r="A34" s="16">
        <v>45859</v>
      </c>
      <c r="B34" s="17" t="s">
        <v>21</v>
      </c>
      <c r="C34" s="25"/>
      <c r="D34" s="26" t="s">
        <v>32</v>
      </c>
    </row>
    <row r="35" spans="1:4">
      <c r="A35" s="18">
        <v>45880</v>
      </c>
      <c r="B35" s="19" t="s">
        <v>22</v>
      </c>
      <c r="C35" s="25"/>
      <c r="D35" s="26" t="s">
        <v>32</v>
      </c>
    </row>
    <row r="36" spans="1:4">
      <c r="A36" s="16">
        <v>45915</v>
      </c>
      <c r="B36" s="17" t="s">
        <v>23</v>
      </c>
      <c r="C36" s="25"/>
      <c r="D36" s="26" t="s">
        <v>32</v>
      </c>
    </row>
    <row r="37" spans="1:4">
      <c r="A37" s="18">
        <v>45923</v>
      </c>
      <c r="B37" s="19" t="s">
        <v>24</v>
      </c>
      <c r="C37" s="25"/>
      <c r="D37" s="26" t="s">
        <v>32</v>
      </c>
    </row>
    <row r="38" spans="1:4">
      <c r="A38" s="16">
        <v>45943</v>
      </c>
      <c r="B38" s="17" t="s">
        <v>25</v>
      </c>
      <c r="C38" s="25"/>
      <c r="D38" s="26" t="s">
        <v>32</v>
      </c>
    </row>
    <row r="39" spans="1:4">
      <c r="A39" s="18">
        <v>45964</v>
      </c>
      <c r="B39" s="19" t="s">
        <v>26</v>
      </c>
      <c r="C39" s="25"/>
      <c r="D39" s="26" t="s">
        <v>32</v>
      </c>
    </row>
    <row r="40" spans="1:4">
      <c r="A40" s="16">
        <v>45984</v>
      </c>
      <c r="B40" s="17" t="s">
        <v>27</v>
      </c>
      <c r="C40" s="25"/>
      <c r="D40" s="26" t="s">
        <v>32</v>
      </c>
    </row>
    <row r="41" spans="1:4">
      <c r="A41" s="18">
        <v>45985</v>
      </c>
      <c r="B41" s="19" t="s">
        <v>14</v>
      </c>
      <c r="C41" s="25"/>
      <c r="D41" s="26" t="s">
        <v>32</v>
      </c>
    </row>
    <row r="42" spans="1:4">
      <c r="A42" s="25"/>
      <c r="B42" s="26"/>
      <c r="C42" s="25"/>
      <c r="D42" s="26" t="s">
        <v>32</v>
      </c>
    </row>
    <row r="43" spans="1:4">
      <c r="A43" s="25"/>
      <c r="B43" s="26"/>
      <c r="C43" s="25"/>
      <c r="D43" s="26" t="s">
        <v>32</v>
      </c>
    </row>
    <row r="44" spans="1:4">
      <c r="A44" s="25"/>
      <c r="B44" s="26"/>
      <c r="C44" s="25"/>
      <c r="D44" s="26" t="s">
        <v>32</v>
      </c>
    </row>
    <row r="45" spans="1:4">
      <c r="A45" s="25"/>
      <c r="B45" s="26"/>
      <c r="C45" s="25"/>
      <c r="D45" s="26" t="s">
        <v>32</v>
      </c>
    </row>
    <row r="46" spans="1:4">
      <c r="A46" s="25"/>
      <c r="B46" s="26"/>
      <c r="C46" s="25"/>
      <c r="D46" s="26" t="s">
        <v>32</v>
      </c>
    </row>
    <row r="47" spans="1:4">
      <c r="A47" s="25"/>
      <c r="B47" s="26"/>
      <c r="C47" s="25"/>
      <c r="D47" s="26" t="s">
        <v>32</v>
      </c>
    </row>
    <row r="48" spans="1:4">
      <c r="A48" s="25"/>
      <c r="B48" s="26"/>
      <c r="C48" s="25"/>
      <c r="D48" s="26" t="s">
        <v>32</v>
      </c>
    </row>
    <row r="49" spans="1:4">
      <c r="A49" s="25"/>
      <c r="B49" s="26"/>
      <c r="C49" s="25"/>
      <c r="D49" s="26" t="s">
        <v>32</v>
      </c>
    </row>
    <row r="50" spans="1:4">
      <c r="A50" s="25"/>
      <c r="B50" s="26"/>
      <c r="C50" s="25"/>
      <c r="D50" s="26" t="s">
        <v>32</v>
      </c>
    </row>
    <row r="51" spans="1:4">
      <c r="A51" s="25"/>
      <c r="B51" s="26"/>
      <c r="C51" s="25"/>
      <c r="D51" s="26" t="s">
        <v>32</v>
      </c>
    </row>
    <row r="52" spans="1:4">
      <c r="A52" s="25"/>
      <c r="B52" s="26"/>
      <c r="C52" s="25"/>
      <c r="D52" s="26" t="s">
        <v>32</v>
      </c>
    </row>
    <row r="53" spans="1:4">
      <c r="A53" s="25"/>
      <c r="B53" s="26"/>
      <c r="C53" s="25"/>
      <c r="D53" s="26" t="s">
        <v>32</v>
      </c>
    </row>
    <row r="54" spans="1:4">
      <c r="A54" s="25"/>
      <c r="B54" s="26"/>
      <c r="C54" s="25"/>
      <c r="D54" s="26" t="s">
        <v>32</v>
      </c>
    </row>
    <row r="55" spans="1:4">
      <c r="A55" s="25"/>
      <c r="B55" s="26"/>
      <c r="C55" s="25"/>
      <c r="D55" s="26" t="s">
        <v>32</v>
      </c>
    </row>
    <row r="56" spans="1:4">
      <c r="A56" s="25"/>
      <c r="B56" s="26"/>
      <c r="C56" s="25"/>
      <c r="D56" s="26" t="s">
        <v>32</v>
      </c>
    </row>
    <row r="57" spans="1:4">
      <c r="A57" s="25"/>
      <c r="B57" s="26"/>
      <c r="C57" s="25"/>
      <c r="D57" s="26" t="s">
        <v>32</v>
      </c>
    </row>
    <row r="58" spans="1:4">
      <c r="A58" s="25"/>
      <c r="B58" s="26"/>
      <c r="C58" s="25"/>
      <c r="D58" s="26" t="s">
        <v>32</v>
      </c>
    </row>
    <row r="59" spans="1:4">
      <c r="A59" s="25"/>
      <c r="B59" s="26"/>
      <c r="C59" s="25"/>
      <c r="D59" s="26" t="s">
        <v>32</v>
      </c>
    </row>
    <row r="60" spans="1:4">
      <c r="A60" s="25"/>
      <c r="B60" s="26"/>
      <c r="C60" s="25"/>
      <c r="D60" s="26" t="s">
        <v>32</v>
      </c>
    </row>
    <row r="61" spans="1:4">
      <c r="A61" s="25"/>
      <c r="B61" s="26"/>
      <c r="C61" s="25"/>
      <c r="D61" s="26" t="s">
        <v>32</v>
      </c>
    </row>
    <row r="62" spans="1:4">
      <c r="A62" s="25"/>
      <c r="B62" s="26"/>
      <c r="C62" s="25"/>
      <c r="D62" s="26" t="s">
        <v>32</v>
      </c>
    </row>
    <row r="63" spans="1:4">
      <c r="A63" s="25"/>
      <c r="B63" s="26"/>
      <c r="C63" s="25"/>
      <c r="D63" s="26" t="s">
        <v>32</v>
      </c>
    </row>
    <row r="64" spans="1:4">
      <c r="A64" s="25"/>
      <c r="B64" s="26"/>
      <c r="C64" s="25"/>
      <c r="D64" s="26" t="s">
        <v>32</v>
      </c>
    </row>
    <row r="65" spans="1:4">
      <c r="A65" s="25"/>
      <c r="B65" s="26"/>
      <c r="C65" s="25"/>
      <c r="D65" s="26" t="s">
        <v>32</v>
      </c>
    </row>
    <row r="66" spans="1:4">
      <c r="A66" s="25"/>
      <c r="B66" s="26"/>
      <c r="C66" s="25"/>
      <c r="D66" s="26" t="s">
        <v>32</v>
      </c>
    </row>
    <row r="67" spans="1:4">
      <c r="A67" s="25"/>
      <c r="B67" s="26"/>
      <c r="C67" s="25"/>
      <c r="D67" s="26" t="s">
        <v>32</v>
      </c>
    </row>
    <row r="68" spans="1:4">
      <c r="A68" s="25"/>
      <c r="B68" s="26"/>
      <c r="C68" s="25"/>
      <c r="D68" s="26" t="s">
        <v>32</v>
      </c>
    </row>
    <row r="69" spans="1:4">
      <c r="A69" s="25"/>
      <c r="B69" s="26"/>
      <c r="C69" s="25"/>
      <c r="D69" s="26" t="s">
        <v>32</v>
      </c>
    </row>
    <row r="70" spans="1:4">
      <c r="A70" s="25"/>
      <c r="B70" s="26"/>
      <c r="C70" s="25"/>
      <c r="D70" s="26" t="s">
        <v>32</v>
      </c>
    </row>
    <row r="71" spans="1:4">
      <c r="A71" s="25"/>
      <c r="B71" s="26"/>
      <c r="C71" s="25"/>
      <c r="D71" s="26" t="s">
        <v>32</v>
      </c>
    </row>
    <row r="72" spans="1:4">
      <c r="A72" s="25"/>
      <c r="B72" s="26"/>
      <c r="C72" s="25"/>
      <c r="D72" s="26" t="s">
        <v>32</v>
      </c>
    </row>
    <row r="73" spans="1:4">
      <c r="A73" s="25"/>
      <c r="B73" s="26"/>
      <c r="C73" s="25"/>
      <c r="D73" s="26" t="s">
        <v>32</v>
      </c>
    </row>
    <row r="74" spans="1:4">
      <c r="A74" s="25"/>
      <c r="B74" s="26"/>
      <c r="C74" s="25"/>
      <c r="D74" s="26" t="s">
        <v>32</v>
      </c>
    </row>
    <row r="75" spans="1:4">
      <c r="A75" s="25"/>
      <c r="B75" s="26"/>
      <c r="C75" s="25"/>
      <c r="D75" s="26" t="s">
        <v>32</v>
      </c>
    </row>
    <row r="76" spans="1:4">
      <c r="A76" s="25"/>
      <c r="B76" s="26"/>
      <c r="C76" s="25"/>
      <c r="D76" s="26" t="s">
        <v>32</v>
      </c>
    </row>
    <row r="77" spans="1:4">
      <c r="A77" s="25"/>
      <c r="B77" s="26"/>
      <c r="C77" s="25"/>
      <c r="D77" s="26" t="s">
        <v>32</v>
      </c>
    </row>
    <row r="78" spans="1:4">
      <c r="A78" s="25"/>
      <c r="B78" s="26"/>
      <c r="C78" s="25"/>
      <c r="D78" s="26" t="s">
        <v>32</v>
      </c>
    </row>
    <row r="79" spans="1:4">
      <c r="A79" s="25"/>
      <c r="B79" s="26"/>
      <c r="C79" s="25"/>
      <c r="D79" s="26" t="s">
        <v>32</v>
      </c>
    </row>
    <row r="80" spans="1:4">
      <c r="A80" s="25"/>
      <c r="B80" s="26"/>
      <c r="C80" s="25"/>
      <c r="D80" s="26" t="s">
        <v>32</v>
      </c>
    </row>
    <row r="81" spans="1:4">
      <c r="A81" s="25"/>
      <c r="B81" s="26"/>
      <c r="C81" s="25"/>
      <c r="D81" s="26" t="s">
        <v>32</v>
      </c>
    </row>
    <row r="82" spans="1:4">
      <c r="A82" s="25"/>
      <c r="B82" s="26"/>
      <c r="C82" s="25"/>
      <c r="D82" s="26" t="s">
        <v>32</v>
      </c>
    </row>
    <row r="83" spans="1:4">
      <c r="A83" s="25"/>
      <c r="B83" s="26"/>
      <c r="C83" s="25"/>
      <c r="D83" s="26" t="s">
        <v>32</v>
      </c>
    </row>
    <row r="84" spans="1:4">
      <c r="A84" s="25"/>
      <c r="B84" s="26"/>
      <c r="C84" s="25"/>
      <c r="D84" s="26" t="s">
        <v>32</v>
      </c>
    </row>
    <row r="85" spans="1:4">
      <c r="A85" s="25"/>
      <c r="B85" s="26"/>
      <c r="C85" s="25"/>
      <c r="D85" s="26" t="s">
        <v>32</v>
      </c>
    </row>
    <row r="86" spans="1:4">
      <c r="A86" s="25"/>
      <c r="B86" s="26"/>
      <c r="C86" s="25"/>
      <c r="D86" s="26" t="s">
        <v>32</v>
      </c>
    </row>
    <row r="87" spans="1:4">
      <c r="A87" s="25"/>
      <c r="B87" s="26"/>
      <c r="C87" s="25"/>
      <c r="D87" s="26" t="s">
        <v>32</v>
      </c>
    </row>
    <row r="88" spans="1:4">
      <c r="A88" s="25"/>
      <c r="B88" s="26"/>
      <c r="C88" s="25"/>
      <c r="D88" s="26" t="s">
        <v>32</v>
      </c>
    </row>
    <row r="89" spans="1:4">
      <c r="A89" s="25"/>
      <c r="B89" s="26"/>
      <c r="C89" s="25"/>
      <c r="D89" s="26" t="s">
        <v>32</v>
      </c>
    </row>
    <row r="90" spans="1:4">
      <c r="A90" s="25"/>
      <c r="B90" s="26"/>
      <c r="C90" s="25"/>
      <c r="D90" s="26" t="s">
        <v>32</v>
      </c>
    </row>
    <row r="91" spans="1:4">
      <c r="A91" s="25"/>
      <c r="B91" s="26"/>
      <c r="C91" s="25"/>
      <c r="D91" s="26" t="s">
        <v>32</v>
      </c>
    </row>
    <row r="92" spans="1:4">
      <c r="A92" s="25"/>
      <c r="B92" s="26"/>
      <c r="C92" s="25"/>
      <c r="D92" s="26" t="s">
        <v>32</v>
      </c>
    </row>
    <row r="93" spans="1:4">
      <c r="A93" s="25"/>
      <c r="B93" s="26"/>
      <c r="C93" s="25"/>
      <c r="D93" s="26" t="s">
        <v>32</v>
      </c>
    </row>
    <row r="94" spans="1:4">
      <c r="A94" s="25"/>
      <c r="B94" s="26"/>
      <c r="C94" s="25"/>
      <c r="D94" s="26" t="s">
        <v>32</v>
      </c>
    </row>
    <row r="95" spans="1:4">
      <c r="A95" s="25"/>
      <c r="B95" s="26"/>
      <c r="C95" s="25"/>
      <c r="D95" s="26" t="s">
        <v>32</v>
      </c>
    </row>
    <row r="96" spans="1:4">
      <c r="A96" s="25"/>
      <c r="B96" s="26"/>
      <c r="C96" s="25"/>
      <c r="D96" s="26" t="s">
        <v>32</v>
      </c>
    </row>
    <row r="97" spans="1:4">
      <c r="A97" s="25"/>
      <c r="B97" s="26"/>
      <c r="C97" s="25"/>
      <c r="D97" s="26" t="s">
        <v>32</v>
      </c>
    </row>
    <row r="98" spans="1:4">
      <c r="A98" s="25"/>
      <c r="B98" s="26"/>
      <c r="C98" s="25"/>
      <c r="D98" s="26" t="s">
        <v>32</v>
      </c>
    </row>
    <row r="99" spans="1:4">
      <c r="A99" s="25"/>
      <c r="B99" s="26"/>
      <c r="C99" s="25"/>
      <c r="D99" s="26" t="s">
        <v>32</v>
      </c>
    </row>
    <row r="100" spans="1:4">
      <c r="A100" s="25"/>
      <c r="B100" s="26"/>
      <c r="C100" s="25"/>
      <c r="D100" s="26" t="s">
        <v>32</v>
      </c>
    </row>
  </sheetData>
  <phoneticPr fontId="2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DF48068C9D2CE40B7B94D3CD9536AD9" ma:contentTypeVersion="13" ma:contentTypeDescription="新しいドキュメントを作成します。" ma:contentTypeScope="" ma:versionID="a4b4d8f6e8f145f983a6968c81b44afa">
  <xsd:schema xmlns:xsd="http://www.w3.org/2001/XMLSchema" xmlns:xs="http://www.w3.org/2001/XMLSchema" xmlns:p="http://schemas.microsoft.com/office/2006/metadata/properties" xmlns:ns2="465e8d97-b7ad-4cac-a76d-c60cee0811d7" xmlns:ns3="60d6d5c0-eb05-493a-8428-6b7b81670b02" targetNamespace="http://schemas.microsoft.com/office/2006/metadata/properties" ma:root="true" ma:fieldsID="5345fe49742a36fd5af509d441d7c52b" ns2:_="" ns3:_="">
    <xsd:import namespace="465e8d97-b7ad-4cac-a76d-c60cee0811d7"/>
    <xsd:import namespace="60d6d5c0-eb05-493a-8428-6b7b81670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e8d97-b7ad-4cac-a76d-c60cee0811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40c02f37-747e-47db-9f89-27db105193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6d5c0-eb05-493a-8428-6b7b81670b0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583eac2-8674-4224-acbd-f988791b5ae9}" ma:internalName="TaxCatchAll" ma:showField="CatchAllData" ma:web="60d6d5c0-eb05-493a-8428-6b7b81670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6CC0B7-ED15-4C76-B820-B936489B6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e8d97-b7ad-4cac-a76d-c60cee0811d7"/>
    <ds:schemaRef ds:uri="60d6d5c0-eb05-493a-8428-6b7b81670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DE3F0E-FB62-48E7-A02E-F38ECFD068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廣瀬 大輔</dc:creator>
  <cp:lastModifiedBy>somenone</cp:lastModifiedBy>
  <cp:lastPrinted>2017-03-01T00:58:00Z</cp:lastPrinted>
  <dcterms:created xsi:type="dcterms:W3CDTF">2016-10-03T06:23:00Z</dcterms:created>
  <dcterms:modified xsi:type="dcterms:W3CDTF">2024-07-24T05:37:14Z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9</vt:lpwstr>
  </property>
  <property fmtid="{D5CDD505-2E9C-101B-9397-08002B2CF9AE}" pid="3" name="KSOProductBuildVer">
    <vt:lpwstr>2052-11.1.0.11194</vt:lpwstr>
  </property>
  <property fmtid="{D5CDD505-2E9C-101B-9397-08002B2CF9AE}" pid="4" name="ICV">
    <vt:lpwstr>AD9EAC59866D4EC7BD966851FEBE8746</vt:lpwstr>
  </property>
</Properties>
</file>