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squ\Documents\GitHub\Excel\"/>
    </mc:Choice>
  </mc:AlternateContent>
  <xr:revisionPtr revIDLastSave="0" documentId="13_ncr:1_{A20E7AF6-2B1F-45B8-AE2C-77BB34AC4893}" xr6:coauthVersionLast="47" xr6:coauthVersionMax="47" xr10:uidLastSave="{00000000-0000-0000-0000-000000000000}"/>
  <bookViews>
    <workbookView xWindow="-120" yWindow="-120" windowWidth="29040" windowHeight="15840" activeTab="1" xr2:uid="{6C9EF291-E73B-4701-B177-1352D3EAE1AE}"/>
  </bookViews>
  <sheets>
    <sheet name="Hoja1" sheetId="1" r:id="rId1"/>
    <sheet name="Anova 1 Facto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  <c r="E21" i="2"/>
  <c r="F21" i="2" s="1"/>
  <c r="E22" i="2"/>
  <c r="F22" i="2" s="1"/>
  <c r="H30" i="2"/>
  <c r="T32" i="1"/>
  <c r="T31" i="1"/>
  <c r="T30" i="1"/>
  <c r="V26" i="1"/>
  <c r="V25" i="1"/>
  <c r="V24" i="1"/>
  <c r="U26" i="1"/>
  <c r="U25" i="1"/>
  <c r="U24" i="1"/>
  <c r="AN5" i="1"/>
  <c r="AN6" i="1"/>
  <c r="AN7" i="1"/>
  <c r="AN8" i="1"/>
  <c r="AN9" i="1"/>
  <c r="AN10" i="1"/>
  <c r="AN11" i="1"/>
  <c r="AS26" i="1" s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4" i="1"/>
  <c r="AQ24" i="1" s="1"/>
  <c r="AR25" i="1" l="1"/>
  <c r="L11" i="1" l="1"/>
  <c r="J11" i="1"/>
  <c r="H11" i="1"/>
</calcChain>
</file>

<file path=xl/sharedStrings.xml><?xml version="1.0" encoding="utf-8"?>
<sst xmlns="http://schemas.openxmlformats.org/spreadsheetml/2006/main" count="173" uniqueCount="84">
  <si>
    <t>FASE I PROYECTO ESTADISTICA COMPUTACIONAL / CALIFICACIONES ALUMNOS POR UNIDAD / ELABORACION DE ESTADISTICA DESCRIPTIVA</t>
  </si>
  <si>
    <t>Alumno</t>
  </si>
  <si>
    <t>Unidad I</t>
  </si>
  <si>
    <t>Unidad II</t>
  </si>
  <si>
    <t>Unidad III</t>
  </si>
  <si>
    <t>Media</t>
  </si>
  <si>
    <t>Error típico</t>
  </si>
  <si>
    <t>Mediana</t>
  </si>
  <si>
    <t>Moda</t>
  </si>
  <si>
    <t>Desviación estándar</t>
  </si>
  <si>
    <t>Coeficiente de variacion</t>
  </si>
  <si>
    <t>Curtosis</t>
  </si>
  <si>
    <t>Coeficiente de asimetría</t>
  </si>
  <si>
    <t>Rango</t>
  </si>
  <si>
    <t>Mínimo</t>
  </si>
  <si>
    <t>Máximo</t>
  </si>
  <si>
    <t>Suma</t>
  </si>
  <si>
    <t>Cuenta</t>
  </si>
  <si>
    <t>Varianza de la muestra</t>
  </si>
  <si>
    <t>Mayor (1)</t>
  </si>
  <si>
    <t>Menor(1)</t>
  </si>
  <si>
    <t>Nivel de confianza(95.0%)</t>
  </si>
  <si>
    <t>Posición</t>
  </si>
  <si>
    <t>Jerarquía</t>
  </si>
  <si>
    <t>Porcentaje</t>
  </si>
  <si>
    <t>JERARQUIAS Y PERCENTILES</t>
  </si>
  <si>
    <t>OBSERVACIONES ESTANDARIZADAS</t>
  </si>
  <si>
    <t>MAYOR A 0.5 TIENE CORRELACION</t>
  </si>
  <si>
    <t>MENOR A 0.5 NO TIENE CORRELACION</t>
  </si>
  <si>
    <t>5. Coeficiente de Correlacion</t>
  </si>
  <si>
    <t>6. Covarianza</t>
  </si>
  <si>
    <t>Clase</t>
  </si>
  <si>
    <t>y mayor...</t>
  </si>
  <si>
    <t>Frecuencia</t>
  </si>
  <si>
    <t>% acumulado</t>
  </si>
  <si>
    <t>7. Histograma</t>
  </si>
  <si>
    <t xml:space="preserve">Paso 9 </t>
  </si>
  <si>
    <t>Intervalo de Confianza</t>
  </si>
  <si>
    <t>COMO SI LA CONTIENE, ENTONCES EL CONJUNTO DE DATOS PERTENECE A UNA DISTRIBUCION NORMAL</t>
  </si>
  <si>
    <t>ERROR PROMEDIO</t>
  </si>
  <si>
    <t>N=PROMEDIO DE DATOS TOTALES</t>
  </si>
  <si>
    <t>ERROR PROMEDIO=DESV.ESTANDAR/RAIZ N</t>
  </si>
  <si>
    <t>ZDIFERENCIA=DIFERENCIA/ERROR PROMEDIO</t>
  </si>
  <si>
    <t>ZDIFERENCIA</t>
  </si>
  <si>
    <t>DIFERENCIA</t>
  </si>
  <si>
    <t>PROMEDIO</t>
  </si>
  <si>
    <t>VARIABLE</t>
  </si>
  <si>
    <t>Tabla de Promedios y Diferencias</t>
  </si>
  <si>
    <t>DESV. ESTANDAR</t>
  </si>
  <si>
    <t>Total</t>
  </si>
  <si>
    <t>Si la probabilidad &lt; 0.05 entonces se rechaza la Ho</t>
  </si>
  <si>
    <t>VARIANZA TOTAL</t>
  </si>
  <si>
    <t>Dentro de los grupos</t>
  </si>
  <si>
    <t>Si la probabilidad &gt; 0.05 entonces se acepta la Ho</t>
  </si>
  <si>
    <t>RECTIFICACIÓN CON LA PROBABILIDAD</t>
  </si>
  <si>
    <t>Entre grupos</t>
  </si>
  <si>
    <t>COMO F QUEDA DENTRO DE LA ZONA DE RECHAZO, SE ACEPTA LA Ho</t>
  </si>
  <si>
    <t>Valor crítico para F</t>
  </si>
  <si>
    <t>Probabilidad</t>
  </si>
  <si>
    <t>F</t>
  </si>
  <si>
    <t>Promedio de los cuadrados</t>
  </si>
  <si>
    <t>Grados de libertad</t>
  </si>
  <si>
    <t>Suma de cuadrados</t>
  </si>
  <si>
    <t>Origen de las variaciones</t>
  </si>
  <si>
    <t>ANÁLISIS DE VARIANZA</t>
  </si>
  <si>
    <t>Conclusión: Que los factores no tienen valores significativos por lo que son iguales</t>
  </si>
  <si>
    <t>A,B,C</t>
  </si>
  <si>
    <t>N=</t>
  </si>
  <si>
    <t>C,AB</t>
  </si>
  <si>
    <t>B,AC</t>
  </si>
  <si>
    <t>H1=</t>
  </si>
  <si>
    <t>SE ACEPTA</t>
  </si>
  <si>
    <t>Ma=Mb=Mc</t>
  </si>
  <si>
    <t>Ho=</t>
  </si>
  <si>
    <t>Varianza</t>
  </si>
  <si>
    <t>Promedio</t>
  </si>
  <si>
    <t>Grupos</t>
  </si>
  <si>
    <t>1 por cada nivel</t>
  </si>
  <si>
    <t>Muestra</t>
  </si>
  <si>
    <t>RESUMEN</t>
  </si>
  <si>
    <t>Niveles</t>
  </si>
  <si>
    <t>Variedad</t>
  </si>
  <si>
    <t>Factor</t>
  </si>
  <si>
    <t>Análisis de varianza de un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</si>
</sst>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rgb="FF000000"/>
      <name val="Times New Roman"/>
      <family val="1"/>
    </font>
    <font>
      <i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3" borderId="2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3" borderId="6" xfId="0" applyFill="1" applyBorder="1"/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right" vertical="center"/>
    </xf>
    <xf numFmtId="0" fontId="1" fillId="6" borderId="5" xfId="0" applyFont="1" applyFill="1" applyBorder="1"/>
    <xf numFmtId="0" fontId="5" fillId="0" borderId="0" xfId="0" applyFont="1"/>
    <xf numFmtId="0" fontId="1" fillId="6" borderId="0" xfId="0" applyFont="1" applyFill="1"/>
    <xf numFmtId="0" fontId="5" fillId="0" borderId="6" xfId="0" applyFont="1" applyBorder="1"/>
    <xf numFmtId="1" fontId="5" fillId="0" borderId="0" xfId="0" applyNumberFormat="1" applyFont="1"/>
    <xf numFmtId="1" fontId="1" fillId="6" borderId="0" xfId="0" applyNumberFormat="1" applyFont="1" applyFill="1"/>
    <xf numFmtId="1" fontId="5" fillId="0" borderId="6" xfId="0" applyNumberFormat="1" applyFont="1" applyBorder="1"/>
    <xf numFmtId="2" fontId="5" fillId="0" borderId="0" xfId="0" applyNumberFormat="1" applyFont="1"/>
    <xf numFmtId="2" fontId="1" fillId="6" borderId="0" xfId="0" applyNumberFormat="1" applyFont="1" applyFill="1"/>
    <xf numFmtId="2" fontId="5" fillId="0" borderId="6" xfId="0" applyNumberFormat="1" applyFont="1" applyBorder="1"/>
    <xf numFmtId="164" fontId="5" fillId="0" borderId="0" xfId="0" applyNumberFormat="1" applyFont="1"/>
    <xf numFmtId="164" fontId="1" fillId="6" borderId="0" xfId="0" applyNumberFormat="1" applyFont="1" applyFill="1"/>
    <xf numFmtId="164" fontId="5" fillId="0" borderId="6" xfId="0" applyNumberFormat="1" applyFont="1" applyBorder="1"/>
    <xf numFmtId="0" fontId="1" fillId="6" borderId="14" xfId="0" applyFont="1" applyFill="1" applyBorder="1"/>
    <xf numFmtId="0" fontId="5" fillId="0" borderId="3" xfId="0" applyFont="1" applyBorder="1"/>
    <xf numFmtId="0" fontId="1" fillId="6" borderId="3" xfId="0" applyFont="1" applyFill="1" applyBorder="1"/>
    <xf numFmtId="0" fontId="5" fillId="0" borderId="15" xfId="0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10" xfId="0" applyFont="1" applyFill="1" applyBorder="1" applyAlignment="1">
      <alignment horizontal="center"/>
    </xf>
    <xf numFmtId="0" fontId="0" fillId="5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3" xfId="0" applyNumberFormat="1" applyFill="1" applyBorder="1" applyAlignment="1"/>
    <xf numFmtId="10" fontId="0" fillId="0" borderId="3" xfId="0" applyNumberFormat="1" applyFill="1" applyBorder="1" applyAlignment="1"/>
    <xf numFmtId="0" fontId="6" fillId="5" borderId="10" xfId="0" applyFont="1" applyFill="1" applyBorder="1" applyAlignment="1">
      <alignment horizontal="center"/>
    </xf>
    <xf numFmtId="0" fontId="0" fillId="7" borderId="0" xfId="0" applyFill="1"/>
    <xf numFmtId="0" fontId="0" fillId="0" borderId="0" xfId="0" applyAlignment="1">
      <alignment wrapText="1"/>
    </xf>
    <xf numFmtId="0" fontId="0" fillId="8" borderId="0" xfId="0" applyFill="1"/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5" borderId="0" xfId="0" applyFill="1"/>
    <xf numFmtId="0" fontId="0" fillId="0" borderId="3" xfId="0" applyBorder="1"/>
    <xf numFmtId="0" fontId="6" fillId="0" borderId="0" xfId="0" applyFont="1" applyAlignment="1">
      <alignment horizontal="left"/>
    </xf>
    <xf numFmtId="0" fontId="6" fillId="0" borderId="10" xfId="0" applyFont="1" applyBorder="1" applyAlignment="1">
      <alignment horizontal="center"/>
    </xf>
    <xf numFmtId="0" fontId="0" fillId="5" borderId="0" xfId="0" applyFill="1" applyAlignment="1">
      <alignment horizontal="righ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/>
              <a:t>OBSERVACIONES ESTANDARIZADAS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Hoja1!$AM$3</c:f>
              <c:strCache>
                <c:ptCount val="1"/>
                <c:pt idx="0">
                  <c:v>Unidad II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Hoja1!$AL$4:$AL$77</c:f>
              <c:numCache>
                <c:formatCode>General</c:formatCode>
                <c:ptCount val="74"/>
                <c:pt idx="0">
                  <c:v>-0.54113073605749007</c:v>
                </c:pt>
                <c:pt idx="1">
                  <c:v>0.70590410897465028</c:v>
                </c:pt>
                <c:pt idx="2">
                  <c:v>1.3106972845683422E-2</c:v>
                </c:pt>
                <c:pt idx="3">
                  <c:v>-1.5110467266380436</c:v>
                </c:pt>
                <c:pt idx="4">
                  <c:v>0.29022582729727014</c:v>
                </c:pt>
                <c:pt idx="5">
                  <c:v>0.29022582729727014</c:v>
                </c:pt>
                <c:pt idx="6">
                  <c:v>-0.67969016328328336</c:v>
                </c:pt>
                <c:pt idx="7">
                  <c:v>1.3106972845683422E-2</c:v>
                </c:pt>
                <c:pt idx="8">
                  <c:v>-1.6496061538638369</c:v>
                </c:pt>
                <c:pt idx="9">
                  <c:v>-1.2339278721864568</c:v>
                </c:pt>
                <c:pt idx="10">
                  <c:v>-1.6496061538638369</c:v>
                </c:pt>
                <c:pt idx="11">
                  <c:v>-1.2339278721864568</c:v>
                </c:pt>
                <c:pt idx="12">
                  <c:v>1.3987012451036172</c:v>
                </c:pt>
                <c:pt idx="13">
                  <c:v>0.56734468174885688</c:v>
                </c:pt>
                <c:pt idx="14">
                  <c:v>1.1215823906520304</c:v>
                </c:pt>
                <c:pt idx="15">
                  <c:v>-1.3724872994122501</c:v>
                </c:pt>
                <c:pt idx="16">
                  <c:v>-0.54113073605749007</c:v>
                </c:pt>
                <c:pt idx="17">
                  <c:v>1.3106972845683422E-2</c:v>
                </c:pt>
                <c:pt idx="18">
                  <c:v>0.98302296342623696</c:v>
                </c:pt>
                <c:pt idx="19">
                  <c:v>0.84446353620044357</c:v>
                </c:pt>
                <c:pt idx="20">
                  <c:v>-0.54113073605749007</c:v>
                </c:pt>
                <c:pt idx="21">
                  <c:v>-1.3724872994122501</c:v>
                </c:pt>
                <c:pt idx="22">
                  <c:v>-0.67969016328328336</c:v>
                </c:pt>
                <c:pt idx="23">
                  <c:v>0.98302296342623696</c:v>
                </c:pt>
                <c:pt idx="24">
                  <c:v>0.70590410897465028</c:v>
                </c:pt>
                <c:pt idx="25">
                  <c:v>-0.95680901773487015</c:v>
                </c:pt>
                <c:pt idx="26">
                  <c:v>-0.26401188160590328</c:v>
                </c:pt>
                <c:pt idx="27">
                  <c:v>0.56734468174885688</c:v>
                </c:pt>
                <c:pt idx="28">
                  <c:v>1.3106972845683422E-2</c:v>
                </c:pt>
                <c:pt idx="29">
                  <c:v>0.42878525452306349</c:v>
                </c:pt>
                <c:pt idx="30">
                  <c:v>-1.3724872994122501</c:v>
                </c:pt>
                <c:pt idx="31">
                  <c:v>1.3106972845683422E-2</c:v>
                </c:pt>
                <c:pt idx="32">
                  <c:v>1.3987012451036172</c:v>
                </c:pt>
                <c:pt idx="33">
                  <c:v>-1.2339278721864568</c:v>
                </c:pt>
                <c:pt idx="34">
                  <c:v>-0.81824959050907675</c:v>
                </c:pt>
                <c:pt idx="35">
                  <c:v>1.8143795267809972</c:v>
                </c:pt>
                <c:pt idx="36">
                  <c:v>-0.67969016328328336</c:v>
                </c:pt>
                <c:pt idx="37">
                  <c:v>-0.26401188160590328</c:v>
                </c:pt>
                <c:pt idx="38">
                  <c:v>0.42878525452306349</c:v>
                </c:pt>
                <c:pt idx="39">
                  <c:v>-0.67969016328328336</c:v>
                </c:pt>
                <c:pt idx="40">
                  <c:v>0.29022582729727014</c:v>
                </c:pt>
                <c:pt idx="41">
                  <c:v>0.84446353620044357</c:v>
                </c:pt>
                <c:pt idx="42">
                  <c:v>0.15166640007147678</c:v>
                </c:pt>
                <c:pt idx="43">
                  <c:v>-0.95680901773487015</c:v>
                </c:pt>
                <c:pt idx="44">
                  <c:v>-0.40257130883169667</c:v>
                </c:pt>
                <c:pt idx="45">
                  <c:v>0.98302296342623696</c:v>
                </c:pt>
                <c:pt idx="46">
                  <c:v>-0.95680901773487015</c:v>
                </c:pt>
                <c:pt idx="47">
                  <c:v>-0.81824959050907675</c:v>
                </c:pt>
                <c:pt idx="48">
                  <c:v>0.56734468174885688</c:v>
                </c:pt>
                <c:pt idx="49">
                  <c:v>1.3987012451036172</c:v>
                </c:pt>
                <c:pt idx="50">
                  <c:v>1.2601418178778236</c:v>
                </c:pt>
                <c:pt idx="51">
                  <c:v>-0.54113073605749007</c:v>
                </c:pt>
                <c:pt idx="52">
                  <c:v>1.3987012451036172</c:v>
                </c:pt>
                <c:pt idx="53">
                  <c:v>-1.2339278721864568</c:v>
                </c:pt>
                <c:pt idx="54">
                  <c:v>0.84446353620044357</c:v>
                </c:pt>
                <c:pt idx="55">
                  <c:v>0.84446353620044357</c:v>
                </c:pt>
                <c:pt idx="56">
                  <c:v>1.3987012451036172</c:v>
                </c:pt>
                <c:pt idx="57">
                  <c:v>-0.12545245438010993</c:v>
                </c:pt>
                <c:pt idx="58">
                  <c:v>-0.40257130883169667</c:v>
                </c:pt>
                <c:pt idx="59">
                  <c:v>-0.12545245438010993</c:v>
                </c:pt>
                <c:pt idx="60">
                  <c:v>-1.6496061538638369</c:v>
                </c:pt>
                <c:pt idx="61">
                  <c:v>1.3987012451036172</c:v>
                </c:pt>
                <c:pt idx="62">
                  <c:v>-0.40257130883169667</c:v>
                </c:pt>
                <c:pt idx="63">
                  <c:v>-0.95680901773487015</c:v>
                </c:pt>
                <c:pt idx="64">
                  <c:v>0.56734468174885688</c:v>
                </c:pt>
                <c:pt idx="65">
                  <c:v>1.1215823906520304</c:v>
                </c:pt>
                <c:pt idx="66">
                  <c:v>0.56734468174885688</c:v>
                </c:pt>
                <c:pt idx="67">
                  <c:v>-1.3724872994122501</c:v>
                </c:pt>
                <c:pt idx="68">
                  <c:v>1.6758200995552037</c:v>
                </c:pt>
                <c:pt idx="69">
                  <c:v>1.9529389540067905</c:v>
                </c:pt>
                <c:pt idx="70">
                  <c:v>-1.2339278721864568</c:v>
                </c:pt>
                <c:pt idx="71">
                  <c:v>1.2601418178778236</c:v>
                </c:pt>
                <c:pt idx="72">
                  <c:v>0.70590410897465028</c:v>
                </c:pt>
                <c:pt idx="73">
                  <c:v>-1.3724872994122501</c:v>
                </c:pt>
              </c:numCache>
            </c:numRef>
          </c:xVal>
          <c:yVal>
            <c:numRef>
              <c:f>Hoja1!$AM$4:$AM$77</c:f>
              <c:numCache>
                <c:formatCode>General</c:formatCode>
                <c:ptCount val="74"/>
                <c:pt idx="0">
                  <c:v>0.38475172809255009</c:v>
                </c:pt>
                <c:pt idx="1">
                  <c:v>-0.14250064003427773</c:v>
                </c:pt>
                <c:pt idx="2">
                  <c:v>-0.14250064003427773</c:v>
                </c:pt>
                <c:pt idx="3">
                  <c:v>-0.53793991612939862</c:v>
                </c:pt>
                <c:pt idx="4">
                  <c:v>-0.53793991612939862</c:v>
                </c:pt>
                <c:pt idx="5">
                  <c:v>0.12112554402913617</c:v>
                </c:pt>
                <c:pt idx="6">
                  <c:v>-1.0687548002570784E-2</c:v>
                </c:pt>
                <c:pt idx="7">
                  <c:v>-1.0687548002570784E-2</c:v>
                </c:pt>
                <c:pt idx="8">
                  <c:v>-1.0651922842562265</c:v>
                </c:pt>
                <c:pt idx="9">
                  <c:v>0.78019100418767096</c:v>
                </c:pt>
                <c:pt idx="10">
                  <c:v>0.91200409621937795</c:v>
                </c:pt>
                <c:pt idx="11">
                  <c:v>-0.93337919222451948</c:v>
                </c:pt>
                <c:pt idx="12">
                  <c:v>-1.0651922842562265</c:v>
                </c:pt>
                <c:pt idx="13">
                  <c:v>-1.3288184683196405</c:v>
                </c:pt>
                <c:pt idx="14">
                  <c:v>-0.40612682409769163</c:v>
                </c:pt>
                <c:pt idx="15">
                  <c:v>0.25293863606084316</c:v>
                </c:pt>
                <c:pt idx="16">
                  <c:v>-1.1970053762879334</c:v>
                </c:pt>
                <c:pt idx="17">
                  <c:v>-0.14250064003427773</c:v>
                </c:pt>
                <c:pt idx="18">
                  <c:v>-0.14250064003427773</c:v>
                </c:pt>
                <c:pt idx="19">
                  <c:v>0.25293863606084316</c:v>
                </c:pt>
                <c:pt idx="20">
                  <c:v>1.3074433723144987</c:v>
                </c:pt>
                <c:pt idx="21">
                  <c:v>-1.0687548002570784E-2</c:v>
                </c:pt>
                <c:pt idx="22">
                  <c:v>1.0438171882510849</c:v>
                </c:pt>
                <c:pt idx="23">
                  <c:v>1.7028826484096196</c:v>
                </c:pt>
                <c:pt idx="24">
                  <c:v>-0.53793991612939862</c:v>
                </c:pt>
                <c:pt idx="25">
                  <c:v>1.7028826484096196</c:v>
                </c:pt>
                <c:pt idx="26">
                  <c:v>-0.27431373206598469</c:v>
                </c:pt>
                <c:pt idx="27">
                  <c:v>0.64837791215596396</c:v>
                </c:pt>
                <c:pt idx="28">
                  <c:v>0.38475172809255009</c:v>
                </c:pt>
                <c:pt idx="29">
                  <c:v>-1.3288184683196405</c:v>
                </c:pt>
                <c:pt idx="30">
                  <c:v>0.91200409621937795</c:v>
                </c:pt>
                <c:pt idx="31">
                  <c:v>-1.4606315603513473</c:v>
                </c:pt>
                <c:pt idx="32">
                  <c:v>-1.4606315603513473</c:v>
                </c:pt>
                <c:pt idx="33">
                  <c:v>1.7028826484096196</c:v>
                </c:pt>
                <c:pt idx="34">
                  <c:v>1.7028826484096196</c:v>
                </c:pt>
                <c:pt idx="35">
                  <c:v>-0.53793991612939862</c:v>
                </c:pt>
                <c:pt idx="36">
                  <c:v>-0.14250064003427773</c:v>
                </c:pt>
                <c:pt idx="37">
                  <c:v>-0.66975300816110561</c:v>
                </c:pt>
                <c:pt idx="38">
                  <c:v>-1.0687548002570784E-2</c:v>
                </c:pt>
                <c:pt idx="39">
                  <c:v>1.8346957404413267</c:v>
                </c:pt>
                <c:pt idx="40">
                  <c:v>-0.27431373206598469</c:v>
                </c:pt>
                <c:pt idx="41">
                  <c:v>0.91200409621937795</c:v>
                </c:pt>
                <c:pt idx="42">
                  <c:v>0.78019100418767096</c:v>
                </c:pt>
                <c:pt idx="43">
                  <c:v>0.51656482012425708</c:v>
                </c:pt>
                <c:pt idx="44">
                  <c:v>-0.14250064003427773</c:v>
                </c:pt>
                <c:pt idx="45">
                  <c:v>-1.5924446523830542</c:v>
                </c:pt>
                <c:pt idx="46">
                  <c:v>-1.0687548002570784E-2</c:v>
                </c:pt>
                <c:pt idx="47">
                  <c:v>-0.66975300816110561</c:v>
                </c:pt>
                <c:pt idx="48">
                  <c:v>-1.0687548002570784E-2</c:v>
                </c:pt>
                <c:pt idx="49">
                  <c:v>-0.53793991612939862</c:v>
                </c:pt>
                <c:pt idx="50">
                  <c:v>1.0438171882510849</c:v>
                </c:pt>
                <c:pt idx="51">
                  <c:v>-1.5924446523830542</c:v>
                </c:pt>
                <c:pt idx="52">
                  <c:v>-0.66975300816110561</c:v>
                </c:pt>
                <c:pt idx="53">
                  <c:v>-0.53793991612939862</c:v>
                </c:pt>
                <c:pt idx="54">
                  <c:v>-1.4606315603513473</c:v>
                </c:pt>
                <c:pt idx="55">
                  <c:v>1.5710695563779127</c:v>
                </c:pt>
                <c:pt idx="56">
                  <c:v>-1.5924446523830542</c:v>
                </c:pt>
                <c:pt idx="57">
                  <c:v>1.5710695563779127</c:v>
                </c:pt>
                <c:pt idx="58">
                  <c:v>1.1756302802827918</c:v>
                </c:pt>
                <c:pt idx="59">
                  <c:v>1.3074433723144987</c:v>
                </c:pt>
                <c:pt idx="60">
                  <c:v>0.78019100418767096</c:v>
                </c:pt>
                <c:pt idx="61">
                  <c:v>-1.5924446523830542</c:v>
                </c:pt>
                <c:pt idx="62">
                  <c:v>0.38475172809255009</c:v>
                </c:pt>
                <c:pt idx="63">
                  <c:v>-1.0651922842562265</c:v>
                </c:pt>
                <c:pt idx="64">
                  <c:v>-1.0651922842562265</c:v>
                </c:pt>
                <c:pt idx="65">
                  <c:v>-0.93337919222451948</c:v>
                </c:pt>
                <c:pt idx="66">
                  <c:v>-0.93337919222451948</c:v>
                </c:pt>
                <c:pt idx="67">
                  <c:v>0.25293863606084316</c:v>
                </c:pt>
                <c:pt idx="68">
                  <c:v>-1.5924446523830542</c:v>
                </c:pt>
                <c:pt idx="69">
                  <c:v>0.91200409621937795</c:v>
                </c:pt>
                <c:pt idx="70">
                  <c:v>1.1756302802827918</c:v>
                </c:pt>
                <c:pt idx="71">
                  <c:v>1.1756302802827918</c:v>
                </c:pt>
                <c:pt idx="72">
                  <c:v>-0.27431373206598469</c:v>
                </c:pt>
                <c:pt idx="73">
                  <c:v>1.4392564643462058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D0-4295-8091-AF4323D7E225}"/>
            </c:ext>
          </c:extLst>
        </c:ser>
        <c:ser>
          <c:idx val="1"/>
          <c:order val="1"/>
          <c:tx>
            <c:strRef>
              <c:f>Hoja1!$AN$3</c:f>
              <c:strCache>
                <c:ptCount val="1"/>
                <c:pt idx="0">
                  <c:v>Unidad III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Hoja1!$AL$4:$AL$77</c:f>
              <c:numCache>
                <c:formatCode>General</c:formatCode>
                <c:ptCount val="74"/>
                <c:pt idx="0">
                  <c:v>-0.54113073605749007</c:v>
                </c:pt>
                <c:pt idx="1">
                  <c:v>0.70590410897465028</c:v>
                </c:pt>
                <c:pt idx="2">
                  <c:v>1.3106972845683422E-2</c:v>
                </c:pt>
                <c:pt idx="3">
                  <c:v>-1.5110467266380436</c:v>
                </c:pt>
                <c:pt idx="4">
                  <c:v>0.29022582729727014</c:v>
                </c:pt>
                <c:pt idx="5">
                  <c:v>0.29022582729727014</c:v>
                </c:pt>
                <c:pt idx="6">
                  <c:v>-0.67969016328328336</c:v>
                </c:pt>
                <c:pt idx="7">
                  <c:v>1.3106972845683422E-2</c:v>
                </c:pt>
                <c:pt idx="8">
                  <c:v>-1.6496061538638369</c:v>
                </c:pt>
                <c:pt idx="9">
                  <c:v>-1.2339278721864568</c:v>
                </c:pt>
                <c:pt idx="10">
                  <c:v>-1.6496061538638369</c:v>
                </c:pt>
                <c:pt idx="11">
                  <c:v>-1.2339278721864568</c:v>
                </c:pt>
                <c:pt idx="12">
                  <c:v>1.3987012451036172</c:v>
                </c:pt>
                <c:pt idx="13">
                  <c:v>0.56734468174885688</c:v>
                </c:pt>
                <c:pt idx="14">
                  <c:v>1.1215823906520304</c:v>
                </c:pt>
                <c:pt idx="15">
                  <c:v>-1.3724872994122501</c:v>
                </c:pt>
                <c:pt idx="16">
                  <c:v>-0.54113073605749007</c:v>
                </c:pt>
                <c:pt idx="17">
                  <c:v>1.3106972845683422E-2</c:v>
                </c:pt>
                <c:pt idx="18">
                  <c:v>0.98302296342623696</c:v>
                </c:pt>
                <c:pt idx="19">
                  <c:v>0.84446353620044357</c:v>
                </c:pt>
                <c:pt idx="20">
                  <c:v>-0.54113073605749007</c:v>
                </c:pt>
                <c:pt idx="21">
                  <c:v>-1.3724872994122501</c:v>
                </c:pt>
                <c:pt idx="22">
                  <c:v>-0.67969016328328336</c:v>
                </c:pt>
                <c:pt idx="23">
                  <c:v>0.98302296342623696</c:v>
                </c:pt>
                <c:pt idx="24">
                  <c:v>0.70590410897465028</c:v>
                </c:pt>
                <c:pt idx="25">
                  <c:v>-0.95680901773487015</c:v>
                </c:pt>
                <c:pt idx="26">
                  <c:v>-0.26401188160590328</c:v>
                </c:pt>
                <c:pt idx="27">
                  <c:v>0.56734468174885688</c:v>
                </c:pt>
                <c:pt idx="28">
                  <c:v>1.3106972845683422E-2</c:v>
                </c:pt>
                <c:pt idx="29">
                  <c:v>0.42878525452306349</c:v>
                </c:pt>
                <c:pt idx="30">
                  <c:v>-1.3724872994122501</c:v>
                </c:pt>
                <c:pt idx="31">
                  <c:v>1.3106972845683422E-2</c:v>
                </c:pt>
                <c:pt idx="32">
                  <c:v>1.3987012451036172</c:v>
                </c:pt>
                <c:pt idx="33">
                  <c:v>-1.2339278721864568</c:v>
                </c:pt>
                <c:pt idx="34">
                  <c:v>-0.81824959050907675</c:v>
                </c:pt>
                <c:pt idx="35">
                  <c:v>1.8143795267809972</c:v>
                </c:pt>
                <c:pt idx="36">
                  <c:v>-0.67969016328328336</c:v>
                </c:pt>
                <c:pt idx="37">
                  <c:v>-0.26401188160590328</c:v>
                </c:pt>
                <c:pt idx="38">
                  <c:v>0.42878525452306349</c:v>
                </c:pt>
                <c:pt idx="39">
                  <c:v>-0.67969016328328336</c:v>
                </c:pt>
                <c:pt idx="40">
                  <c:v>0.29022582729727014</c:v>
                </c:pt>
                <c:pt idx="41">
                  <c:v>0.84446353620044357</c:v>
                </c:pt>
                <c:pt idx="42">
                  <c:v>0.15166640007147678</c:v>
                </c:pt>
                <c:pt idx="43">
                  <c:v>-0.95680901773487015</c:v>
                </c:pt>
                <c:pt idx="44">
                  <c:v>-0.40257130883169667</c:v>
                </c:pt>
                <c:pt idx="45">
                  <c:v>0.98302296342623696</c:v>
                </c:pt>
                <c:pt idx="46">
                  <c:v>-0.95680901773487015</c:v>
                </c:pt>
                <c:pt idx="47">
                  <c:v>-0.81824959050907675</c:v>
                </c:pt>
                <c:pt idx="48">
                  <c:v>0.56734468174885688</c:v>
                </c:pt>
                <c:pt idx="49">
                  <c:v>1.3987012451036172</c:v>
                </c:pt>
                <c:pt idx="50">
                  <c:v>1.2601418178778236</c:v>
                </c:pt>
                <c:pt idx="51">
                  <c:v>-0.54113073605749007</c:v>
                </c:pt>
                <c:pt idx="52">
                  <c:v>1.3987012451036172</c:v>
                </c:pt>
                <c:pt idx="53">
                  <c:v>-1.2339278721864568</c:v>
                </c:pt>
                <c:pt idx="54">
                  <c:v>0.84446353620044357</c:v>
                </c:pt>
                <c:pt idx="55">
                  <c:v>0.84446353620044357</c:v>
                </c:pt>
                <c:pt idx="56">
                  <c:v>1.3987012451036172</c:v>
                </c:pt>
                <c:pt idx="57">
                  <c:v>-0.12545245438010993</c:v>
                </c:pt>
                <c:pt idx="58">
                  <c:v>-0.40257130883169667</c:v>
                </c:pt>
                <c:pt idx="59">
                  <c:v>-0.12545245438010993</c:v>
                </c:pt>
                <c:pt idx="60">
                  <c:v>-1.6496061538638369</c:v>
                </c:pt>
                <c:pt idx="61">
                  <c:v>1.3987012451036172</c:v>
                </c:pt>
                <c:pt idx="62">
                  <c:v>-0.40257130883169667</c:v>
                </c:pt>
                <c:pt idx="63">
                  <c:v>-0.95680901773487015</c:v>
                </c:pt>
                <c:pt idx="64">
                  <c:v>0.56734468174885688</c:v>
                </c:pt>
                <c:pt idx="65">
                  <c:v>1.1215823906520304</c:v>
                </c:pt>
                <c:pt idx="66">
                  <c:v>0.56734468174885688</c:v>
                </c:pt>
                <c:pt idx="67">
                  <c:v>-1.3724872994122501</c:v>
                </c:pt>
                <c:pt idx="68">
                  <c:v>1.6758200995552037</c:v>
                </c:pt>
                <c:pt idx="69">
                  <c:v>1.9529389540067905</c:v>
                </c:pt>
                <c:pt idx="70">
                  <c:v>-1.2339278721864568</c:v>
                </c:pt>
                <c:pt idx="71">
                  <c:v>1.2601418178778236</c:v>
                </c:pt>
                <c:pt idx="72">
                  <c:v>0.70590410897465028</c:v>
                </c:pt>
                <c:pt idx="73">
                  <c:v>-1.3724872994122501</c:v>
                </c:pt>
              </c:numCache>
            </c:numRef>
          </c:xVal>
          <c:yVal>
            <c:numRef>
              <c:f>Hoja1!$AN$4:$AN$77</c:f>
              <c:numCache>
                <c:formatCode>General</c:formatCode>
                <c:ptCount val="74"/>
                <c:pt idx="0">
                  <c:v>-0.18570995928161191</c:v>
                </c:pt>
                <c:pt idx="1">
                  <c:v>1.4237763544923581</c:v>
                </c:pt>
                <c:pt idx="2">
                  <c:v>-1.0523564359291342</c:v>
                </c:pt>
                <c:pt idx="3">
                  <c:v>0.18570995928161191</c:v>
                </c:pt>
                <c:pt idx="4">
                  <c:v>-0.3095165988026865</c:v>
                </c:pt>
                <c:pt idx="5">
                  <c:v>-0.43332323832376113</c:v>
                </c:pt>
                <c:pt idx="6">
                  <c:v>-0.3095165988026865</c:v>
                </c:pt>
                <c:pt idx="7">
                  <c:v>-1.1761630754502088</c:v>
                </c:pt>
                <c:pt idx="8">
                  <c:v>1.1761630754502088</c:v>
                </c:pt>
                <c:pt idx="9">
                  <c:v>1.5475829940134327</c:v>
                </c:pt>
                <c:pt idx="10">
                  <c:v>1.0523564359291342</c:v>
                </c:pt>
                <c:pt idx="11">
                  <c:v>-0.5571298778448357</c:v>
                </c:pt>
                <c:pt idx="12">
                  <c:v>-0.18570995928161191</c:v>
                </c:pt>
                <c:pt idx="13">
                  <c:v>0.68093651736591032</c:v>
                </c:pt>
                <c:pt idx="14">
                  <c:v>-1.5475829940134327</c:v>
                </c:pt>
                <c:pt idx="15">
                  <c:v>-1.5475829940134327</c:v>
                </c:pt>
                <c:pt idx="16">
                  <c:v>0.68093651736591032</c:v>
                </c:pt>
                <c:pt idx="17">
                  <c:v>1.1761630754502088</c:v>
                </c:pt>
                <c:pt idx="18">
                  <c:v>-0.5571298778448357</c:v>
                </c:pt>
                <c:pt idx="19">
                  <c:v>1.5475829940134327</c:v>
                </c:pt>
                <c:pt idx="20">
                  <c:v>1.4237763544923581</c:v>
                </c:pt>
                <c:pt idx="21">
                  <c:v>0.80474315688698494</c:v>
                </c:pt>
                <c:pt idx="22">
                  <c:v>-0.43332323832376113</c:v>
                </c:pt>
                <c:pt idx="23">
                  <c:v>-1.5475829940134327</c:v>
                </c:pt>
                <c:pt idx="24">
                  <c:v>-6.1903319760537305E-2</c:v>
                </c:pt>
                <c:pt idx="25">
                  <c:v>1.2999697149712834</c:v>
                </c:pt>
                <c:pt idx="26">
                  <c:v>-1.0523564359291342</c:v>
                </c:pt>
                <c:pt idx="27">
                  <c:v>-1.0523564359291342</c:v>
                </c:pt>
                <c:pt idx="28">
                  <c:v>-0.5571298778448357</c:v>
                </c:pt>
                <c:pt idx="29">
                  <c:v>1.6713896335345073</c:v>
                </c:pt>
                <c:pt idx="30">
                  <c:v>-6.1903319760537305E-2</c:v>
                </c:pt>
                <c:pt idx="31">
                  <c:v>-1.4237763544923581</c:v>
                </c:pt>
                <c:pt idx="32">
                  <c:v>1.2999697149712834</c:v>
                </c:pt>
                <c:pt idx="33">
                  <c:v>0.18570995928161191</c:v>
                </c:pt>
                <c:pt idx="34">
                  <c:v>0.80474315688698494</c:v>
                </c:pt>
                <c:pt idx="35">
                  <c:v>0.18570995928161191</c:v>
                </c:pt>
                <c:pt idx="36">
                  <c:v>1.6713896335345073</c:v>
                </c:pt>
                <c:pt idx="37">
                  <c:v>-0.80474315688698494</c:v>
                </c:pt>
                <c:pt idx="38">
                  <c:v>-0.3095165988026865</c:v>
                </c:pt>
                <c:pt idx="39">
                  <c:v>-0.92854979640805957</c:v>
                </c:pt>
                <c:pt idx="40">
                  <c:v>1.0523564359291342</c:v>
                </c:pt>
                <c:pt idx="41">
                  <c:v>0.43332323832376113</c:v>
                </c:pt>
                <c:pt idx="42">
                  <c:v>-6.1903319760537305E-2</c:v>
                </c:pt>
                <c:pt idx="43">
                  <c:v>-0.5571298778448357</c:v>
                </c:pt>
                <c:pt idx="44">
                  <c:v>0.43332323832376113</c:v>
                </c:pt>
                <c:pt idx="45">
                  <c:v>-0.3095165988026865</c:v>
                </c:pt>
                <c:pt idx="46">
                  <c:v>1.5475829940134327</c:v>
                </c:pt>
                <c:pt idx="47">
                  <c:v>1.1761630754502088</c:v>
                </c:pt>
                <c:pt idx="48">
                  <c:v>-0.3095165988026865</c:v>
                </c:pt>
                <c:pt idx="49">
                  <c:v>-0.68093651736591032</c:v>
                </c:pt>
                <c:pt idx="50">
                  <c:v>-1.1761630754502088</c:v>
                </c:pt>
                <c:pt idx="51">
                  <c:v>1.2999697149712834</c:v>
                </c:pt>
                <c:pt idx="52">
                  <c:v>-0.5571298778448357</c:v>
                </c:pt>
                <c:pt idx="53">
                  <c:v>-1.4237763544923581</c:v>
                </c:pt>
                <c:pt idx="54">
                  <c:v>0.43332323832376113</c:v>
                </c:pt>
                <c:pt idx="55">
                  <c:v>-1.2999697149712834</c:v>
                </c:pt>
                <c:pt idx="56">
                  <c:v>1.1761630754502088</c:v>
                </c:pt>
                <c:pt idx="57">
                  <c:v>-1.1761630754502088</c:v>
                </c:pt>
                <c:pt idx="58">
                  <c:v>-0.68093651736591032</c:v>
                </c:pt>
                <c:pt idx="59">
                  <c:v>-0.5571298778448357</c:v>
                </c:pt>
                <c:pt idx="60">
                  <c:v>-6.1903319760537305E-2</c:v>
                </c:pt>
                <c:pt idx="61">
                  <c:v>-1.1761630754502088</c:v>
                </c:pt>
                <c:pt idx="62">
                  <c:v>-1.4237763544923581</c:v>
                </c:pt>
                <c:pt idx="63">
                  <c:v>6.1903319760537305E-2</c:v>
                </c:pt>
                <c:pt idx="64">
                  <c:v>-1.2999697149712834</c:v>
                </c:pt>
                <c:pt idx="65">
                  <c:v>1.6713896335345073</c:v>
                </c:pt>
                <c:pt idx="66">
                  <c:v>1.6713896335345073</c:v>
                </c:pt>
                <c:pt idx="67">
                  <c:v>0.5571298778448357</c:v>
                </c:pt>
                <c:pt idx="68">
                  <c:v>-0.92854979640805957</c:v>
                </c:pt>
                <c:pt idx="69">
                  <c:v>-0.3095165988026865</c:v>
                </c:pt>
                <c:pt idx="70">
                  <c:v>6.1903319760537305E-2</c:v>
                </c:pt>
                <c:pt idx="71">
                  <c:v>1.1761630754502088</c:v>
                </c:pt>
                <c:pt idx="72">
                  <c:v>-0.3095165988026865</c:v>
                </c:pt>
                <c:pt idx="73">
                  <c:v>-1.1761630754502088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D0-4295-8091-AF4323D7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9600"/>
        <c:axId val="175226688"/>
      </c:scatterChart>
      <c:valAx>
        <c:axId val="1752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226688"/>
        <c:crosses val="autoZero"/>
        <c:crossBetween val="midCat"/>
      </c:valAx>
      <c:valAx>
        <c:axId val="1752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7522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Hoja1!$P$24:$P$32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Hoja1!$Q$24:$Q$32</c:f>
              <c:numCache>
                <c:formatCode>General</c:formatCode>
                <c:ptCount val="9"/>
                <c:pt idx="0">
                  <c:v>3</c:v>
                </c:pt>
                <c:pt idx="1">
                  <c:v>11</c:v>
                </c:pt>
                <c:pt idx="2">
                  <c:v>6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7-4098-A30C-A76BE488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13264"/>
        <c:axId val="174510352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Hoja1!$P$24:$P$32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Hoja1!$R$24:$R$32</c:f>
              <c:numCache>
                <c:formatCode>0.00%</c:formatCode>
                <c:ptCount val="9"/>
                <c:pt idx="0">
                  <c:v>4.0540540540540543E-2</c:v>
                </c:pt>
                <c:pt idx="1">
                  <c:v>0.1891891891891892</c:v>
                </c:pt>
                <c:pt idx="2">
                  <c:v>0.27027027027027029</c:v>
                </c:pt>
                <c:pt idx="3">
                  <c:v>0.41891891891891891</c:v>
                </c:pt>
                <c:pt idx="4">
                  <c:v>0.55405405405405406</c:v>
                </c:pt>
                <c:pt idx="5">
                  <c:v>0.68918918918918914</c:v>
                </c:pt>
                <c:pt idx="6">
                  <c:v>0.82432432432432434</c:v>
                </c:pt>
                <c:pt idx="7">
                  <c:v>0.95945945945945943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37-4098-A30C-A76BE4886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81952"/>
        <c:axId val="175481536"/>
      </c:lineChart>
      <c:catAx>
        <c:axId val="17451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10352"/>
        <c:crosses val="autoZero"/>
        <c:auto val="1"/>
        <c:lblAlgn val="ctr"/>
        <c:lblOffset val="100"/>
        <c:noMultiLvlLbl val="0"/>
      </c:catAx>
      <c:valAx>
        <c:axId val="17451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13264"/>
        <c:crosses val="autoZero"/>
        <c:crossBetween val="between"/>
      </c:valAx>
      <c:valAx>
        <c:axId val="17548153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75481952"/>
        <c:crosses val="max"/>
        <c:crossBetween val="between"/>
      </c:valAx>
      <c:catAx>
        <c:axId val="17548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548153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Hoja1!$P$48:$P$56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Hoja1!$Q$48:$Q$56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16</c:v>
                </c:pt>
                <c:pt idx="5">
                  <c:v>7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88-4812-AE4F-1E7354A91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2803216"/>
        <c:axId val="322803632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Hoja1!$P$48:$P$56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Hoja1!$R$48:$R$56</c:f>
              <c:numCache>
                <c:formatCode>0.00%</c:formatCode>
                <c:ptCount val="9"/>
                <c:pt idx="0">
                  <c:v>6.7567567567567571E-2</c:v>
                </c:pt>
                <c:pt idx="1">
                  <c:v>0.14864864864864866</c:v>
                </c:pt>
                <c:pt idx="2">
                  <c:v>0.24324324324324326</c:v>
                </c:pt>
                <c:pt idx="3">
                  <c:v>0.3783783783783784</c:v>
                </c:pt>
                <c:pt idx="4">
                  <c:v>0.59459459459459463</c:v>
                </c:pt>
                <c:pt idx="5">
                  <c:v>0.68918918918918914</c:v>
                </c:pt>
                <c:pt idx="6">
                  <c:v>0.79729729729729726</c:v>
                </c:pt>
                <c:pt idx="7">
                  <c:v>0.89189189189189189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8-4812-AE4F-1E7354A91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281712"/>
        <c:axId val="24280880"/>
      </c:lineChart>
      <c:catAx>
        <c:axId val="322803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803632"/>
        <c:crosses val="autoZero"/>
        <c:auto val="1"/>
        <c:lblAlgn val="ctr"/>
        <c:lblOffset val="100"/>
        <c:noMultiLvlLbl val="0"/>
      </c:catAx>
      <c:valAx>
        <c:axId val="32280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2803216"/>
        <c:crosses val="autoZero"/>
        <c:crossBetween val="between"/>
      </c:valAx>
      <c:valAx>
        <c:axId val="2428088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4281712"/>
        <c:crosses val="max"/>
        <c:crossBetween val="between"/>
      </c:valAx>
      <c:catAx>
        <c:axId val="2428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28088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GT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Hoja1!$P$70:$P$78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Hoja1!$Q$70:$Q$78</c:f>
              <c:numCache>
                <c:formatCode>General</c:formatCode>
                <c:ptCount val="9"/>
                <c:pt idx="0">
                  <c:v>3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D9-4104-8F0A-0010DBED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8627424"/>
        <c:axId val="608626176"/>
      </c:barChart>
      <c:lineChart>
        <c:grouping val="standard"/>
        <c:varyColors val="0"/>
        <c:ser>
          <c:idx val="1"/>
          <c:order val="1"/>
          <c:tx>
            <c:v>% acumulado</c:v>
          </c:tx>
          <c:cat>
            <c:strRef>
              <c:f>Hoja1!$P$70:$P$78</c:f>
              <c:strCache>
                <c:ptCount val="9"/>
                <c:pt idx="0">
                  <c:v>67</c:v>
                </c:pt>
                <c:pt idx="1">
                  <c:v>70.25</c:v>
                </c:pt>
                <c:pt idx="2">
                  <c:v>73.5</c:v>
                </c:pt>
                <c:pt idx="3">
                  <c:v>76.75</c:v>
                </c:pt>
                <c:pt idx="4">
                  <c:v>80</c:v>
                </c:pt>
                <c:pt idx="5">
                  <c:v>83.25</c:v>
                </c:pt>
                <c:pt idx="6">
                  <c:v>86.5</c:v>
                </c:pt>
                <c:pt idx="7">
                  <c:v>89.75</c:v>
                </c:pt>
                <c:pt idx="8">
                  <c:v>y mayor...</c:v>
                </c:pt>
              </c:strCache>
            </c:strRef>
          </c:cat>
          <c:val>
            <c:numRef>
              <c:f>Hoja1!$R$70:$R$78</c:f>
              <c:numCache>
                <c:formatCode>0.00%</c:formatCode>
                <c:ptCount val="9"/>
                <c:pt idx="0">
                  <c:v>4.0540540540540543E-2</c:v>
                </c:pt>
                <c:pt idx="1">
                  <c:v>0.17567567567567569</c:v>
                </c:pt>
                <c:pt idx="2">
                  <c:v>0.25675675675675674</c:v>
                </c:pt>
                <c:pt idx="3">
                  <c:v>0.39189189189189189</c:v>
                </c:pt>
                <c:pt idx="4">
                  <c:v>0.59459459459459463</c:v>
                </c:pt>
                <c:pt idx="5">
                  <c:v>0.67567567567567566</c:v>
                </c:pt>
                <c:pt idx="6">
                  <c:v>0.7432432432432432</c:v>
                </c:pt>
                <c:pt idx="7">
                  <c:v>0.83783783783783783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9-4104-8F0A-0010DBED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628672"/>
        <c:axId val="608628256"/>
      </c:lineChart>
      <c:catAx>
        <c:axId val="60862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626176"/>
        <c:crosses val="autoZero"/>
        <c:auto val="1"/>
        <c:lblAlgn val="ctr"/>
        <c:lblOffset val="100"/>
        <c:noMultiLvlLbl val="0"/>
      </c:catAx>
      <c:valAx>
        <c:axId val="608626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GT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627424"/>
        <c:crosses val="autoZero"/>
        <c:crossBetween val="between"/>
      </c:valAx>
      <c:valAx>
        <c:axId val="6086282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608628672"/>
        <c:crosses val="max"/>
        <c:crossBetween val="between"/>
      </c:valAx>
      <c:catAx>
        <c:axId val="608628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862825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228600</xdr:colOff>
      <xdr:row>1</xdr:row>
      <xdr:rowOff>157162</xdr:rowOff>
    </xdr:from>
    <xdr:to>
      <xdr:col>46</xdr:col>
      <xdr:colOff>228600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FEE45A-4F32-3994-7908-380C73A0A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685799</xdr:colOff>
      <xdr:row>32</xdr:row>
      <xdr:rowOff>200025</xdr:rowOff>
    </xdr:from>
    <xdr:to>
      <xdr:col>18</xdr:col>
      <xdr:colOff>207817</xdr:colOff>
      <xdr:row>44</xdr:row>
      <xdr:rowOff>95251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EBC6C35-D679-4E90-1574-12528DDBE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671080</xdr:colOff>
      <xdr:row>57</xdr:row>
      <xdr:rowOff>0</xdr:rowOff>
    </xdr:from>
    <xdr:to>
      <xdr:col>18</xdr:col>
      <xdr:colOff>51954</xdr:colOff>
      <xdr:row>67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A1622EB-3B26-B0F7-A063-CC310300DF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461530</xdr:colOff>
      <xdr:row>79</xdr:row>
      <xdr:rowOff>106507</xdr:rowOff>
    </xdr:from>
    <xdr:to>
      <xdr:col>18</xdr:col>
      <xdr:colOff>502227</xdr:colOff>
      <xdr:row>90</xdr:row>
      <xdr:rowOff>89189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F76A014-84C2-7DE7-F54D-687C2E26F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16678-F09F-46F6-B9F4-E709E17D9BCE}">
  <dimension ref="A1:AU79"/>
  <sheetViews>
    <sheetView zoomScale="55" zoomScaleNormal="55" workbookViewId="0">
      <selection activeCell="U30" sqref="U30"/>
    </sheetView>
  </sheetViews>
  <sheetFormatPr baseColWidth="10" defaultRowHeight="15" x14ac:dyDescent="0.25"/>
  <cols>
    <col min="16" max="16" width="24.140625" bestFit="1" customWidth="1"/>
    <col min="21" max="21" width="18.7109375" customWidth="1"/>
  </cols>
  <sheetData>
    <row r="1" spans="1:42" x14ac:dyDescent="0.25">
      <c r="B1" s="46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</row>
    <row r="2" spans="1:42" ht="15.75" thickBot="1" x14ac:dyDescent="0.3">
      <c r="A2" s="1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"/>
      <c r="W2" t="s">
        <v>25</v>
      </c>
      <c r="AK2" t="s">
        <v>26</v>
      </c>
    </row>
    <row r="3" spans="1:42" ht="16.5" thickBot="1" x14ac:dyDescent="0.3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  <c r="Q3" s="36" t="s">
        <v>2</v>
      </c>
      <c r="R3" s="36" t="s">
        <v>3</v>
      </c>
      <c r="S3" s="36" t="s">
        <v>4</v>
      </c>
      <c r="W3" s="42" t="s">
        <v>22</v>
      </c>
      <c r="X3" s="36" t="s">
        <v>2</v>
      </c>
      <c r="Y3" s="36" t="s">
        <v>23</v>
      </c>
      <c r="Z3" s="36" t="s">
        <v>24</v>
      </c>
      <c r="AA3" s="42" t="s">
        <v>22</v>
      </c>
      <c r="AB3" s="36" t="s">
        <v>3</v>
      </c>
      <c r="AC3" s="36" t="s">
        <v>23</v>
      </c>
      <c r="AD3" s="36" t="s">
        <v>24</v>
      </c>
      <c r="AE3" s="42" t="s">
        <v>22</v>
      </c>
      <c r="AF3" s="36" t="s">
        <v>4</v>
      </c>
      <c r="AG3" s="36" t="s">
        <v>23</v>
      </c>
      <c r="AH3" s="36" t="s">
        <v>24</v>
      </c>
      <c r="AK3" s="6" t="s">
        <v>1</v>
      </c>
      <c r="AL3" s="36" t="s">
        <v>2</v>
      </c>
      <c r="AM3" s="36" t="s">
        <v>3</v>
      </c>
      <c r="AN3" s="36" t="s">
        <v>4</v>
      </c>
    </row>
    <row r="4" spans="1:42" ht="16.5" thickBot="1" x14ac:dyDescent="0.3">
      <c r="A4" s="3"/>
      <c r="B4" s="6" t="s">
        <v>1</v>
      </c>
      <c r="C4" s="7" t="s">
        <v>2</v>
      </c>
      <c r="D4" s="7" t="s">
        <v>3</v>
      </c>
      <c r="E4" s="7" t="s">
        <v>4</v>
      </c>
      <c r="F4" s="4"/>
      <c r="G4" s="8"/>
      <c r="H4" s="9" t="s">
        <v>2</v>
      </c>
      <c r="I4" s="10"/>
      <c r="J4" s="9" t="s">
        <v>3</v>
      </c>
      <c r="K4" s="10"/>
      <c r="L4" s="11" t="s">
        <v>4</v>
      </c>
      <c r="M4" s="4"/>
      <c r="N4" s="5"/>
      <c r="P4" s="34"/>
      <c r="Q4" s="34"/>
      <c r="R4" s="34"/>
      <c r="S4" s="34"/>
      <c r="W4" s="34">
        <v>70</v>
      </c>
      <c r="X4" s="38">
        <v>93</v>
      </c>
      <c r="Y4" s="34">
        <v>1</v>
      </c>
      <c r="Z4" s="39">
        <v>1</v>
      </c>
      <c r="AA4" s="34">
        <v>40</v>
      </c>
      <c r="AB4" s="38">
        <v>93</v>
      </c>
      <c r="AC4" s="34">
        <v>1</v>
      </c>
      <c r="AD4" s="39">
        <v>1</v>
      </c>
      <c r="AE4" s="34">
        <v>30</v>
      </c>
      <c r="AF4" s="38">
        <v>93</v>
      </c>
      <c r="AG4" s="34">
        <v>1</v>
      </c>
      <c r="AH4" s="39">
        <v>0.95799999999999996</v>
      </c>
      <c r="AK4" s="12">
        <v>1</v>
      </c>
      <c r="AL4">
        <f>STANDARDIZE(C5,Q$5,Q$9)</f>
        <v>-0.54113073605749007</v>
      </c>
      <c r="AM4">
        <f>STANDARDIZE(D5,R$5,R$9)</f>
        <v>0.38475172809255009</v>
      </c>
      <c r="AN4">
        <f>STANDARDIZE(E5,S$5,S$9)</f>
        <v>-0.18570995928161191</v>
      </c>
    </row>
    <row r="5" spans="1:42" ht="16.5" thickBot="1" x14ac:dyDescent="0.3">
      <c r="A5" s="3"/>
      <c r="B5" s="12">
        <v>1</v>
      </c>
      <c r="C5" s="13">
        <v>75</v>
      </c>
      <c r="D5" s="13">
        <v>82</v>
      </c>
      <c r="E5" s="13">
        <v>78</v>
      </c>
      <c r="F5" s="4"/>
      <c r="G5" s="14"/>
      <c r="H5" s="15"/>
      <c r="I5" s="16"/>
      <c r="J5" s="15"/>
      <c r="K5" s="16"/>
      <c r="L5" s="17"/>
      <c r="M5" s="4"/>
      <c r="N5" s="5"/>
      <c r="P5" s="37" t="s">
        <v>5</v>
      </c>
      <c r="Q5" s="37">
        <v>78.905405405405403</v>
      </c>
      <c r="R5" s="37">
        <v>79.081081081081081</v>
      </c>
      <c r="S5" s="37">
        <v>79.5</v>
      </c>
      <c r="W5" s="34">
        <v>36</v>
      </c>
      <c r="X5" s="38">
        <v>92</v>
      </c>
      <c r="Y5" s="34">
        <v>2</v>
      </c>
      <c r="Z5" s="39">
        <v>0.98599999999999999</v>
      </c>
      <c r="AA5" s="34">
        <v>24</v>
      </c>
      <c r="AB5" s="38">
        <v>92</v>
      </c>
      <c r="AC5" s="34">
        <v>2</v>
      </c>
      <c r="AD5" s="39">
        <v>0.94499999999999995</v>
      </c>
      <c r="AE5" s="34">
        <v>37</v>
      </c>
      <c r="AF5" s="38">
        <v>93</v>
      </c>
      <c r="AG5" s="34">
        <v>1</v>
      </c>
      <c r="AH5" s="39">
        <v>0.95799999999999996</v>
      </c>
      <c r="AK5" s="12">
        <v>2</v>
      </c>
      <c r="AL5">
        <f t="shared" ref="AL5:AL68" si="0">STANDARDIZE(C6,Q$5,Q$9)</f>
        <v>0.70590410897465028</v>
      </c>
      <c r="AM5">
        <f t="shared" ref="AM5:AM68" si="1">STANDARDIZE(D6,R$5,R$9)</f>
        <v>-0.14250064003427773</v>
      </c>
      <c r="AN5">
        <f t="shared" ref="AN5:AN68" si="2">STANDARDIZE(E6,S$5,S$9)</f>
        <v>1.4237763544923581</v>
      </c>
    </row>
    <row r="6" spans="1:42" ht="16.5" thickBot="1" x14ac:dyDescent="0.3">
      <c r="A6" s="3"/>
      <c r="B6" s="12">
        <v>2</v>
      </c>
      <c r="C6" s="13">
        <v>84</v>
      </c>
      <c r="D6" s="13">
        <v>78</v>
      </c>
      <c r="E6" s="13">
        <v>91</v>
      </c>
      <c r="F6" s="4"/>
      <c r="G6" s="14" t="s">
        <v>5</v>
      </c>
      <c r="H6" s="18">
        <v>78.905405405405403</v>
      </c>
      <c r="I6" s="19" t="s">
        <v>5</v>
      </c>
      <c r="J6" s="18">
        <v>79.081081081081081</v>
      </c>
      <c r="K6" s="19" t="s">
        <v>5</v>
      </c>
      <c r="L6" s="20">
        <v>79.5</v>
      </c>
      <c r="M6" s="4"/>
      <c r="N6" s="5"/>
      <c r="P6" s="34" t="s">
        <v>6</v>
      </c>
      <c r="Q6" s="34">
        <v>0.83897314727192629</v>
      </c>
      <c r="R6" s="34">
        <v>0.88191269131185024</v>
      </c>
      <c r="S6" s="34">
        <v>0.93894510983824409</v>
      </c>
      <c r="W6" s="34">
        <v>69</v>
      </c>
      <c r="X6" s="38">
        <v>91</v>
      </c>
      <c r="Y6" s="34">
        <v>3</v>
      </c>
      <c r="Z6" s="39">
        <v>0.97199999999999998</v>
      </c>
      <c r="AA6" s="34">
        <v>26</v>
      </c>
      <c r="AB6" s="38">
        <v>92</v>
      </c>
      <c r="AC6" s="34">
        <v>2</v>
      </c>
      <c r="AD6" s="39">
        <v>0.94499999999999995</v>
      </c>
      <c r="AE6" s="34">
        <v>66</v>
      </c>
      <c r="AF6" s="38">
        <v>93</v>
      </c>
      <c r="AG6" s="34">
        <v>1</v>
      </c>
      <c r="AH6" s="39">
        <v>0.95799999999999996</v>
      </c>
      <c r="AK6" s="12">
        <v>3</v>
      </c>
      <c r="AL6">
        <f t="shared" si="0"/>
        <v>1.3106972845683422E-2</v>
      </c>
      <c r="AM6">
        <f t="shared" si="1"/>
        <v>-0.14250064003427773</v>
      </c>
      <c r="AN6">
        <f t="shared" si="2"/>
        <v>-1.0523564359291342</v>
      </c>
    </row>
    <row r="7" spans="1:42" ht="16.5" thickBot="1" x14ac:dyDescent="0.3">
      <c r="A7" s="3"/>
      <c r="B7" s="12">
        <v>3</v>
      </c>
      <c r="C7" s="13">
        <v>79</v>
      </c>
      <c r="D7" s="13">
        <v>78</v>
      </c>
      <c r="E7" s="13">
        <v>71</v>
      </c>
      <c r="F7" s="4"/>
      <c r="G7" s="14" t="s">
        <v>6</v>
      </c>
      <c r="H7" s="15">
        <v>0.83897314727192629</v>
      </c>
      <c r="I7" s="16" t="s">
        <v>6</v>
      </c>
      <c r="J7" s="15">
        <v>0.88191269131185024</v>
      </c>
      <c r="K7" s="16" t="s">
        <v>6</v>
      </c>
      <c r="L7" s="17">
        <v>0.93894510983824409</v>
      </c>
      <c r="M7" s="4"/>
      <c r="N7" s="5"/>
      <c r="P7" s="37" t="s">
        <v>7</v>
      </c>
      <c r="Q7" s="37">
        <v>79</v>
      </c>
      <c r="R7" s="37">
        <v>78.5</v>
      </c>
      <c r="S7" s="37">
        <v>78</v>
      </c>
      <c r="W7" s="34">
        <v>13</v>
      </c>
      <c r="X7" s="38">
        <v>89</v>
      </c>
      <c r="Y7" s="34">
        <v>4</v>
      </c>
      <c r="Z7" s="39">
        <v>0.89</v>
      </c>
      <c r="AA7" s="34">
        <v>34</v>
      </c>
      <c r="AB7" s="38">
        <v>92</v>
      </c>
      <c r="AC7" s="34">
        <v>2</v>
      </c>
      <c r="AD7" s="39">
        <v>0.94499999999999995</v>
      </c>
      <c r="AE7" s="34">
        <v>67</v>
      </c>
      <c r="AF7" s="38">
        <v>93</v>
      </c>
      <c r="AG7" s="34">
        <v>1</v>
      </c>
      <c r="AH7" s="39">
        <v>0.95799999999999996</v>
      </c>
      <c r="AK7" s="12">
        <v>4</v>
      </c>
      <c r="AL7">
        <f t="shared" si="0"/>
        <v>-1.5110467266380436</v>
      </c>
      <c r="AM7">
        <f t="shared" si="1"/>
        <v>-0.53793991612939862</v>
      </c>
      <c r="AN7">
        <f t="shared" si="2"/>
        <v>0.18570995928161191</v>
      </c>
    </row>
    <row r="8" spans="1:42" ht="16.5" thickBot="1" x14ac:dyDescent="0.3">
      <c r="A8" s="3"/>
      <c r="B8" s="12">
        <v>4</v>
      </c>
      <c r="C8" s="13">
        <v>68</v>
      </c>
      <c r="D8" s="13">
        <v>75</v>
      </c>
      <c r="E8" s="13">
        <v>81</v>
      </c>
      <c r="F8" s="4"/>
      <c r="G8" s="14" t="s">
        <v>7</v>
      </c>
      <c r="H8" s="15">
        <v>79</v>
      </c>
      <c r="I8" s="16" t="s">
        <v>7</v>
      </c>
      <c r="J8" s="15">
        <v>78.5</v>
      </c>
      <c r="K8" s="16" t="s">
        <v>7</v>
      </c>
      <c r="L8" s="17">
        <v>78</v>
      </c>
      <c r="M8" s="4"/>
      <c r="N8" s="5"/>
      <c r="P8" s="37" t="s">
        <v>8</v>
      </c>
      <c r="Q8" s="37">
        <v>89</v>
      </c>
      <c r="R8" s="37">
        <v>78</v>
      </c>
      <c r="S8" s="37">
        <v>77</v>
      </c>
      <c r="W8" s="34">
        <v>33</v>
      </c>
      <c r="X8" s="38">
        <v>89</v>
      </c>
      <c r="Y8" s="34">
        <v>4</v>
      </c>
      <c r="Z8" s="39">
        <v>0.89</v>
      </c>
      <c r="AA8" s="34">
        <v>35</v>
      </c>
      <c r="AB8" s="38">
        <v>92</v>
      </c>
      <c r="AC8" s="34">
        <v>2</v>
      </c>
      <c r="AD8" s="39">
        <v>0.94499999999999995</v>
      </c>
      <c r="AE8" s="34">
        <v>10</v>
      </c>
      <c r="AF8" s="38">
        <v>92</v>
      </c>
      <c r="AG8" s="34">
        <v>5</v>
      </c>
      <c r="AH8" s="39">
        <v>0.91700000000000004</v>
      </c>
      <c r="AK8" s="12">
        <v>5</v>
      </c>
      <c r="AL8">
        <f t="shared" si="0"/>
        <v>0.29022582729727014</v>
      </c>
      <c r="AM8">
        <f t="shared" si="1"/>
        <v>-0.53793991612939862</v>
      </c>
      <c r="AN8">
        <f t="shared" si="2"/>
        <v>-0.3095165988026865</v>
      </c>
    </row>
    <row r="9" spans="1:42" ht="16.5" thickBot="1" x14ac:dyDescent="0.3">
      <c r="A9" s="3"/>
      <c r="B9" s="12">
        <v>5</v>
      </c>
      <c r="C9" s="13">
        <v>81</v>
      </c>
      <c r="D9" s="13">
        <v>75</v>
      </c>
      <c r="E9" s="13">
        <v>77</v>
      </c>
      <c r="F9" s="4"/>
      <c r="G9" s="14" t="s">
        <v>8</v>
      </c>
      <c r="H9" s="15">
        <v>89</v>
      </c>
      <c r="I9" s="16" t="s">
        <v>8</v>
      </c>
      <c r="J9" s="15">
        <v>78</v>
      </c>
      <c r="K9" s="16" t="s">
        <v>8</v>
      </c>
      <c r="L9" s="17">
        <v>77</v>
      </c>
      <c r="M9" s="4"/>
      <c r="N9" s="5"/>
      <c r="P9" s="34" t="s">
        <v>9</v>
      </c>
      <c r="Q9" s="34">
        <v>7.2171199031475659</v>
      </c>
      <c r="R9" s="34">
        <v>7.5864998277974935</v>
      </c>
      <c r="S9" s="34">
        <v>8.077111242727641</v>
      </c>
      <c r="W9" s="34">
        <v>50</v>
      </c>
      <c r="X9" s="38">
        <v>89</v>
      </c>
      <c r="Y9" s="34">
        <v>4</v>
      </c>
      <c r="Z9" s="39">
        <v>0.89</v>
      </c>
      <c r="AA9" s="34">
        <v>56</v>
      </c>
      <c r="AB9" s="38">
        <v>91</v>
      </c>
      <c r="AC9" s="34">
        <v>6</v>
      </c>
      <c r="AD9" s="39">
        <v>0.91700000000000004</v>
      </c>
      <c r="AE9" s="34">
        <v>20</v>
      </c>
      <c r="AF9" s="38">
        <v>92</v>
      </c>
      <c r="AG9" s="34">
        <v>5</v>
      </c>
      <c r="AH9" s="39">
        <v>0.91700000000000004</v>
      </c>
      <c r="AK9" s="12">
        <v>6</v>
      </c>
      <c r="AL9">
        <f t="shared" si="0"/>
        <v>0.29022582729727014</v>
      </c>
      <c r="AM9">
        <f t="shared" si="1"/>
        <v>0.12112554402913617</v>
      </c>
      <c r="AN9">
        <f t="shared" si="2"/>
        <v>-0.43332323832376113</v>
      </c>
    </row>
    <row r="10" spans="1:42" ht="16.5" thickBot="1" x14ac:dyDescent="0.3">
      <c r="A10" s="3"/>
      <c r="B10" s="12">
        <v>6</v>
      </c>
      <c r="C10" s="13">
        <v>81</v>
      </c>
      <c r="D10" s="13">
        <v>80</v>
      </c>
      <c r="E10" s="13">
        <v>76</v>
      </c>
      <c r="F10" s="4"/>
      <c r="G10" s="14" t="s">
        <v>9</v>
      </c>
      <c r="H10" s="21">
        <v>7.2171199031475659</v>
      </c>
      <c r="I10" s="22" t="s">
        <v>9</v>
      </c>
      <c r="J10" s="21">
        <v>7.5864998277974935</v>
      </c>
      <c r="K10" s="22" t="s">
        <v>9</v>
      </c>
      <c r="L10" s="23">
        <v>8.077111242727641</v>
      </c>
      <c r="M10" s="4"/>
      <c r="N10" s="5"/>
      <c r="P10" s="34" t="s">
        <v>18</v>
      </c>
      <c r="Q10" s="34">
        <v>52.086819696408732</v>
      </c>
      <c r="R10" s="34">
        <v>57.5549796371714</v>
      </c>
      <c r="S10" s="34">
        <v>65.239726027397253</v>
      </c>
      <c r="W10" s="34">
        <v>53</v>
      </c>
      <c r="X10" s="38">
        <v>89</v>
      </c>
      <c r="Y10" s="34">
        <v>4</v>
      </c>
      <c r="Z10" s="39">
        <v>0.89</v>
      </c>
      <c r="AA10" s="34">
        <v>58</v>
      </c>
      <c r="AB10" s="38">
        <v>91</v>
      </c>
      <c r="AC10" s="34">
        <v>6</v>
      </c>
      <c r="AD10" s="39">
        <v>0.91700000000000004</v>
      </c>
      <c r="AE10" s="34">
        <v>47</v>
      </c>
      <c r="AF10" s="38">
        <v>92</v>
      </c>
      <c r="AG10" s="34">
        <v>5</v>
      </c>
      <c r="AH10" s="39">
        <v>0.91700000000000004</v>
      </c>
      <c r="AK10" s="12">
        <v>7</v>
      </c>
      <c r="AL10">
        <f t="shared" si="0"/>
        <v>-0.67969016328328336</v>
      </c>
      <c r="AM10">
        <f t="shared" si="1"/>
        <v>-1.0687548002570784E-2</v>
      </c>
      <c r="AN10">
        <f t="shared" si="2"/>
        <v>-0.3095165988026865</v>
      </c>
    </row>
    <row r="11" spans="1:42" ht="16.5" thickBot="1" x14ac:dyDescent="0.3">
      <c r="A11" s="3"/>
      <c r="B11" s="12">
        <v>7</v>
      </c>
      <c r="C11" s="13">
        <v>74</v>
      </c>
      <c r="D11" s="13">
        <v>79</v>
      </c>
      <c r="E11" s="13">
        <v>77</v>
      </c>
      <c r="F11" s="4"/>
      <c r="G11" s="14" t="s">
        <v>10</v>
      </c>
      <c r="H11" s="21">
        <f>(H10/H6)*100</f>
        <v>9.1465468887295742</v>
      </c>
      <c r="I11" s="22" t="s">
        <v>10</v>
      </c>
      <c r="J11" s="21">
        <f t="shared" ref="J11:L11" si="3">(J10/J6)*100</f>
        <v>9.5933183058273155</v>
      </c>
      <c r="K11" s="22" t="s">
        <v>10</v>
      </c>
      <c r="L11" s="23">
        <f t="shared" si="3"/>
        <v>10.159888355632253</v>
      </c>
      <c r="M11" s="4"/>
      <c r="N11" s="5"/>
      <c r="P11" s="34" t="s">
        <v>11</v>
      </c>
      <c r="Q11" s="34">
        <v>-1.1504178060412313</v>
      </c>
      <c r="R11" s="34">
        <v>-1.0114285510613339</v>
      </c>
      <c r="S11" s="34">
        <v>-1.1901842723247258</v>
      </c>
      <c r="W11" s="34">
        <v>57</v>
      </c>
      <c r="X11" s="38">
        <v>89</v>
      </c>
      <c r="Y11" s="34">
        <v>4</v>
      </c>
      <c r="Z11" s="39">
        <v>0.89</v>
      </c>
      <c r="AA11" s="34">
        <v>74</v>
      </c>
      <c r="AB11" s="38">
        <v>90</v>
      </c>
      <c r="AC11" s="34">
        <v>8</v>
      </c>
      <c r="AD11" s="39">
        <v>0.90400000000000003</v>
      </c>
      <c r="AE11" s="34">
        <v>2</v>
      </c>
      <c r="AF11" s="38">
        <v>91</v>
      </c>
      <c r="AG11" s="34">
        <v>8</v>
      </c>
      <c r="AH11" s="39">
        <v>0.89</v>
      </c>
      <c r="AK11" s="12">
        <v>8</v>
      </c>
      <c r="AL11">
        <f t="shared" si="0"/>
        <v>1.3106972845683422E-2</v>
      </c>
      <c r="AM11">
        <f t="shared" si="1"/>
        <v>-1.0687548002570784E-2</v>
      </c>
      <c r="AN11">
        <f t="shared" si="2"/>
        <v>-1.1761630754502088</v>
      </c>
    </row>
    <row r="12" spans="1:42" ht="16.5" thickBot="1" x14ac:dyDescent="0.3">
      <c r="A12" s="3"/>
      <c r="B12" s="12">
        <v>8</v>
      </c>
      <c r="C12" s="13">
        <v>79</v>
      </c>
      <c r="D12" s="13">
        <v>79</v>
      </c>
      <c r="E12" s="13">
        <v>70</v>
      </c>
      <c r="F12" s="4"/>
      <c r="G12" s="14" t="s">
        <v>11</v>
      </c>
      <c r="H12" s="24">
        <v>-1.1504178060412313</v>
      </c>
      <c r="I12" s="25" t="s">
        <v>11</v>
      </c>
      <c r="J12" s="24">
        <v>-1.0114285510613339</v>
      </c>
      <c r="K12" s="25" t="s">
        <v>11</v>
      </c>
      <c r="L12" s="26">
        <v>-1.1901842723247258</v>
      </c>
      <c r="M12" s="4"/>
      <c r="N12" s="5"/>
      <c r="P12" s="34" t="s">
        <v>12</v>
      </c>
      <c r="Q12" s="34">
        <v>4.0378059378719897E-2</v>
      </c>
      <c r="R12" s="34">
        <v>0.11504646943859412</v>
      </c>
      <c r="S12" s="34">
        <v>0.20776118909237348</v>
      </c>
      <c r="W12" s="34">
        <v>62</v>
      </c>
      <c r="X12" s="38">
        <v>89</v>
      </c>
      <c r="Y12" s="34">
        <v>4</v>
      </c>
      <c r="Z12" s="39">
        <v>0.89</v>
      </c>
      <c r="AA12" s="34">
        <v>21</v>
      </c>
      <c r="AB12" s="38">
        <v>89</v>
      </c>
      <c r="AC12" s="34">
        <v>9</v>
      </c>
      <c r="AD12" s="39">
        <v>0.876</v>
      </c>
      <c r="AE12" s="34">
        <v>21</v>
      </c>
      <c r="AF12" s="38">
        <v>91</v>
      </c>
      <c r="AG12" s="34">
        <v>8</v>
      </c>
      <c r="AH12" s="39">
        <v>0.89</v>
      </c>
      <c r="AK12" s="12">
        <v>9</v>
      </c>
      <c r="AL12">
        <f t="shared" si="0"/>
        <v>-1.6496061538638369</v>
      </c>
      <c r="AM12">
        <f t="shared" si="1"/>
        <v>-1.0651922842562265</v>
      </c>
      <c r="AN12">
        <f t="shared" si="2"/>
        <v>1.1761630754502088</v>
      </c>
    </row>
    <row r="13" spans="1:42" ht="16.5" thickBot="1" x14ac:dyDescent="0.3">
      <c r="A13" s="3"/>
      <c r="B13" s="12">
        <v>9</v>
      </c>
      <c r="C13" s="13">
        <v>67</v>
      </c>
      <c r="D13" s="13">
        <v>71</v>
      </c>
      <c r="E13" s="13">
        <v>89</v>
      </c>
      <c r="F13" s="4"/>
      <c r="G13" s="14" t="s">
        <v>12</v>
      </c>
      <c r="H13" s="24">
        <v>4.0378059378719897E-2</v>
      </c>
      <c r="I13" s="25" t="s">
        <v>12</v>
      </c>
      <c r="J13" s="24">
        <v>0.11504646943859412</v>
      </c>
      <c r="K13" s="25" t="s">
        <v>12</v>
      </c>
      <c r="L13" s="26">
        <v>0.20776118909237348</v>
      </c>
      <c r="M13" s="4"/>
      <c r="N13" s="5"/>
      <c r="P13" s="34" t="s">
        <v>13</v>
      </c>
      <c r="Q13" s="34">
        <v>26</v>
      </c>
      <c r="R13" s="34">
        <v>26</v>
      </c>
      <c r="S13" s="34">
        <v>26</v>
      </c>
      <c r="W13" s="34">
        <v>51</v>
      </c>
      <c r="X13" s="38">
        <v>88</v>
      </c>
      <c r="Y13" s="34">
        <v>10</v>
      </c>
      <c r="Z13" s="39">
        <v>0.86299999999999999</v>
      </c>
      <c r="AA13" s="34">
        <v>60</v>
      </c>
      <c r="AB13" s="38">
        <v>89</v>
      </c>
      <c r="AC13" s="34">
        <v>9</v>
      </c>
      <c r="AD13" s="39">
        <v>0.876</v>
      </c>
      <c r="AE13" s="34">
        <v>26</v>
      </c>
      <c r="AF13" s="38">
        <v>90</v>
      </c>
      <c r="AG13" s="34">
        <v>10</v>
      </c>
      <c r="AH13" s="39">
        <v>0.84899999999999998</v>
      </c>
      <c r="AK13" s="12">
        <v>10</v>
      </c>
      <c r="AL13">
        <f t="shared" si="0"/>
        <v>-1.2339278721864568</v>
      </c>
      <c r="AM13">
        <f t="shared" si="1"/>
        <v>0.78019100418767096</v>
      </c>
      <c r="AN13">
        <f t="shared" si="2"/>
        <v>1.5475829940134327</v>
      </c>
    </row>
    <row r="14" spans="1:42" ht="16.5" thickBot="1" x14ac:dyDescent="0.3">
      <c r="A14" s="3"/>
      <c r="B14" s="12">
        <v>10</v>
      </c>
      <c r="C14" s="13">
        <v>70</v>
      </c>
      <c r="D14" s="13">
        <v>85</v>
      </c>
      <c r="E14" s="13">
        <v>92</v>
      </c>
      <c r="F14" s="4"/>
      <c r="G14" s="14" t="s">
        <v>13</v>
      </c>
      <c r="H14" s="15">
        <v>26</v>
      </c>
      <c r="I14" s="16" t="s">
        <v>13</v>
      </c>
      <c r="J14" s="15">
        <v>26</v>
      </c>
      <c r="K14" s="16" t="s">
        <v>13</v>
      </c>
      <c r="L14" s="17">
        <v>26</v>
      </c>
      <c r="M14" s="4"/>
      <c r="N14" s="5"/>
      <c r="P14" s="34" t="s">
        <v>14</v>
      </c>
      <c r="Q14" s="34">
        <v>67</v>
      </c>
      <c r="R14" s="34">
        <v>67</v>
      </c>
      <c r="S14" s="34">
        <v>67</v>
      </c>
      <c r="W14" s="34">
        <v>72</v>
      </c>
      <c r="X14" s="38">
        <v>88</v>
      </c>
      <c r="Y14" s="34">
        <v>10</v>
      </c>
      <c r="Z14" s="39">
        <v>0.86299999999999999</v>
      </c>
      <c r="AA14" s="34">
        <v>59</v>
      </c>
      <c r="AB14" s="38">
        <v>88</v>
      </c>
      <c r="AC14" s="34">
        <v>11</v>
      </c>
      <c r="AD14" s="39">
        <v>0.83499999999999996</v>
      </c>
      <c r="AE14" s="34">
        <v>33</v>
      </c>
      <c r="AF14" s="38">
        <v>90</v>
      </c>
      <c r="AG14" s="34">
        <v>10</v>
      </c>
      <c r="AH14" s="39">
        <v>0.84899999999999998</v>
      </c>
      <c r="AK14" s="12">
        <v>11</v>
      </c>
      <c r="AL14">
        <f t="shared" si="0"/>
        <v>-1.6496061538638369</v>
      </c>
      <c r="AM14">
        <f t="shared" si="1"/>
        <v>0.91200409621937795</v>
      </c>
      <c r="AN14">
        <f t="shared" si="2"/>
        <v>1.0523564359291342</v>
      </c>
    </row>
    <row r="15" spans="1:42" ht="16.5" thickBot="1" x14ac:dyDescent="0.3">
      <c r="A15" s="3"/>
      <c r="B15" s="12">
        <v>11</v>
      </c>
      <c r="C15" s="13">
        <v>67</v>
      </c>
      <c r="D15" s="13">
        <v>86</v>
      </c>
      <c r="E15" s="13">
        <v>88</v>
      </c>
      <c r="F15" s="4"/>
      <c r="G15" s="14" t="s">
        <v>14</v>
      </c>
      <c r="H15" s="15">
        <v>67</v>
      </c>
      <c r="I15" s="16" t="s">
        <v>14</v>
      </c>
      <c r="J15" s="15">
        <v>67</v>
      </c>
      <c r="K15" s="16" t="s">
        <v>14</v>
      </c>
      <c r="L15" s="17">
        <v>67</v>
      </c>
      <c r="M15" s="4"/>
      <c r="N15" s="5"/>
      <c r="P15" s="34" t="s">
        <v>15</v>
      </c>
      <c r="Q15" s="34">
        <v>93</v>
      </c>
      <c r="R15" s="34">
        <v>93</v>
      </c>
      <c r="S15" s="34">
        <v>93</v>
      </c>
      <c r="W15" s="34">
        <v>15</v>
      </c>
      <c r="X15" s="38">
        <v>87</v>
      </c>
      <c r="Y15" s="34">
        <v>12</v>
      </c>
      <c r="Z15" s="39">
        <v>0.83499999999999996</v>
      </c>
      <c r="AA15" s="34">
        <v>71</v>
      </c>
      <c r="AB15" s="38">
        <v>88</v>
      </c>
      <c r="AC15" s="34">
        <v>11</v>
      </c>
      <c r="AD15" s="39">
        <v>0.83499999999999996</v>
      </c>
      <c r="AE15" s="34">
        <v>52</v>
      </c>
      <c r="AF15" s="38">
        <v>90</v>
      </c>
      <c r="AG15" s="34">
        <v>10</v>
      </c>
      <c r="AH15" s="39">
        <v>0.84899999999999998</v>
      </c>
      <c r="AK15" s="12">
        <v>12</v>
      </c>
      <c r="AL15">
        <f t="shared" si="0"/>
        <v>-1.2339278721864568</v>
      </c>
      <c r="AM15">
        <f t="shared" si="1"/>
        <v>-0.93337919222451948</v>
      </c>
      <c r="AN15">
        <f t="shared" si="2"/>
        <v>-0.5571298778448357</v>
      </c>
    </row>
    <row r="16" spans="1:42" ht="16.5" thickBot="1" x14ac:dyDescent="0.3">
      <c r="A16" s="3"/>
      <c r="B16" s="12">
        <v>12</v>
      </c>
      <c r="C16" s="13">
        <v>70</v>
      </c>
      <c r="D16" s="13">
        <v>72</v>
      </c>
      <c r="E16" s="13">
        <v>75</v>
      </c>
      <c r="F16" s="4"/>
      <c r="G16" s="14" t="s">
        <v>15</v>
      </c>
      <c r="H16" s="15">
        <v>93</v>
      </c>
      <c r="I16" s="16" t="s">
        <v>15</v>
      </c>
      <c r="J16" s="15">
        <v>93</v>
      </c>
      <c r="K16" s="16" t="s">
        <v>15</v>
      </c>
      <c r="L16" s="17">
        <v>93</v>
      </c>
      <c r="M16" s="4"/>
      <c r="N16" s="5"/>
      <c r="P16" s="34" t="s">
        <v>16</v>
      </c>
      <c r="Q16" s="34">
        <v>5839</v>
      </c>
      <c r="R16" s="34">
        <v>5852</v>
      </c>
      <c r="S16" s="34">
        <v>5883</v>
      </c>
      <c r="W16" s="34">
        <v>66</v>
      </c>
      <c r="X16" s="38">
        <v>87</v>
      </c>
      <c r="Y16" s="34">
        <v>12</v>
      </c>
      <c r="Z16" s="39">
        <v>0.83499999999999996</v>
      </c>
      <c r="AA16" s="34">
        <v>72</v>
      </c>
      <c r="AB16" s="38">
        <v>88</v>
      </c>
      <c r="AC16" s="34">
        <v>11</v>
      </c>
      <c r="AD16" s="39">
        <v>0.83499999999999996</v>
      </c>
      <c r="AE16" s="34">
        <v>9</v>
      </c>
      <c r="AF16" s="38">
        <v>89</v>
      </c>
      <c r="AG16" s="34">
        <v>13</v>
      </c>
      <c r="AH16" s="39">
        <v>0.78</v>
      </c>
      <c r="AK16" s="12">
        <v>13</v>
      </c>
      <c r="AL16">
        <f t="shared" si="0"/>
        <v>1.3987012451036172</v>
      </c>
      <c r="AM16">
        <f t="shared" si="1"/>
        <v>-1.0651922842562265</v>
      </c>
      <c r="AN16">
        <f t="shared" si="2"/>
        <v>-0.18570995928161191</v>
      </c>
      <c r="AP16" t="s">
        <v>29</v>
      </c>
    </row>
    <row r="17" spans="1:47" ht="16.5" thickBot="1" x14ac:dyDescent="0.3">
      <c r="A17" s="3"/>
      <c r="B17" s="12">
        <v>13</v>
      </c>
      <c r="C17" s="13">
        <v>89</v>
      </c>
      <c r="D17" s="13">
        <v>71</v>
      </c>
      <c r="E17" s="13">
        <v>78</v>
      </c>
      <c r="F17" s="4"/>
      <c r="G17" s="14" t="s">
        <v>16</v>
      </c>
      <c r="H17" s="15">
        <v>5839</v>
      </c>
      <c r="I17" s="16" t="s">
        <v>16</v>
      </c>
      <c r="J17" s="15">
        <v>5852</v>
      </c>
      <c r="K17" s="16" t="s">
        <v>16</v>
      </c>
      <c r="L17" s="17">
        <v>5883</v>
      </c>
      <c r="M17" s="4"/>
      <c r="N17" s="5"/>
      <c r="P17" s="34" t="s">
        <v>17</v>
      </c>
      <c r="Q17" s="34">
        <v>74</v>
      </c>
      <c r="R17" s="34">
        <v>74</v>
      </c>
      <c r="S17" s="34">
        <v>74</v>
      </c>
      <c r="W17" s="34">
        <v>19</v>
      </c>
      <c r="X17" s="38">
        <v>86</v>
      </c>
      <c r="Y17" s="34">
        <v>14</v>
      </c>
      <c r="Z17" s="39">
        <v>0.79400000000000004</v>
      </c>
      <c r="AA17" s="34">
        <v>23</v>
      </c>
      <c r="AB17" s="38">
        <v>87</v>
      </c>
      <c r="AC17" s="34">
        <v>14</v>
      </c>
      <c r="AD17" s="39">
        <v>0.80800000000000005</v>
      </c>
      <c r="AE17" s="34">
        <v>18</v>
      </c>
      <c r="AF17" s="38">
        <v>89</v>
      </c>
      <c r="AG17" s="34">
        <v>13</v>
      </c>
      <c r="AH17" s="39">
        <v>0.78</v>
      </c>
      <c r="AK17" s="12">
        <v>14</v>
      </c>
      <c r="AL17">
        <f t="shared" si="0"/>
        <v>0.56734468174885688</v>
      </c>
      <c r="AM17">
        <f t="shared" si="1"/>
        <v>-1.3288184683196405</v>
      </c>
      <c r="AN17">
        <f t="shared" si="2"/>
        <v>0.68093651736591032</v>
      </c>
      <c r="AP17" s="36"/>
      <c r="AQ17" s="36" t="s">
        <v>2</v>
      </c>
      <c r="AR17" s="36" t="s">
        <v>3</v>
      </c>
      <c r="AS17" s="36" t="s">
        <v>4</v>
      </c>
    </row>
    <row r="18" spans="1:47" ht="16.5" thickBot="1" x14ac:dyDescent="0.3">
      <c r="A18" s="3"/>
      <c r="B18" s="12">
        <v>14</v>
      </c>
      <c r="C18" s="13">
        <v>83</v>
      </c>
      <c r="D18" s="13">
        <v>69</v>
      </c>
      <c r="E18" s="13">
        <v>85</v>
      </c>
      <c r="F18" s="4"/>
      <c r="G18" s="27" t="s">
        <v>17</v>
      </c>
      <c r="H18" s="28">
        <v>74</v>
      </c>
      <c r="I18" s="29" t="s">
        <v>17</v>
      </c>
      <c r="J18" s="28">
        <v>74</v>
      </c>
      <c r="K18" s="29" t="s">
        <v>17</v>
      </c>
      <c r="L18" s="30">
        <v>74</v>
      </c>
      <c r="M18" s="4"/>
      <c r="N18" s="5"/>
      <c r="P18" s="34" t="s">
        <v>19</v>
      </c>
      <c r="Q18" s="34">
        <v>93</v>
      </c>
      <c r="R18" s="34">
        <v>93</v>
      </c>
      <c r="S18" s="34">
        <v>93</v>
      </c>
      <c r="W18" s="34">
        <v>24</v>
      </c>
      <c r="X18" s="38">
        <v>86</v>
      </c>
      <c r="Y18" s="34">
        <v>14</v>
      </c>
      <c r="Z18" s="39">
        <v>0.79400000000000004</v>
      </c>
      <c r="AA18" s="34">
        <v>51</v>
      </c>
      <c r="AB18" s="38">
        <v>87</v>
      </c>
      <c r="AC18" s="34">
        <v>14</v>
      </c>
      <c r="AD18" s="39">
        <v>0.80800000000000005</v>
      </c>
      <c r="AE18" s="34">
        <v>48</v>
      </c>
      <c r="AF18" s="38">
        <v>89</v>
      </c>
      <c r="AG18" s="34">
        <v>13</v>
      </c>
      <c r="AH18" s="39">
        <v>0.78</v>
      </c>
      <c r="AK18" s="12">
        <v>15</v>
      </c>
      <c r="AL18">
        <f t="shared" si="0"/>
        <v>1.1215823906520304</v>
      </c>
      <c r="AM18">
        <f t="shared" si="1"/>
        <v>-0.40612682409769163</v>
      </c>
      <c r="AN18">
        <f t="shared" si="2"/>
        <v>-1.5475829940134327</v>
      </c>
      <c r="AP18" s="34" t="s">
        <v>2</v>
      </c>
      <c r="AQ18" s="34">
        <v>1</v>
      </c>
      <c r="AR18" s="34"/>
      <c r="AS18" s="34"/>
    </row>
    <row r="19" spans="1:47" ht="16.5" thickBot="1" x14ac:dyDescent="0.3">
      <c r="A19" s="3"/>
      <c r="B19" s="12">
        <v>15</v>
      </c>
      <c r="C19" s="13">
        <v>87</v>
      </c>
      <c r="D19" s="13">
        <v>76</v>
      </c>
      <c r="E19" s="13">
        <v>67</v>
      </c>
      <c r="F19" s="4"/>
      <c r="G19" s="4"/>
      <c r="H19" s="4"/>
      <c r="I19" s="4"/>
      <c r="J19" s="4"/>
      <c r="K19" s="4"/>
      <c r="L19" s="4"/>
      <c r="M19" s="4"/>
      <c r="N19" s="5"/>
      <c r="P19" s="34" t="s">
        <v>20</v>
      </c>
      <c r="Q19" s="34">
        <v>67</v>
      </c>
      <c r="R19" s="34">
        <v>67</v>
      </c>
      <c r="S19" s="34">
        <v>67</v>
      </c>
      <c r="W19" s="34">
        <v>46</v>
      </c>
      <c r="X19" s="38">
        <v>86</v>
      </c>
      <c r="Y19" s="34">
        <v>14</v>
      </c>
      <c r="Z19" s="39">
        <v>0.79400000000000004</v>
      </c>
      <c r="AA19" s="34">
        <v>11</v>
      </c>
      <c r="AB19" s="38">
        <v>86</v>
      </c>
      <c r="AC19" s="34">
        <v>16</v>
      </c>
      <c r="AD19" s="39">
        <v>0.753</v>
      </c>
      <c r="AE19" s="34">
        <v>57</v>
      </c>
      <c r="AF19" s="38">
        <v>89</v>
      </c>
      <c r="AG19" s="34">
        <v>13</v>
      </c>
      <c r="AH19" s="39">
        <v>0.78</v>
      </c>
      <c r="AK19" s="12">
        <v>16</v>
      </c>
      <c r="AL19">
        <f t="shared" si="0"/>
        <v>-1.3724872994122501</v>
      </c>
      <c r="AM19">
        <f t="shared" si="1"/>
        <v>0.25293863606084316</v>
      </c>
      <c r="AN19">
        <f t="shared" si="2"/>
        <v>-1.5475829940134327</v>
      </c>
      <c r="AP19" s="34" t="s">
        <v>3</v>
      </c>
      <c r="AQ19" s="34">
        <v>-0.31209642807115434</v>
      </c>
      <c r="AR19" s="34">
        <v>1</v>
      </c>
      <c r="AS19" s="34"/>
      <c r="AU19" t="s">
        <v>27</v>
      </c>
    </row>
    <row r="20" spans="1:47" ht="16.5" thickBot="1" x14ac:dyDescent="0.3">
      <c r="A20" s="3"/>
      <c r="B20" s="12">
        <v>16</v>
      </c>
      <c r="C20" s="13">
        <v>69</v>
      </c>
      <c r="D20" s="13">
        <v>81</v>
      </c>
      <c r="E20" s="13">
        <v>67</v>
      </c>
      <c r="F20" s="4"/>
      <c r="G20" s="4"/>
      <c r="H20" s="4"/>
      <c r="I20" s="4"/>
      <c r="J20" s="4"/>
      <c r="K20" s="4"/>
      <c r="L20" s="4"/>
      <c r="M20" s="4"/>
      <c r="N20" s="5"/>
      <c r="P20" s="35" t="s">
        <v>21</v>
      </c>
      <c r="Q20" s="35">
        <v>1.6720710712117133</v>
      </c>
      <c r="R20" s="35">
        <v>1.7576494590703025</v>
      </c>
      <c r="S20" s="35">
        <v>1.8713149052759526</v>
      </c>
      <c r="W20" s="34">
        <v>20</v>
      </c>
      <c r="X20" s="38">
        <v>85</v>
      </c>
      <c r="Y20" s="34">
        <v>17</v>
      </c>
      <c r="Z20" s="39">
        <v>0.73899999999999999</v>
      </c>
      <c r="AA20" s="34">
        <v>31</v>
      </c>
      <c r="AB20" s="38">
        <v>86</v>
      </c>
      <c r="AC20" s="34">
        <v>16</v>
      </c>
      <c r="AD20" s="39">
        <v>0.753</v>
      </c>
      <c r="AE20" s="34">
        <v>72</v>
      </c>
      <c r="AF20" s="38">
        <v>89</v>
      </c>
      <c r="AG20" s="34">
        <v>13</v>
      </c>
      <c r="AH20" s="39">
        <v>0.78</v>
      </c>
      <c r="AK20" s="12">
        <v>17</v>
      </c>
      <c r="AL20">
        <f t="shared" si="0"/>
        <v>-0.54113073605749007</v>
      </c>
      <c r="AM20">
        <f t="shared" si="1"/>
        <v>-1.1970053762879334</v>
      </c>
      <c r="AN20">
        <f t="shared" si="2"/>
        <v>0.68093651736591032</v>
      </c>
      <c r="AP20" s="35" t="s">
        <v>4</v>
      </c>
      <c r="AQ20" s="35">
        <v>-0.10962479723185897</v>
      </c>
      <c r="AR20" s="35">
        <v>-0.1479917864615751</v>
      </c>
      <c r="AS20" s="35">
        <v>1</v>
      </c>
      <c r="AU20" t="s">
        <v>28</v>
      </c>
    </row>
    <row r="21" spans="1:47" ht="16.5" thickBot="1" x14ac:dyDescent="0.3">
      <c r="A21" s="3"/>
      <c r="B21" s="12">
        <v>17</v>
      </c>
      <c r="C21" s="13">
        <v>75</v>
      </c>
      <c r="D21" s="13">
        <v>70</v>
      </c>
      <c r="E21" s="13">
        <v>85</v>
      </c>
      <c r="F21" s="4"/>
      <c r="G21" s="4"/>
      <c r="H21" s="4"/>
      <c r="I21" s="4"/>
      <c r="J21" s="4"/>
      <c r="K21" s="4"/>
      <c r="L21" s="4"/>
      <c r="M21" s="4"/>
      <c r="N21" s="5"/>
      <c r="W21" s="34">
        <v>42</v>
      </c>
      <c r="X21" s="38">
        <v>85</v>
      </c>
      <c r="Y21" s="34">
        <v>17</v>
      </c>
      <c r="Z21" s="39">
        <v>0.73899999999999999</v>
      </c>
      <c r="AA21" s="34">
        <v>42</v>
      </c>
      <c r="AB21" s="38">
        <v>86</v>
      </c>
      <c r="AC21" s="34">
        <v>16</v>
      </c>
      <c r="AD21" s="39">
        <v>0.753</v>
      </c>
      <c r="AE21" s="34">
        <v>11</v>
      </c>
      <c r="AF21" s="38">
        <v>88</v>
      </c>
      <c r="AG21" s="34">
        <v>18</v>
      </c>
      <c r="AH21" s="39">
        <v>0.753</v>
      </c>
      <c r="AK21" s="12">
        <v>18</v>
      </c>
      <c r="AL21">
        <f t="shared" si="0"/>
        <v>1.3106972845683422E-2</v>
      </c>
      <c r="AM21">
        <f t="shared" si="1"/>
        <v>-0.14250064003427773</v>
      </c>
      <c r="AN21">
        <f t="shared" si="2"/>
        <v>1.1761630754502088</v>
      </c>
    </row>
    <row r="22" spans="1:47" ht="16.5" thickBot="1" x14ac:dyDescent="0.3">
      <c r="A22" s="3"/>
      <c r="B22" s="12">
        <v>18</v>
      </c>
      <c r="C22" s="13">
        <v>79</v>
      </c>
      <c r="D22" s="13">
        <v>78</v>
      </c>
      <c r="E22" s="13">
        <v>89</v>
      </c>
      <c r="F22" s="4"/>
      <c r="G22" s="4"/>
      <c r="H22" s="4"/>
      <c r="I22" s="4"/>
      <c r="J22" s="4"/>
      <c r="K22" s="4"/>
      <c r="L22" s="4"/>
      <c r="M22" s="4"/>
      <c r="N22" s="5"/>
      <c r="P22" t="s">
        <v>35</v>
      </c>
      <c r="T22" s="43" t="s">
        <v>36</v>
      </c>
      <c r="W22" s="34">
        <v>55</v>
      </c>
      <c r="X22" s="38">
        <v>85</v>
      </c>
      <c r="Y22" s="34">
        <v>17</v>
      </c>
      <c r="Z22" s="39">
        <v>0.73899999999999999</v>
      </c>
      <c r="AA22" s="34">
        <v>70</v>
      </c>
      <c r="AB22" s="38">
        <v>86</v>
      </c>
      <c r="AC22" s="34">
        <v>16</v>
      </c>
      <c r="AD22" s="39">
        <v>0.753</v>
      </c>
      <c r="AE22" s="34">
        <v>41</v>
      </c>
      <c r="AF22" s="38">
        <v>88</v>
      </c>
      <c r="AG22" s="34">
        <v>18</v>
      </c>
      <c r="AH22" s="39">
        <v>0.753</v>
      </c>
      <c r="AK22" s="12">
        <v>19</v>
      </c>
      <c r="AL22">
        <f t="shared" si="0"/>
        <v>0.98302296342623696</v>
      </c>
      <c r="AM22">
        <f t="shared" si="1"/>
        <v>-0.14250064003427773</v>
      </c>
      <c r="AN22">
        <f t="shared" si="2"/>
        <v>-0.5571298778448357</v>
      </c>
      <c r="AP22" t="s">
        <v>30</v>
      </c>
    </row>
    <row r="23" spans="1:47" ht="16.5" thickBot="1" x14ac:dyDescent="0.3">
      <c r="A23" s="3"/>
      <c r="B23" s="12">
        <v>19</v>
      </c>
      <c r="C23" s="13">
        <v>86</v>
      </c>
      <c r="D23" s="13">
        <v>78</v>
      </c>
      <c r="E23" s="13">
        <v>75</v>
      </c>
      <c r="F23" s="4"/>
      <c r="G23" s="4"/>
      <c r="H23" s="4"/>
      <c r="I23" s="4"/>
      <c r="J23" s="4"/>
      <c r="K23" s="4"/>
      <c r="L23" s="4"/>
      <c r="M23" s="4"/>
      <c r="N23" s="5"/>
      <c r="P23" s="36" t="s">
        <v>31</v>
      </c>
      <c r="Q23" s="36" t="s">
        <v>33</v>
      </c>
      <c r="R23" s="36" t="s">
        <v>34</v>
      </c>
      <c r="T23" t="s">
        <v>37</v>
      </c>
      <c r="W23" s="34">
        <v>56</v>
      </c>
      <c r="X23" s="38">
        <v>85</v>
      </c>
      <c r="Y23" s="34">
        <v>17</v>
      </c>
      <c r="Z23" s="39">
        <v>0.73899999999999999</v>
      </c>
      <c r="AA23" s="34">
        <v>10</v>
      </c>
      <c r="AB23" s="38">
        <v>85</v>
      </c>
      <c r="AC23" s="34">
        <v>20</v>
      </c>
      <c r="AD23" s="39">
        <v>0.71199999999999997</v>
      </c>
      <c r="AE23" s="34">
        <v>22</v>
      </c>
      <c r="AF23" s="38">
        <v>86</v>
      </c>
      <c r="AG23" s="34">
        <v>20</v>
      </c>
      <c r="AH23" s="39">
        <v>0.72599999999999998</v>
      </c>
      <c r="AK23" s="12">
        <v>20</v>
      </c>
      <c r="AL23">
        <f t="shared" si="0"/>
        <v>0.84446353620044357</v>
      </c>
      <c r="AM23">
        <f t="shared" si="1"/>
        <v>0.25293863606084316</v>
      </c>
      <c r="AN23">
        <f t="shared" si="2"/>
        <v>1.5475829940134327</v>
      </c>
      <c r="AP23" s="36"/>
      <c r="AQ23" s="36" t="s">
        <v>2</v>
      </c>
      <c r="AR23" s="36" t="s">
        <v>3</v>
      </c>
      <c r="AS23" s="36" t="s">
        <v>4</v>
      </c>
    </row>
    <row r="24" spans="1:47" ht="16.5" thickBot="1" x14ac:dyDescent="0.3">
      <c r="A24" s="3"/>
      <c r="B24" s="12">
        <v>20</v>
      </c>
      <c r="C24" s="13">
        <v>85</v>
      </c>
      <c r="D24" s="13">
        <v>81</v>
      </c>
      <c r="E24" s="13">
        <v>92</v>
      </c>
      <c r="F24" s="4"/>
      <c r="G24" s="4"/>
      <c r="H24" s="4"/>
      <c r="I24" s="4"/>
      <c r="J24" s="4"/>
      <c r="K24" s="4"/>
      <c r="L24" s="4"/>
      <c r="M24" s="4"/>
      <c r="N24" s="5"/>
      <c r="P24" s="34">
        <v>67</v>
      </c>
      <c r="Q24" s="34">
        <v>3</v>
      </c>
      <c r="R24" s="39">
        <v>4.0540540540540543E-2</v>
      </c>
      <c r="T24" s="9" t="s">
        <v>2</v>
      </c>
      <c r="U24">
        <f>Q5-Q20</f>
        <v>77.233334334193685</v>
      </c>
      <c r="V24">
        <f>Q5+Q20</f>
        <v>80.577476476617122</v>
      </c>
      <c r="W24" s="34">
        <v>2</v>
      </c>
      <c r="X24" s="38">
        <v>84</v>
      </c>
      <c r="Y24" s="34">
        <v>21</v>
      </c>
      <c r="Z24" s="39">
        <v>0.69799999999999995</v>
      </c>
      <c r="AA24" s="34">
        <v>43</v>
      </c>
      <c r="AB24" s="38">
        <v>85</v>
      </c>
      <c r="AC24" s="34">
        <v>20</v>
      </c>
      <c r="AD24" s="39">
        <v>0.71199999999999997</v>
      </c>
      <c r="AE24" s="34">
        <v>35</v>
      </c>
      <c r="AF24" s="38">
        <v>86</v>
      </c>
      <c r="AG24" s="34">
        <v>20</v>
      </c>
      <c r="AH24" s="39">
        <v>0.72599999999999998</v>
      </c>
      <c r="AK24" s="12">
        <v>21</v>
      </c>
      <c r="AL24">
        <f t="shared" si="0"/>
        <v>-0.54113073605749007</v>
      </c>
      <c r="AM24">
        <f t="shared" si="1"/>
        <v>1.3074433723144987</v>
      </c>
      <c r="AN24">
        <f t="shared" si="2"/>
        <v>1.4237763544923581</v>
      </c>
      <c r="AP24" s="34" t="s">
        <v>2</v>
      </c>
      <c r="AQ24" s="34">
        <f>VARP(Hoja1!$AL$4:$AL$77)</f>
        <v>0.98648648648648629</v>
      </c>
      <c r="AR24" s="34"/>
      <c r="AS24" s="34"/>
    </row>
    <row r="25" spans="1:47" ht="16.5" thickBot="1" x14ac:dyDescent="0.3">
      <c r="A25" s="3"/>
      <c r="B25" s="12">
        <v>21</v>
      </c>
      <c r="C25" s="13">
        <v>75</v>
      </c>
      <c r="D25" s="13">
        <v>89</v>
      </c>
      <c r="E25" s="13">
        <v>91</v>
      </c>
      <c r="F25" s="4"/>
      <c r="G25" s="4"/>
      <c r="H25" s="4"/>
      <c r="I25" s="4"/>
      <c r="J25" s="4"/>
      <c r="K25" s="4"/>
      <c r="L25" s="4"/>
      <c r="M25" s="4"/>
      <c r="N25" s="5"/>
      <c r="P25" s="34">
        <v>70.25</v>
      </c>
      <c r="Q25" s="34">
        <v>11</v>
      </c>
      <c r="R25" s="39">
        <v>0.1891891891891892</v>
      </c>
      <c r="T25" s="9" t="s">
        <v>3</v>
      </c>
      <c r="U25">
        <f>R5-R20</f>
        <v>77.323431622010773</v>
      </c>
      <c r="V25">
        <f>R5+R20</f>
        <v>80.838730540151388</v>
      </c>
      <c r="W25" s="34">
        <v>25</v>
      </c>
      <c r="X25" s="38">
        <v>84</v>
      </c>
      <c r="Y25" s="34">
        <v>21</v>
      </c>
      <c r="Z25" s="39">
        <v>0.69799999999999995</v>
      </c>
      <c r="AA25" s="34">
        <v>61</v>
      </c>
      <c r="AB25" s="38">
        <v>85</v>
      </c>
      <c r="AC25" s="34">
        <v>20</v>
      </c>
      <c r="AD25" s="39">
        <v>0.71199999999999997</v>
      </c>
      <c r="AE25" s="34">
        <v>14</v>
      </c>
      <c r="AF25" s="38">
        <v>85</v>
      </c>
      <c r="AG25" s="34">
        <v>22</v>
      </c>
      <c r="AH25" s="39">
        <v>0.69799999999999995</v>
      </c>
      <c r="AK25" s="12">
        <v>22</v>
      </c>
      <c r="AL25">
        <f t="shared" si="0"/>
        <v>-1.3724872994122501</v>
      </c>
      <c r="AM25">
        <f t="shared" si="1"/>
        <v>-1.0687548002570784E-2</v>
      </c>
      <c r="AN25">
        <f t="shared" si="2"/>
        <v>0.80474315688698494</v>
      </c>
      <c r="AP25" s="34" t="s">
        <v>3</v>
      </c>
      <c r="AQ25" s="34">
        <v>-0.3078789087728957</v>
      </c>
      <c r="AR25" s="34">
        <f>VARP(Hoja1!$AM$4:$AM$77)</f>
        <v>0.98648648648648729</v>
      </c>
      <c r="AS25" s="34"/>
    </row>
    <row r="26" spans="1:47" ht="16.5" thickBot="1" x14ac:dyDescent="0.3">
      <c r="A26" s="3"/>
      <c r="B26" s="12">
        <v>22</v>
      </c>
      <c r="C26" s="13">
        <v>69</v>
      </c>
      <c r="D26" s="13">
        <v>79</v>
      </c>
      <c r="E26" s="13">
        <v>86</v>
      </c>
      <c r="F26" s="4"/>
      <c r="G26" s="4"/>
      <c r="H26" s="4"/>
      <c r="I26" s="4"/>
      <c r="J26" s="4"/>
      <c r="K26" s="4"/>
      <c r="L26" s="4"/>
      <c r="M26" s="4"/>
      <c r="N26" s="5"/>
      <c r="P26" s="34">
        <v>73.5</v>
      </c>
      <c r="Q26" s="34">
        <v>6</v>
      </c>
      <c r="R26" s="39">
        <v>0.27027027027027029</v>
      </c>
      <c r="T26" s="11" t="s">
        <v>4</v>
      </c>
      <c r="U26">
        <f>S5-S20</f>
        <v>77.628685094724048</v>
      </c>
      <c r="V26">
        <f>S5+S20</f>
        <v>81.371314905275952</v>
      </c>
      <c r="W26" s="34">
        <v>73</v>
      </c>
      <c r="X26" s="38">
        <v>84</v>
      </c>
      <c r="Y26" s="34">
        <v>21</v>
      </c>
      <c r="Z26" s="39">
        <v>0.69799999999999995</v>
      </c>
      <c r="AA26" s="34">
        <v>28</v>
      </c>
      <c r="AB26" s="38">
        <v>84</v>
      </c>
      <c r="AC26" s="34">
        <v>23</v>
      </c>
      <c r="AD26" s="39">
        <v>0.69799999999999995</v>
      </c>
      <c r="AE26" s="34">
        <v>17</v>
      </c>
      <c r="AF26" s="38">
        <v>85</v>
      </c>
      <c r="AG26" s="34">
        <v>22</v>
      </c>
      <c r="AH26" s="39">
        <v>0.69799999999999995</v>
      </c>
      <c r="AK26" s="12">
        <v>23</v>
      </c>
      <c r="AL26">
        <f t="shared" si="0"/>
        <v>-0.67969016328328336</v>
      </c>
      <c r="AM26">
        <f t="shared" si="1"/>
        <v>1.0438171882510849</v>
      </c>
      <c r="AN26">
        <f t="shared" si="2"/>
        <v>-0.43332323832376113</v>
      </c>
      <c r="AP26" s="35" t="s">
        <v>4</v>
      </c>
      <c r="AQ26" s="35">
        <v>-0.10814338105305009</v>
      </c>
      <c r="AR26" s="35">
        <v>-0.14599189745533767</v>
      </c>
      <c r="AS26" s="35">
        <f>VARP(Hoja1!$AN$4:$AN$77)</f>
        <v>0.98648648648648651</v>
      </c>
    </row>
    <row r="27" spans="1:47" ht="16.5" thickBot="1" x14ac:dyDescent="0.3">
      <c r="A27" s="3"/>
      <c r="B27" s="12">
        <v>23</v>
      </c>
      <c r="C27" s="13">
        <v>74</v>
      </c>
      <c r="D27" s="13">
        <v>87</v>
      </c>
      <c r="E27" s="13">
        <v>76</v>
      </c>
      <c r="F27" s="4"/>
      <c r="G27" s="4"/>
      <c r="H27" s="4"/>
      <c r="I27" s="4"/>
      <c r="J27" s="4"/>
      <c r="K27" s="4"/>
      <c r="L27" s="4"/>
      <c r="M27" s="4"/>
      <c r="N27" s="5"/>
      <c r="P27" s="34">
        <v>76.75</v>
      </c>
      <c r="Q27" s="34">
        <v>11</v>
      </c>
      <c r="R27" s="39">
        <v>0.41891891891891891</v>
      </c>
      <c r="W27" s="34">
        <v>14</v>
      </c>
      <c r="X27" s="38">
        <v>83</v>
      </c>
      <c r="Y27" s="34">
        <v>24</v>
      </c>
      <c r="Z27" s="39">
        <v>0.63</v>
      </c>
      <c r="AA27" s="34">
        <v>44</v>
      </c>
      <c r="AB27" s="38">
        <v>83</v>
      </c>
      <c r="AC27" s="34">
        <v>24</v>
      </c>
      <c r="AD27" s="39">
        <v>0.68400000000000005</v>
      </c>
      <c r="AE27" s="34">
        <v>68</v>
      </c>
      <c r="AF27" s="38">
        <v>84</v>
      </c>
      <c r="AG27" s="34">
        <v>24</v>
      </c>
      <c r="AH27" s="39">
        <v>0.68400000000000005</v>
      </c>
      <c r="AK27" s="12">
        <v>24</v>
      </c>
      <c r="AL27">
        <f t="shared" si="0"/>
        <v>0.98302296342623696</v>
      </c>
      <c r="AM27">
        <f t="shared" si="1"/>
        <v>1.7028826484096196</v>
      </c>
      <c r="AN27">
        <f t="shared" si="2"/>
        <v>-1.5475829940134327</v>
      </c>
    </row>
    <row r="28" spans="1:47" ht="16.5" thickBot="1" x14ac:dyDescent="0.3">
      <c r="A28" s="3"/>
      <c r="B28" s="12">
        <v>24</v>
      </c>
      <c r="C28" s="13">
        <v>86</v>
      </c>
      <c r="D28" s="13">
        <v>92</v>
      </c>
      <c r="E28" s="13">
        <v>67</v>
      </c>
      <c r="F28" s="4"/>
      <c r="G28" s="4"/>
      <c r="H28" s="4"/>
      <c r="I28" s="4"/>
      <c r="J28" s="4"/>
      <c r="K28" s="4"/>
      <c r="L28" s="4"/>
      <c r="M28" s="4"/>
      <c r="N28" s="5"/>
      <c r="P28" s="34">
        <v>80</v>
      </c>
      <c r="Q28" s="34">
        <v>10</v>
      </c>
      <c r="R28" s="39">
        <v>0.55405405405405406</v>
      </c>
      <c r="W28" s="34">
        <v>28</v>
      </c>
      <c r="X28" s="38">
        <v>83</v>
      </c>
      <c r="Y28" s="34">
        <v>24</v>
      </c>
      <c r="Z28" s="39">
        <v>0.63</v>
      </c>
      <c r="AA28" s="34">
        <v>1</v>
      </c>
      <c r="AB28" s="38">
        <v>82</v>
      </c>
      <c r="AC28" s="34">
        <v>25</v>
      </c>
      <c r="AD28" s="39">
        <v>0.64300000000000002</v>
      </c>
      <c r="AE28" s="34">
        <v>42</v>
      </c>
      <c r="AF28" s="38">
        <v>83</v>
      </c>
      <c r="AG28" s="34">
        <v>25</v>
      </c>
      <c r="AH28" s="39">
        <v>0.64300000000000002</v>
      </c>
      <c r="AK28" s="12">
        <v>25</v>
      </c>
      <c r="AL28">
        <f t="shared" si="0"/>
        <v>0.70590410897465028</v>
      </c>
      <c r="AM28">
        <f t="shared" si="1"/>
        <v>-0.53793991612939862</v>
      </c>
      <c r="AN28">
        <f t="shared" si="2"/>
        <v>-6.1903319760537305E-2</v>
      </c>
    </row>
    <row r="29" spans="1:47" ht="16.5" thickBot="1" x14ac:dyDescent="0.3">
      <c r="A29" s="3"/>
      <c r="B29" s="12">
        <v>25</v>
      </c>
      <c r="C29" s="13">
        <v>84</v>
      </c>
      <c r="D29" s="13">
        <v>75</v>
      </c>
      <c r="E29" s="13">
        <v>79</v>
      </c>
      <c r="F29" s="4"/>
      <c r="G29" s="4"/>
      <c r="H29" s="4"/>
      <c r="I29" s="4"/>
      <c r="J29" s="4"/>
      <c r="K29" s="4"/>
      <c r="L29" s="4"/>
      <c r="M29" s="4"/>
      <c r="N29" s="5"/>
      <c r="P29" s="34">
        <v>83.25</v>
      </c>
      <c r="Q29" s="34">
        <v>10</v>
      </c>
      <c r="R29" s="39">
        <v>0.68918918918918914</v>
      </c>
      <c r="W29" s="34">
        <v>49</v>
      </c>
      <c r="X29" s="38">
        <v>83</v>
      </c>
      <c r="Y29" s="34">
        <v>24</v>
      </c>
      <c r="Z29" s="39">
        <v>0.63</v>
      </c>
      <c r="AA29" s="34">
        <v>29</v>
      </c>
      <c r="AB29" s="38">
        <v>82</v>
      </c>
      <c r="AC29" s="34">
        <v>25</v>
      </c>
      <c r="AD29" s="39">
        <v>0.64300000000000002</v>
      </c>
      <c r="AE29" s="34">
        <v>45</v>
      </c>
      <c r="AF29" s="38">
        <v>83</v>
      </c>
      <c r="AG29" s="34">
        <v>25</v>
      </c>
      <c r="AH29" s="39">
        <v>0.64300000000000002</v>
      </c>
      <c r="AK29" s="12">
        <v>26</v>
      </c>
      <c r="AL29">
        <f t="shared" si="0"/>
        <v>-0.95680901773487015</v>
      </c>
      <c r="AM29">
        <f t="shared" si="1"/>
        <v>1.7028826484096196</v>
      </c>
      <c r="AN29">
        <f t="shared" si="2"/>
        <v>1.2999697149712834</v>
      </c>
    </row>
    <row r="30" spans="1:47" ht="134.25" customHeight="1" thickBot="1" x14ac:dyDescent="0.3">
      <c r="A30" s="3"/>
      <c r="B30" s="12">
        <v>26</v>
      </c>
      <c r="C30" s="13">
        <v>72</v>
      </c>
      <c r="D30" s="13">
        <v>92</v>
      </c>
      <c r="E30" s="13">
        <v>90</v>
      </c>
      <c r="F30" s="4"/>
      <c r="G30" s="4"/>
      <c r="H30" s="4"/>
      <c r="I30" s="4"/>
      <c r="J30" s="4"/>
      <c r="K30" s="4"/>
      <c r="L30" s="4"/>
      <c r="M30" s="4"/>
      <c r="N30" s="5"/>
      <c r="P30" s="34">
        <v>86.5</v>
      </c>
      <c r="Q30" s="34">
        <v>10</v>
      </c>
      <c r="R30" s="39">
        <v>0.82432432432432434</v>
      </c>
      <c r="T30" s="45">
        <f>(Q5+Q7+Q8)/3</f>
        <v>82.301801801801801</v>
      </c>
      <c r="U30" s="44" t="s">
        <v>38</v>
      </c>
      <c r="W30" s="34">
        <v>65</v>
      </c>
      <c r="X30" s="38">
        <v>83</v>
      </c>
      <c r="Y30" s="34">
        <v>24</v>
      </c>
      <c r="Z30" s="39">
        <v>0.63</v>
      </c>
      <c r="AA30" s="34">
        <v>63</v>
      </c>
      <c r="AB30" s="38">
        <v>82</v>
      </c>
      <c r="AC30" s="34">
        <v>25</v>
      </c>
      <c r="AD30" s="39">
        <v>0.64300000000000002</v>
      </c>
      <c r="AE30" s="34">
        <v>55</v>
      </c>
      <c r="AF30" s="38">
        <v>83</v>
      </c>
      <c r="AG30" s="34">
        <v>25</v>
      </c>
      <c r="AH30" s="39">
        <v>0.64300000000000002</v>
      </c>
      <c r="AK30" s="12">
        <v>27</v>
      </c>
      <c r="AL30">
        <f t="shared" si="0"/>
        <v>-0.26401188160590328</v>
      </c>
      <c r="AM30">
        <f t="shared" si="1"/>
        <v>-0.27431373206598469</v>
      </c>
      <c r="AN30">
        <f t="shared" si="2"/>
        <v>-1.0523564359291342</v>
      </c>
    </row>
    <row r="31" spans="1:47" ht="16.5" thickBot="1" x14ac:dyDescent="0.3">
      <c r="A31" s="3"/>
      <c r="B31" s="12">
        <v>27</v>
      </c>
      <c r="C31" s="13">
        <v>77</v>
      </c>
      <c r="D31" s="13">
        <v>77</v>
      </c>
      <c r="E31" s="13">
        <v>71</v>
      </c>
      <c r="F31" s="4"/>
      <c r="G31" s="4"/>
      <c r="H31" s="4"/>
      <c r="I31" s="4"/>
      <c r="J31" s="4"/>
      <c r="K31" s="4"/>
      <c r="L31" s="4"/>
      <c r="M31" s="4"/>
      <c r="N31" s="5"/>
      <c r="P31" s="34">
        <v>89.75</v>
      </c>
      <c r="Q31" s="34">
        <v>10</v>
      </c>
      <c r="R31" s="39">
        <v>0.95945945945945943</v>
      </c>
      <c r="T31" s="45">
        <f>(R5+R7+R8)/3</f>
        <v>78.527027027027032</v>
      </c>
      <c r="W31" s="34">
        <v>67</v>
      </c>
      <c r="X31" s="38">
        <v>83</v>
      </c>
      <c r="Y31" s="34">
        <v>24</v>
      </c>
      <c r="Z31" s="39">
        <v>0.63</v>
      </c>
      <c r="AA31" s="34">
        <v>16</v>
      </c>
      <c r="AB31" s="38">
        <v>81</v>
      </c>
      <c r="AC31" s="34">
        <v>28</v>
      </c>
      <c r="AD31" s="39">
        <v>0.60199999999999998</v>
      </c>
      <c r="AE31" s="34">
        <v>4</v>
      </c>
      <c r="AF31" s="38">
        <v>81</v>
      </c>
      <c r="AG31" s="34">
        <v>28</v>
      </c>
      <c r="AH31" s="39">
        <v>0.60199999999999998</v>
      </c>
      <c r="AK31" s="12">
        <v>28</v>
      </c>
      <c r="AL31">
        <f t="shared" si="0"/>
        <v>0.56734468174885688</v>
      </c>
      <c r="AM31">
        <f t="shared" si="1"/>
        <v>0.64837791215596396</v>
      </c>
      <c r="AN31">
        <f t="shared" si="2"/>
        <v>-1.0523564359291342</v>
      </c>
    </row>
    <row r="32" spans="1:47" ht="16.5" thickBot="1" x14ac:dyDescent="0.3">
      <c r="A32" s="3"/>
      <c r="B32" s="12">
        <v>28</v>
      </c>
      <c r="C32" s="13">
        <v>83</v>
      </c>
      <c r="D32" s="13">
        <v>84</v>
      </c>
      <c r="E32" s="13">
        <v>71</v>
      </c>
      <c r="F32" s="4"/>
      <c r="G32" s="4"/>
      <c r="H32" s="4"/>
      <c r="I32" s="4"/>
      <c r="J32" s="4"/>
      <c r="K32" s="4"/>
      <c r="L32" s="4"/>
      <c r="M32" s="4"/>
      <c r="N32" s="5"/>
      <c r="P32" s="35" t="s">
        <v>32</v>
      </c>
      <c r="Q32" s="35">
        <v>3</v>
      </c>
      <c r="R32" s="41">
        <v>1</v>
      </c>
      <c r="T32" s="45">
        <f>(S5+S7+S8)/3</f>
        <v>78.166666666666671</v>
      </c>
      <c r="W32" s="34">
        <v>30</v>
      </c>
      <c r="X32" s="38">
        <v>82</v>
      </c>
      <c r="Y32" s="34">
        <v>29</v>
      </c>
      <c r="Z32" s="39">
        <v>0.60199999999999998</v>
      </c>
      <c r="AA32" s="34">
        <v>20</v>
      </c>
      <c r="AB32" s="38">
        <v>81</v>
      </c>
      <c r="AC32" s="34">
        <v>28</v>
      </c>
      <c r="AD32" s="39">
        <v>0.60199999999999998</v>
      </c>
      <c r="AE32" s="34">
        <v>34</v>
      </c>
      <c r="AF32" s="38">
        <v>81</v>
      </c>
      <c r="AG32" s="34">
        <v>28</v>
      </c>
      <c r="AH32" s="39">
        <v>0.60199999999999998</v>
      </c>
      <c r="AK32" s="12">
        <v>29</v>
      </c>
      <c r="AL32">
        <f t="shared" si="0"/>
        <v>1.3106972845683422E-2</v>
      </c>
      <c r="AM32">
        <f t="shared" si="1"/>
        <v>0.38475172809255009</v>
      </c>
      <c r="AN32">
        <f t="shared" si="2"/>
        <v>-0.5571298778448357</v>
      </c>
    </row>
    <row r="33" spans="1:40" ht="16.5" thickBot="1" x14ac:dyDescent="0.3">
      <c r="A33" s="3"/>
      <c r="B33" s="12">
        <v>29</v>
      </c>
      <c r="C33" s="13">
        <v>79</v>
      </c>
      <c r="D33" s="13">
        <v>82</v>
      </c>
      <c r="E33" s="13">
        <v>75</v>
      </c>
      <c r="F33" s="4"/>
      <c r="G33" s="4"/>
      <c r="H33" s="4"/>
      <c r="I33" s="4"/>
      <c r="J33" s="4"/>
      <c r="K33" s="4"/>
      <c r="L33" s="4"/>
      <c r="M33" s="4"/>
      <c r="N33" s="5"/>
      <c r="W33" s="34">
        <v>39</v>
      </c>
      <c r="X33" s="38">
        <v>82</v>
      </c>
      <c r="Y33" s="34">
        <v>29</v>
      </c>
      <c r="Z33" s="39">
        <v>0.60199999999999998</v>
      </c>
      <c r="AA33" s="34">
        <v>68</v>
      </c>
      <c r="AB33" s="38">
        <v>81</v>
      </c>
      <c r="AC33" s="34">
        <v>28</v>
      </c>
      <c r="AD33" s="39">
        <v>0.60199999999999998</v>
      </c>
      <c r="AE33" s="34">
        <v>36</v>
      </c>
      <c r="AF33" s="38">
        <v>81</v>
      </c>
      <c r="AG33" s="34">
        <v>28</v>
      </c>
      <c r="AH33" s="39">
        <v>0.60199999999999998</v>
      </c>
      <c r="AK33" s="12">
        <v>30</v>
      </c>
      <c r="AL33">
        <f t="shared" si="0"/>
        <v>0.42878525452306349</v>
      </c>
      <c r="AM33">
        <f t="shared" si="1"/>
        <v>-1.3288184683196405</v>
      </c>
      <c r="AN33">
        <f t="shared" si="2"/>
        <v>1.6713896335345073</v>
      </c>
    </row>
    <row r="34" spans="1:40" ht="16.5" thickBot="1" x14ac:dyDescent="0.3">
      <c r="A34" s="3"/>
      <c r="B34" s="12">
        <v>30</v>
      </c>
      <c r="C34" s="13">
        <v>82</v>
      </c>
      <c r="D34" s="13">
        <v>69</v>
      </c>
      <c r="E34" s="13">
        <v>93</v>
      </c>
      <c r="F34" s="4"/>
      <c r="G34" s="4"/>
      <c r="H34" s="4"/>
      <c r="I34" s="4"/>
      <c r="J34" s="4"/>
      <c r="K34" s="4"/>
      <c r="L34" s="4"/>
      <c r="M34" s="4"/>
      <c r="N34" s="5"/>
      <c r="W34" s="34">
        <v>5</v>
      </c>
      <c r="X34" s="38">
        <v>81</v>
      </c>
      <c r="Y34" s="34">
        <v>31</v>
      </c>
      <c r="Z34" s="39">
        <v>0.56100000000000005</v>
      </c>
      <c r="AA34" s="34">
        <v>6</v>
      </c>
      <c r="AB34" s="38">
        <v>80</v>
      </c>
      <c r="AC34" s="34">
        <v>31</v>
      </c>
      <c r="AD34" s="39">
        <v>0.58899999999999997</v>
      </c>
      <c r="AE34" s="34">
        <v>64</v>
      </c>
      <c r="AF34" s="38">
        <v>80</v>
      </c>
      <c r="AG34" s="34">
        <v>31</v>
      </c>
      <c r="AH34" s="39">
        <v>0.57499999999999996</v>
      </c>
      <c r="AK34" s="12">
        <v>31</v>
      </c>
      <c r="AL34">
        <f t="shared" si="0"/>
        <v>-1.3724872994122501</v>
      </c>
      <c r="AM34">
        <f t="shared" si="1"/>
        <v>0.91200409621937795</v>
      </c>
      <c r="AN34">
        <f t="shared" si="2"/>
        <v>-6.1903319760537305E-2</v>
      </c>
    </row>
    <row r="35" spans="1:40" ht="16.5" thickBot="1" x14ac:dyDescent="0.3">
      <c r="A35" s="3"/>
      <c r="B35" s="12">
        <v>31</v>
      </c>
      <c r="C35" s="13">
        <v>69</v>
      </c>
      <c r="D35" s="13">
        <v>86</v>
      </c>
      <c r="E35" s="13">
        <v>79</v>
      </c>
      <c r="F35" s="4"/>
      <c r="G35" s="4"/>
      <c r="H35" s="4"/>
      <c r="I35" s="4"/>
      <c r="J35" s="4"/>
      <c r="K35" s="4"/>
      <c r="L35" s="4"/>
      <c r="M35" s="4"/>
      <c r="N35" s="5"/>
      <c r="W35" s="34">
        <v>6</v>
      </c>
      <c r="X35" s="38">
        <v>81</v>
      </c>
      <c r="Y35" s="34">
        <v>31</v>
      </c>
      <c r="Z35" s="39">
        <v>0.56100000000000005</v>
      </c>
      <c r="AA35" s="34">
        <v>7</v>
      </c>
      <c r="AB35" s="38">
        <v>79</v>
      </c>
      <c r="AC35" s="34">
        <v>32</v>
      </c>
      <c r="AD35" s="39">
        <v>0.50600000000000001</v>
      </c>
      <c r="AE35" s="34">
        <v>71</v>
      </c>
      <c r="AF35" s="38">
        <v>80</v>
      </c>
      <c r="AG35" s="34">
        <v>31</v>
      </c>
      <c r="AH35" s="39">
        <v>0.57499999999999996</v>
      </c>
      <c r="AK35" s="12">
        <v>32</v>
      </c>
      <c r="AL35">
        <f t="shared" si="0"/>
        <v>1.3106972845683422E-2</v>
      </c>
      <c r="AM35">
        <f t="shared" si="1"/>
        <v>-1.4606315603513473</v>
      </c>
      <c r="AN35">
        <f t="shared" si="2"/>
        <v>-1.4237763544923581</v>
      </c>
    </row>
    <row r="36" spans="1:40" ht="16.5" thickBot="1" x14ac:dyDescent="0.3">
      <c r="A36" s="3"/>
      <c r="B36" s="12">
        <v>32</v>
      </c>
      <c r="C36" s="13">
        <v>79</v>
      </c>
      <c r="D36" s="13">
        <v>68</v>
      </c>
      <c r="E36" s="13">
        <v>68</v>
      </c>
      <c r="F36" s="4"/>
      <c r="G36" s="4"/>
      <c r="H36" s="4"/>
      <c r="I36" s="4"/>
      <c r="J36" s="4"/>
      <c r="K36" s="4"/>
      <c r="L36" s="4"/>
      <c r="M36" s="4"/>
      <c r="N36" s="5"/>
      <c r="W36" s="34">
        <v>41</v>
      </c>
      <c r="X36" s="38">
        <v>81</v>
      </c>
      <c r="Y36" s="34">
        <v>31</v>
      </c>
      <c r="Z36" s="39">
        <v>0.56100000000000005</v>
      </c>
      <c r="AA36" s="34">
        <v>8</v>
      </c>
      <c r="AB36" s="38">
        <v>79</v>
      </c>
      <c r="AC36" s="34">
        <v>32</v>
      </c>
      <c r="AD36" s="39">
        <v>0.50600000000000001</v>
      </c>
      <c r="AE36" s="34">
        <v>25</v>
      </c>
      <c r="AF36" s="38">
        <v>79</v>
      </c>
      <c r="AG36" s="34">
        <v>33</v>
      </c>
      <c r="AH36" s="39">
        <v>0.52</v>
      </c>
      <c r="AK36" s="12">
        <v>33</v>
      </c>
      <c r="AL36">
        <f t="shared" si="0"/>
        <v>1.3987012451036172</v>
      </c>
      <c r="AM36">
        <f t="shared" si="1"/>
        <v>-1.4606315603513473</v>
      </c>
      <c r="AN36">
        <f t="shared" si="2"/>
        <v>1.2999697149712834</v>
      </c>
    </row>
    <row r="37" spans="1:40" ht="16.5" thickBot="1" x14ac:dyDescent="0.3">
      <c r="A37" s="3"/>
      <c r="B37" s="12">
        <v>33</v>
      </c>
      <c r="C37" s="13">
        <v>89</v>
      </c>
      <c r="D37" s="13">
        <v>68</v>
      </c>
      <c r="E37" s="13">
        <v>90</v>
      </c>
      <c r="F37" s="4"/>
      <c r="G37" s="4"/>
      <c r="H37" s="4"/>
      <c r="I37" s="4"/>
      <c r="J37" s="4"/>
      <c r="K37" s="4"/>
      <c r="L37" s="4"/>
      <c r="M37" s="4"/>
      <c r="N37" s="5"/>
      <c r="W37" s="34">
        <v>43</v>
      </c>
      <c r="X37" s="38">
        <v>80</v>
      </c>
      <c r="Y37" s="34">
        <v>34</v>
      </c>
      <c r="Z37" s="39">
        <v>0.54700000000000004</v>
      </c>
      <c r="AA37" s="34">
        <v>22</v>
      </c>
      <c r="AB37" s="38">
        <v>79</v>
      </c>
      <c r="AC37" s="34">
        <v>32</v>
      </c>
      <c r="AD37" s="39">
        <v>0.50600000000000001</v>
      </c>
      <c r="AE37" s="34">
        <v>31</v>
      </c>
      <c r="AF37" s="38">
        <v>79</v>
      </c>
      <c r="AG37" s="34">
        <v>33</v>
      </c>
      <c r="AH37" s="39">
        <v>0.52</v>
      </c>
      <c r="AK37" s="12">
        <v>34</v>
      </c>
      <c r="AL37">
        <f t="shared" si="0"/>
        <v>-1.2339278721864568</v>
      </c>
      <c r="AM37">
        <f t="shared" si="1"/>
        <v>1.7028826484096196</v>
      </c>
      <c r="AN37">
        <f t="shared" si="2"/>
        <v>0.18570995928161191</v>
      </c>
    </row>
    <row r="38" spans="1:40" ht="16.5" thickBot="1" x14ac:dyDescent="0.3">
      <c r="A38" s="3"/>
      <c r="B38" s="12">
        <v>34</v>
      </c>
      <c r="C38" s="13">
        <v>70</v>
      </c>
      <c r="D38" s="13">
        <v>92</v>
      </c>
      <c r="E38" s="13">
        <v>81</v>
      </c>
      <c r="F38" s="4"/>
      <c r="G38" s="4"/>
      <c r="H38" s="4"/>
      <c r="I38" s="4"/>
      <c r="J38" s="4"/>
      <c r="K38" s="4"/>
      <c r="L38" s="4"/>
      <c r="M38" s="4"/>
      <c r="N38" s="5"/>
      <c r="W38" s="34">
        <v>3</v>
      </c>
      <c r="X38" s="38">
        <v>79</v>
      </c>
      <c r="Y38" s="34">
        <v>35</v>
      </c>
      <c r="Z38" s="39">
        <v>0.47899999999999998</v>
      </c>
      <c r="AA38" s="34">
        <v>39</v>
      </c>
      <c r="AB38" s="38">
        <v>79</v>
      </c>
      <c r="AC38" s="34">
        <v>32</v>
      </c>
      <c r="AD38" s="39">
        <v>0.50600000000000001</v>
      </c>
      <c r="AE38" s="34">
        <v>43</v>
      </c>
      <c r="AF38" s="38">
        <v>79</v>
      </c>
      <c r="AG38" s="34">
        <v>33</v>
      </c>
      <c r="AH38" s="39">
        <v>0.52</v>
      </c>
      <c r="AK38" s="12">
        <v>35</v>
      </c>
      <c r="AL38">
        <f t="shared" si="0"/>
        <v>-0.81824959050907675</v>
      </c>
      <c r="AM38">
        <f t="shared" si="1"/>
        <v>1.7028826484096196</v>
      </c>
      <c r="AN38">
        <f t="shared" si="2"/>
        <v>0.80474315688698494</v>
      </c>
    </row>
    <row r="39" spans="1:40" ht="16.5" thickBot="1" x14ac:dyDescent="0.3">
      <c r="A39" s="3"/>
      <c r="B39" s="12">
        <v>35</v>
      </c>
      <c r="C39" s="13">
        <v>73</v>
      </c>
      <c r="D39" s="13">
        <v>92</v>
      </c>
      <c r="E39" s="13">
        <v>86</v>
      </c>
      <c r="F39" s="4"/>
      <c r="G39" s="4"/>
      <c r="H39" s="4"/>
      <c r="I39" s="4"/>
      <c r="J39" s="4"/>
      <c r="K39" s="4"/>
      <c r="L39" s="4"/>
      <c r="M39" s="4"/>
      <c r="N39" s="5"/>
      <c r="W39" s="34">
        <v>8</v>
      </c>
      <c r="X39" s="38">
        <v>79</v>
      </c>
      <c r="Y39" s="34">
        <v>35</v>
      </c>
      <c r="Z39" s="39">
        <v>0.47899999999999998</v>
      </c>
      <c r="AA39" s="34">
        <v>47</v>
      </c>
      <c r="AB39" s="38">
        <v>79</v>
      </c>
      <c r="AC39" s="34">
        <v>32</v>
      </c>
      <c r="AD39" s="39">
        <v>0.50600000000000001</v>
      </c>
      <c r="AE39" s="34">
        <v>61</v>
      </c>
      <c r="AF39" s="38">
        <v>79</v>
      </c>
      <c r="AG39" s="34">
        <v>33</v>
      </c>
      <c r="AH39" s="39">
        <v>0.52</v>
      </c>
      <c r="AK39" s="12">
        <v>36</v>
      </c>
      <c r="AL39">
        <f t="shared" si="0"/>
        <v>1.8143795267809972</v>
      </c>
      <c r="AM39">
        <f t="shared" si="1"/>
        <v>-0.53793991612939862</v>
      </c>
      <c r="AN39">
        <f t="shared" si="2"/>
        <v>0.18570995928161191</v>
      </c>
    </row>
    <row r="40" spans="1:40" ht="16.5" thickBot="1" x14ac:dyDescent="0.3">
      <c r="A40" s="3"/>
      <c r="B40" s="12">
        <v>36</v>
      </c>
      <c r="C40" s="13">
        <v>92</v>
      </c>
      <c r="D40" s="13">
        <v>75</v>
      </c>
      <c r="E40" s="13">
        <v>81</v>
      </c>
      <c r="F40" s="4"/>
      <c r="G40" s="4"/>
      <c r="H40" s="4"/>
      <c r="I40" s="4"/>
      <c r="J40" s="4"/>
      <c r="K40" s="4"/>
      <c r="L40" s="4"/>
      <c r="M40" s="4"/>
      <c r="N40" s="5"/>
      <c r="W40" s="34">
        <v>18</v>
      </c>
      <c r="X40" s="38">
        <v>79</v>
      </c>
      <c r="Y40" s="34">
        <v>35</v>
      </c>
      <c r="Z40" s="39">
        <v>0.47899999999999998</v>
      </c>
      <c r="AA40" s="34">
        <v>49</v>
      </c>
      <c r="AB40" s="38">
        <v>79</v>
      </c>
      <c r="AC40" s="34">
        <v>32</v>
      </c>
      <c r="AD40" s="39">
        <v>0.50600000000000001</v>
      </c>
      <c r="AE40" s="34">
        <v>1</v>
      </c>
      <c r="AF40" s="38">
        <v>78</v>
      </c>
      <c r="AG40" s="34">
        <v>37</v>
      </c>
      <c r="AH40" s="39">
        <v>0.49299999999999999</v>
      </c>
      <c r="AK40" s="12">
        <v>37</v>
      </c>
      <c r="AL40">
        <f t="shared" si="0"/>
        <v>-0.67969016328328336</v>
      </c>
      <c r="AM40">
        <f t="shared" si="1"/>
        <v>-0.14250064003427773</v>
      </c>
      <c r="AN40">
        <f t="shared" si="2"/>
        <v>1.6713896335345073</v>
      </c>
    </row>
    <row r="41" spans="1:40" ht="16.5" thickBot="1" x14ac:dyDescent="0.3">
      <c r="A41" s="3"/>
      <c r="B41" s="12">
        <v>37</v>
      </c>
      <c r="C41" s="13">
        <v>74</v>
      </c>
      <c r="D41" s="13">
        <v>78</v>
      </c>
      <c r="E41" s="13">
        <v>93</v>
      </c>
      <c r="F41" s="4"/>
      <c r="G41" s="4"/>
      <c r="H41" s="4"/>
      <c r="I41" s="4"/>
      <c r="J41" s="4"/>
      <c r="K41" s="4"/>
      <c r="L41" s="4"/>
      <c r="M41" s="4"/>
      <c r="N41" s="5"/>
      <c r="W41" s="34">
        <v>29</v>
      </c>
      <c r="X41" s="38">
        <v>79</v>
      </c>
      <c r="Y41" s="34">
        <v>35</v>
      </c>
      <c r="Z41" s="39">
        <v>0.47899999999999998</v>
      </c>
      <c r="AA41" s="34">
        <v>2</v>
      </c>
      <c r="AB41" s="38">
        <v>78</v>
      </c>
      <c r="AC41" s="34">
        <v>38</v>
      </c>
      <c r="AD41" s="39">
        <v>0.42399999999999999</v>
      </c>
      <c r="AE41" s="34">
        <v>13</v>
      </c>
      <c r="AF41" s="38">
        <v>78</v>
      </c>
      <c r="AG41" s="34">
        <v>37</v>
      </c>
      <c r="AH41" s="39">
        <v>0.49299999999999999</v>
      </c>
      <c r="AK41" s="12">
        <v>38</v>
      </c>
      <c r="AL41">
        <f t="shared" si="0"/>
        <v>-0.26401188160590328</v>
      </c>
      <c r="AM41">
        <f t="shared" si="1"/>
        <v>-0.66975300816110561</v>
      </c>
      <c r="AN41">
        <f t="shared" si="2"/>
        <v>-0.80474315688698494</v>
      </c>
    </row>
    <row r="42" spans="1:40" ht="16.5" thickBot="1" x14ac:dyDescent="0.3">
      <c r="A42" s="3"/>
      <c r="B42" s="12">
        <v>38</v>
      </c>
      <c r="C42" s="13">
        <v>77</v>
      </c>
      <c r="D42" s="13">
        <v>74</v>
      </c>
      <c r="E42" s="13">
        <v>73</v>
      </c>
      <c r="F42" s="4"/>
      <c r="G42" s="4"/>
      <c r="H42" s="4"/>
      <c r="I42" s="4"/>
      <c r="J42" s="4"/>
      <c r="K42" s="4"/>
      <c r="L42" s="4"/>
      <c r="M42" s="4"/>
      <c r="N42" s="5"/>
      <c r="W42" s="34">
        <v>32</v>
      </c>
      <c r="X42" s="38">
        <v>79</v>
      </c>
      <c r="Y42" s="34">
        <v>35</v>
      </c>
      <c r="Z42" s="39">
        <v>0.47899999999999998</v>
      </c>
      <c r="AA42" s="34">
        <v>3</v>
      </c>
      <c r="AB42" s="38">
        <v>78</v>
      </c>
      <c r="AC42" s="34">
        <v>38</v>
      </c>
      <c r="AD42" s="39">
        <v>0.42399999999999999</v>
      </c>
      <c r="AE42" s="34">
        <v>5</v>
      </c>
      <c r="AF42" s="38">
        <v>77</v>
      </c>
      <c r="AG42" s="34">
        <v>39</v>
      </c>
      <c r="AH42" s="39">
        <v>0.39700000000000002</v>
      </c>
      <c r="AK42" s="12">
        <v>39</v>
      </c>
      <c r="AL42">
        <f t="shared" si="0"/>
        <v>0.42878525452306349</v>
      </c>
      <c r="AM42">
        <f t="shared" si="1"/>
        <v>-1.0687548002570784E-2</v>
      </c>
      <c r="AN42">
        <f t="shared" si="2"/>
        <v>-0.3095165988026865</v>
      </c>
    </row>
    <row r="43" spans="1:40" ht="16.5" thickBot="1" x14ac:dyDescent="0.3">
      <c r="A43" s="3"/>
      <c r="B43" s="12">
        <v>39</v>
      </c>
      <c r="C43" s="13">
        <v>82</v>
      </c>
      <c r="D43" s="13">
        <v>79</v>
      </c>
      <c r="E43" s="13">
        <v>77</v>
      </c>
      <c r="F43" s="4"/>
      <c r="G43" s="4"/>
      <c r="H43" s="4"/>
      <c r="I43" s="4"/>
      <c r="J43" s="4"/>
      <c r="K43" s="4"/>
      <c r="L43" s="4"/>
      <c r="M43" s="4"/>
      <c r="N43" s="5"/>
      <c r="W43" s="34">
        <v>58</v>
      </c>
      <c r="X43" s="38">
        <v>78</v>
      </c>
      <c r="Y43" s="34">
        <v>40</v>
      </c>
      <c r="Z43" s="39">
        <v>0.45200000000000001</v>
      </c>
      <c r="AA43" s="34">
        <v>18</v>
      </c>
      <c r="AB43" s="38">
        <v>78</v>
      </c>
      <c r="AC43" s="34">
        <v>38</v>
      </c>
      <c r="AD43" s="39">
        <v>0.42399999999999999</v>
      </c>
      <c r="AE43" s="34">
        <v>7</v>
      </c>
      <c r="AF43" s="38">
        <v>77</v>
      </c>
      <c r="AG43" s="34">
        <v>39</v>
      </c>
      <c r="AH43" s="39">
        <v>0.39700000000000002</v>
      </c>
      <c r="AK43" s="12">
        <v>40</v>
      </c>
      <c r="AL43">
        <f t="shared" si="0"/>
        <v>-0.67969016328328336</v>
      </c>
      <c r="AM43">
        <f t="shared" si="1"/>
        <v>1.8346957404413267</v>
      </c>
      <c r="AN43">
        <f t="shared" si="2"/>
        <v>-0.92854979640805957</v>
      </c>
    </row>
    <row r="44" spans="1:40" ht="16.5" thickBot="1" x14ac:dyDescent="0.3">
      <c r="A44" s="3"/>
      <c r="B44" s="12">
        <v>40</v>
      </c>
      <c r="C44" s="13">
        <v>74</v>
      </c>
      <c r="D44" s="13">
        <v>93</v>
      </c>
      <c r="E44" s="13">
        <v>72</v>
      </c>
      <c r="F44" s="4"/>
      <c r="G44" s="4"/>
      <c r="H44" s="4"/>
      <c r="I44" s="4"/>
      <c r="J44" s="4"/>
      <c r="K44" s="4"/>
      <c r="L44" s="4"/>
      <c r="M44" s="4"/>
      <c r="N44" s="5"/>
      <c r="W44" s="34">
        <v>60</v>
      </c>
      <c r="X44" s="38">
        <v>78</v>
      </c>
      <c r="Y44" s="34">
        <v>40</v>
      </c>
      <c r="Z44" s="39">
        <v>0.45200000000000001</v>
      </c>
      <c r="AA44" s="34">
        <v>19</v>
      </c>
      <c r="AB44" s="38">
        <v>78</v>
      </c>
      <c r="AC44" s="34">
        <v>38</v>
      </c>
      <c r="AD44" s="39">
        <v>0.42399999999999999</v>
      </c>
      <c r="AE44" s="34">
        <v>39</v>
      </c>
      <c r="AF44" s="38">
        <v>77</v>
      </c>
      <c r="AG44" s="34">
        <v>39</v>
      </c>
      <c r="AH44" s="39">
        <v>0.39700000000000002</v>
      </c>
      <c r="AK44" s="12">
        <v>41</v>
      </c>
      <c r="AL44">
        <f t="shared" si="0"/>
        <v>0.29022582729727014</v>
      </c>
      <c r="AM44">
        <f t="shared" si="1"/>
        <v>-0.27431373206598469</v>
      </c>
      <c r="AN44">
        <f t="shared" si="2"/>
        <v>1.0523564359291342</v>
      </c>
    </row>
    <row r="45" spans="1:40" ht="16.5" thickBot="1" x14ac:dyDescent="0.3">
      <c r="A45" s="3"/>
      <c r="B45" s="12">
        <v>41</v>
      </c>
      <c r="C45" s="13">
        <v>81</v>
      </c>
      <c r="D45" s="13">
        <v>77</v>
      </c>
      <c r="E45" s="13">
        <v>88</v>
      </c>
      <c r="F45" s="4"/>
      <c r="G45" s="4"/>
      <c r="H45" s="4"/>
      <c r="I45" s="4"/>
      <c r="J45" s="4"/>
      <c r="K45" s="4"/>
      <c r="L45" s="4"/>
      <c r="M45" s="4"/>
      <c r="N45" s="5"/>
      <c r="W45" s="34">
        <v>27</v>
      </c>
      <c r="X45" s="38">
        <v>77</v>
      </c>
      <c r="Y45" s="34">
        <v>42</v>
      </c>
      <c r="Z45" s="39">
        <v>0.42399999999999999</v>
      </c>
      <c r="AA45" s="34">
        <v>37</v>
      </c>
      <c r="AB45" s="38">
        <v>78</v>
      </c>
      <c r="AC45" s="34">
        <v>38</v>
      </c>
      <c r="AD45" s="39">
        <v>0.42399999999999999</v>
      </c>
      <c r="AE45" s="34">
        <v>46</v>
      </c>
      <c r="AF45" s="38">
        <v>77</v>
      </c>
      <c r="AG45" s="34">
        <v>39</v>
      </c>
      <c r="AH45" s="39">
        <v>0.39700000000000002</v>
      </c>
      <c r="AK45" s="12">
        <v>42</v>
      </c>
      <c r="AL45">
        <f t="shared" si="0"/>
        <v>0.84446353620044357</v>
      </c>
      <c r="AM45">
        <f t="shared" si="1"/>
        <v>0.91200409621937795</v>
      </c>
      <c r="AN45">
        <f t="shared" si="2"/>
        <v>0.43332323832376113</v>
      </c>
    </row>
    <row r="46" spans="1:40" ht="16.5" thickBot="1" x14ac:dyDescent="0.3">
      <c r="A46" s="3"/>
      <c r="B46" s="12">
        <v>42</v>
      </c>
      <c r="C46" s="13">
        <v>85</v>
      </c>
      <c r="D46" s="13">
        <v>86</v>
      </c>
      <c r="E46" s="13">
        <v>83</v>
      </c>
      <c r="F46" s="4"/>
      <c r="G46" s="4"/>
      <c r="H46" s="4"/>
      <c r="I46" s="4"/>
      <c r="J46" s="4"/>
      <c r="K46" s="4"/>
      <c r="L46" s="4"/>
      <c r="M46" s="4"/>
      <c r="N46" s="5"/>
      <c r="W46" s="34">
        <v>38</v>
      </c>
      <c r="X46" s="38">
        <v>77</v>
      </c>
      <c r="Y46" s="34">
        <v>42</v>
      </c>
      <c r="Z46" s="39">
        <v>0.42399999999999999</v>
      </c>
      <c r="AA46" s="34">
        <v>45</v>
      </c>
      <c r="AB46" s="38">
        <v>78</v>
      </c>
      <c r="AC46" s="34">
        <v>38</v>
      </c>
      <c r="AD46" s="39">
        <v>0.42399999999999999</v>
      </c>
      <c r="AE46" s="34">
        <v>49</v>
      </c>
      <c r="AF46" s="38">
        <v>77</v>
      </c>
      <c r="AG46" s="34">
        <v>39</v>
      </c>
      <c r="AH46" s="39">
        <v>0.39700000000000002</v>
      </c>
      <c r="AK46" s="12">
        <v>43</v>
      </c>
      <c r="AL46">
        <f t="shared" si="0"/>
        <v>0.15166640007147678</v>
      </c>
      <c r="AM46">
        <f t="shared" si="1"/>
        <v>0.78019100418767096</v>
      </c>
      <c r="AN46">
        <f t="shared" si="2"/>
        <v>-6.1903319760537305E-2</v>
      </c>
    </row>
    <row r="47" spans="1:40" ht="16.5" thickBot="1" x14ac:dyDescent="0.3">
      <c r="A47" s="3"/>
      <c r="B47" s="12">
        <v>43</v>
      </c>
      <c r="C47" s="13">
        <v>80</v>
      </c>
      <c r="D47" s="13">
        <v>85</v>
      </c>
      <c r="E47" s="13">
        <v>79</v>
      </c>
      <c r="F47" s="4"/>
      <c r="G47" s="4"/>
      <c r="H47" s="4"/>
      <c r="I47" s="4"/>
      <c r="J47" s="4"/>
      <c r="K47" s="4"/>
      <c r="L47" s="4"/>
      <c r="M47" s="4"/>
      <c r="N47" s="5"/>
      <c r="P47" s="36" t="s">
        <v>31</v>
      </c>
      <c r="Q47" s="36" t="s">
        <v>33</v>
      </c>
      <c r="R47" s="36" t="s">
        <v>34</v>
      </c>
      <c r="W47" s="34">
        <v>45</v>
      </c>
      <c r="X47" s="38">
        <v>76</v>
      </c>
      <c r="Y47" s="34">
        <v>44</v>
      </c>
      <c r="Z47" s="39">
        <v>0.38300000000000001</v>
      </c>
      <c r="AA47" s="34">
        <v>27</v>
      </c>
      <c r="AB47" s="38">
        <v>77</v>
      </c>
      <c r="AC47" s="34">
        <v>44</v>
      </c>
      <c r="AD47" s="39">
        <v>0.38300000000000001</v>
      </c>
      <c r="AE47" s="34">
        <v>70</v>
      </c>
      <c r="AF47" s="38">
        <v>77</v>
      </c>
      <c r="AG47" s="34">
        <v>39</v>
      </c>
      <c r="AH47" s="39">
        <v>0.39700000000000002</v>
      </c>
      <c r="AK47" s="12">
        <v>44</v>
      </c>
      <c r="AL47">
        <f t="shared" si="0"/>
        <v>-0.95680901773487015</v>
      </c>
      <c r="AM47">
        <f t="shared" si="1"/>
        <v>0.51656482012425708</v>
      </c>
      <c r="AN47">
        <f t="shared" si="2"/>
        <v>-0.5571298778448357</v>
      </c>
    </row>
    <row r="48" spans="1:40" ht="16.5" thickBot="1" x14ac:dyDescent="0.3">
      <c r="A48" s="3"/>
      <c r="B48" s="12">
        <v>44</v>
      </c>
      <c r="C48" s="13">
        <v>72</v>
      </c>
      <c r="D48" s="13">
        <v>83</v>
      </c>
      <c r="E48" s="13">
        <v>75</v>
      </c>
      <c r="F48" s="4"/>
      <c r="G48" s="4"/>
      <c r="H48" s="4"/>
      <c r="I48" s="4"/>
      <c r="J48" s="4"/>
      <c r="K48" s="4"/>
      <c r="L48" s="4"/>
      <c r="M48" s="4"/>
      <c r="N48" s="5"/>
      <c r="P48" s="34">
        <v>67</v>
      </c>
      <c r="Q48" s="34">
        <v>5</v>
      </c>
      <c r="R48" s="39">
        <v>6.7567567567567571E-2</v>
      </c>
      <c r="W48" s="34">
        <v>59</v>
      </c>
      <c r="X48" s="38">
        <v>76</v>
      </c>
      <c r="Y48" s="34">
        <v>44</v>
      </c>
      <c r="Z48" s="39">
        <v>0.38300000000000001</v>
      </c>
      <c r="AA48" s="34">
        <v>41</v>
      </c>
      <c r="AB48" s="38">
        <v>77</v>
      </c>
      <c r="AC48" s="34">
        <v>44</v>
      </c>
      <c r="AD48" s="39">
        <v>0.38300000000000001</v>
      </c>
      <c r="AE48" s="34">
        <v>73</v>
      </c>
      <c r="AF48" s="38">
        <v>77</v>
      </c>
      <c r="AG48" s="34">
        <v>39</v>
      </c>
      <c r="AH48" s="39">
        <v>0.39700000000000002</v>
      </c>
      <c r="AK48" s="12">
        <v>45</v>
      </c>
      <c r="AL48">
        <f t="shared" si="0"/>
        <v>-0.40257130883169667</v>
      </c>
      <c r="AM48">
        <f t="shared" si="1"/>
        <v>-0.14250064003427773</v>
      </c>
      <c r="AN48">
        <f t="shared" si="2"/>
        <v>0.43332323832376113</v>
      </c>
    </row>
    <row r="49" spans="1:40" ht="16.5" thickBot="1" x14ac:dyDescent="0.3">
      <c r="A49" s="3"/>
      <c r="B49" s="12">
        <v>45</v>
      </c>
      <c r="C49" s="13">
        <v>76</v>
      </c>
      <c r="D49" s="13">
        <v>78</v>
      </c>
      <c r="E49" s="13">
        <v>83</v>
      </c>
      <c r="F49" s="4"/>
      <c r="G49" s="4"/>
      <c r="H49" s="4"/>
      <c r="I49" s="4"/>
      <c r="J49" s="4"/>
      <c r="K49" s="4"/>
      <c r="L49" s="4"/>
      <c r="M49" s="4"/>
      <c r="N49" s="5"/>
      <c r="P49" s="34">
        <v>70.25</v>
      </c>
      <c r="Q49" s="34">
        <v>6</v>
      </c>
      <c r="R49" s="39">
        <v>0.14864864864864866</v>
      </c>
      <c r="W49" s="34">
        <v>63</v>
      </c>
      <c r="X49" s="38">
        <v>76</v>
      </c>
      <c r="Y49" s="34">
        <v>44</v>
      </c>
      <c r="Z49" s="39">
        <v>0.38300000000000001</v>
      </c>
      <c r="AA49" s="34">
        <v>73</v>
      </c>
      <c r="AB49" s="38">
        <v>77</v>
      </c>
      <c r="AC49" s="34">
        <v>44</v>
      </c>
      <c r="AD49" s="39">
        <v>0.38300000000000001</v>
      </c>
      <c r="AE49" s="34">
        <v>6</v>
      </c>
      <c r="AF49" s="38">
        <v>76</v>
      </c>
      <c r="AG49" s="34">
        <v>46</v>
      </c>
      <c r="AH49" s="39">
        <v>0.36899999999999999</v>
      </c>
      <c r="AK49" s="12">
        <v>46</v>
      </c>
      <c r="AL49">
        <f t="shared" si="0"/>
        <v>0.98302296342623696</v>
      </c>
      <c r="AM49">
        <f t="shared" si="1"/>
        <v>-1.5924446523830542</v>
      </c>
      <c r="AN49">
        <f t="shared" si="2"/>
        <v>-0.3095165988026865</v>
      </c>
    </row>
    <row r="50" spans="1:40" ht="16.5" thickBot="1" x14ac:dyDescent="0.3">
      <c r="A50" s="3"/>
      <c r="B50" s="12">
        <v>46</v>
      </c>
      <c r="C50" s="13">
        <v>86</v>
      </c>
      <c r="D50" s="13">
        <v>67</v>
      </c>
      <c r="E50" s="13">
        <v>77</v>
      </c>
      <c r="F50" s="4"/>
      <c r="G50" s="4"/>
      <c r="H50" s="4"/>
      <c r="I50" s="4"/>
      <c r="J50" s="4"/>
      <c r="K50" s="4"/>
      <c r="L50" s="4"/>
      <c r="M50" s="4"/>
      <c r="N50" s="5"/>
      <c r="P50" s="34">
        <v>73.5</v>
      </c>
      <c r="Q50" s="34">
        <v>7</v>
      </c>
      <c r="R50" s="39">
        <v>0.24324324324324326</v>
      </c>
      <c r="W50" s="34">
        <v>1</v>
      </c>
      <c r="X50" s="38">
        <v>75</v>
      </c>
      <c r="Y50" s="34">
        <v>47</v>
      </c>
      <c r="Z50" s="39">
        <v>0.32800000000000001</v>
      </c>
      <c r="AA50" s="34">
        <v>15</v>
      </c>
      <c r="AB50" s="38">
        <v>76</v>
      </c>
      <c r="AC50" s="34">
        <v>47</v>
      </c>
      <c r="AD50" s="39">
        <v>0.36899999999999999</v>
      </c>
      <c r="AE50" s="34">
        <v>23</v>
      </c>
      <c r="AF50" s="38">
        <v>76</v>
      </c>
      <c r="AG50" s="34">
        <v>46</v>
      </c>
      <c r="AH50" s="39">
        <v>0.36899999999999999</v>
      </c>
      <c r="AK50" s="12">
        <v>47</v>
      </c>
      <c r="AL50">
        <f t="shared" si="0"/>
        <v>-0.95680901773487015</v>
      </c>
      <c r="AM50">
        <f t="shared" si="1"/>
        <v>-1.0687548002570784E-2</v>
      </c>
      <c r="AN50">
        <f t="shared" si="2"/>
        <v>1.5475829940134327</v>
      </c>
    </row>
    <row r="51" spans="1:40" ht="16.5" thickBot="1" x14ac:dyDescent="0.3">
      <c r="A51" s="3"/>
      <c r="B51" s="12">
        <v>47</v>
      </c>
      <c r="C51" s="13">
        <v>72</v>
      </c>
      <c r="D51" s="13">
        <v>79</v>
      </c>
      <c r="E51" s="13">
        <v>92</v>
      </c>
      <c r="F51" s="4"/>
      <c r="G51" s="4"/>
      <c r="H51" s="4"/>
      <c r="I51" s="4"/>
      <c r="J51" s="4"/>
      <c r="K51" s="4"/>
      <c r="L51" s="4"/>
      <c r="M51" s="4"/>
      <c r="N51" s="5"/>
      <c r="P51" s="34">
        <v>76.75</v>
      </c>
      <c r="Q51" s="34">
        <v>10</v>
      </c>
      <c r="R51" s="39">
        <v>0.3783783783783784</v>
      </c>
      <c r="W51" s="34">
        <v>17</v>
      </c>
      <c r="X51" s="38">
        <v>75</v>
      </c>
      <c r="Y51" s="34">
        <v>47</v>
      </c>
      <c r="Z51" s="39">
        <v>0.32800000000000001</v>
      </c>
      <c r="AA51" s="34">
        <v>4</v>
      </c>
      <c r="AB51" s="38">
        <v>75</v>
      </c>
      <c r="AC51" s="34">
        <v>48</v>
      </c>
      <c r="AD51" s="39">
        <v>0.28699999999999998</v>
      </c>
      <c r="AE51" s="34">
        <v>12</v>
      </c>
      <c r="AF51" s="38">
        <v>75</v>
      </c>
      <c r="AG51" s="34">
        <v>48</v>
      </c>
      <c r="AH51" s="39">
        <v>0.28699999999999998</v>
      </c>
      <c r="AK51" s="12">
        <v>48</v>
      </c>
      <c r="AL51">
        <f t="shared" si="0"/>
        <v>-0.81824959050907675</v>
      </c>
      <c r="AM51">
        <f t="shared" si="1"/>
        <v>-0.66975300816110561</v>
      </c>
      <c r="AN51">
        <f t="shared" si="2"/>
        <v>1.1761630754502088</v>
      </c>
    </row>
    <row r="52" spans="1:40" ht="16.5" thickBot="1" x14ac:dyDescent="0.3">
      <c r="A52" s="3"/>
      <c r="B52" s="12">
        <v>48</v>
      </c>
      <c r="C52" s="13">
        <v>73</v>
      </c>
      <c r="D52" s="13">
        <v>74</v>
      </c>
      <c r="E52" s="13">
        <v>89</v>
      </c>
      <c r="F52" s="4"/>
      <c r="G52" s="4"/>
      <c r="H52" s="4"/>
      <c r="I52" s="4"/>
      <c r="J52" s="4"/>
      <c r="K52" s="4"/>
      <c r="L52" s="4"/>
      <c r="M52" s="4"/>
      <c r="N52" s="5"/>
      <c r="P52" s="34">
        <v>80</v>
      </c>
      <c r="Q52" s="34">
        <v>16</v>
      </c>
      <c r="R52" s="39">
        <v>0.59459459459459463</v>
      </c>
      <c r="W52" s="34">
        <v>21</v>
      </c>
      <c r="X52" s="38">
        <v>75</v>
      </c>
      <c r="Y52" s="34">
        <v>47</v>
      </c>
      <c r="Z52" s="39">
        <v>0.32800000000000001</v>
      </c>
      <c r="AA52" s="34">
        <v>5</v>
      </c>
      <c r="AB52" s="38">
        <v>75</v>
      </c>
      <c r="AC52" s="34">
        <v>48</v>
      </c>
      <c r="AD52" s="39">
        <v>0.28699999999999998</v>
      </c>
      <c r="AE52" s="34">
        <v>19</v>
      </c>
      <c r="AF52" s="38">
        <v>75</v>
      </c>
      <c r="AG52" s="34">
        <v>48</v>
      </c>
      <c r="AH52" s="39">
        <v>0.28699999999999998</v>
      </c>
      <c r="AK52" s="12">
        <v>49</v>
      </c>
      <c r="AL52">
        <f t="shared" si="0"/>
        <v>0.56734468174885688</v>
      </c>
      <c r="AM52">
        <f t="shared" si="1"/>
        <v>-1.0687548002570784E-2</v>
      </c>
      <c r="AN52">
        <f t="shared" si="2"/>
        <v>-0.3095165988026865</v>
      </c>
    </row>
    <row r="53" spans="1:40" ht="16.5" thickBot="1" x14ac:dyDescent="0.3">
      <c r="A53" s="3"/>
      <c r="B53" s="12">
        <v>49</v>
      </c>
      <c r="C53" s="13">
        <v>83</v>
      </c>
      <c r="D53" s="13">
        <v>79</v>
      </c>
      <c r="E53" s="13">
        <v>77</v>
      </c>
      <c r="F53" s="4"/>
      <c r="G53" s="4"/>
      <c r="H53" s="4"/>
      <c r="I53" s="4"/>
      <c r="J53" s="4"/>
      <c r="K53" s="4"/>
      <c r="L53" s="4"/>
      <c r="M53" s="4"/>
      <c r="N53" s="5"/>
      <c r="P53" s="34">
        <v>83.25</v>
      </c>
      <c r="Q53" s="34">
        <v>7</v>
      </c>
      <c r="R53" s="39">
        <v>0.68918918918918914</v>
      </c>
      <c r="W53" s="34">
        <v>52</v>
      </c>
      <c r="X53" s="38">
        <v>75</v>
      </c>
      <c r="Y53" s="34">
        <v>47</v>
      </c>
      <c r="Z53" s="39">
        <v>0.32800000000000001</v>
      </c>
      <c r="AA53" s="34">
        <v>25</v>
      </c>
      <c r="AB53" s="38">
        <v>75</v>
      </c>
      <c r="AC53" s="34">
        <v>48</v>
      </c>
      <c r="AD53" s="39">
        <v>0.28699999999999998</v>
      </c>
      <c r="AE53" s="34">
        <v>29</v>
      </c>
      <c r="AF53" s="38">
        <v>75</v>
      </c>
      <c r="AG53" s="34">
        <v>48</v>
      </c>
      <c r="AH53" s="39">
        <v>0.28699999999999998</v>
      </c>
      <c r="AK53" s="12">
        <v>50</v>
      </c>
      <c r="AL53">
        <f t="shared" si="0"/>
        <v>1.3987012451036172</v>
      </c>
      <c r="AM53">
        <f t="shared" si="1"/>
        <v>-0.53793991612939862</v>
      </c>
      <c r="AN53">
        <f t="shared" si="2"/>
        <v>-0.68093651736591032</v>
      </c>
    </row>
    <row r="54" spans="1:40" ht="16.5" thickBot="1" x14ac:dyDescent="0.3">
      <c r="A54" s="3"/>
      <c r="B54" s="12">
        <v>50</v>
      </c>
      <c r="C54" s="13">
        <v>89</v>
      </c>
      <c r="D54" s="13">
        <v>75</v>
      </c>
      <c r="E54" s="13">
        <v>74</v>
      </c>
      <c r="F54" s="4"/>
      <c r="G54" s="4"/>
      <c r="H54" s="4"/>
      <c r="I54" s="4"/>
      <c r="J54" s="4"/>
      <c r="K54" s="4"/>
      <c r="L54" s="4"/>
      <c r="M54" s="4"/>
      <c r="N54" s="5"/>
      <c r="P54" s="34">
        <v>86.5</v>
      </c>
      <c r="Q54" s="34">
        <v>8</v>
      </c>
      <c r="R54" s="39">
        <v>0.79729729729729726</v>
      </c>
      <c r="W54" s="34">
        <v>7</v>
      </c>
      <c r="X54" s="38">
        <v>74</v>
      </c>
      <c r="Y54" s="34">
        <v>51</v>
      </c>
      <c r="Z54" s="39">
        <v>0.27300000000000002</v>
      </c>
      <c r="AA54" s="34">
        <v>36</v>
      </c>
      <c r="AB54" s="38">
        <v>75</v>
      </c>
      <c r="AC54" s="34">
        <v>48</v>
      </c>
      <c r="AD54" s="39">
        <v>0.28699999999999998</v>
      </c>
      <c r="AE54" s="34">
        <v>44</v>
      </c>
      <c r="AF54" s="38">
        <v>75</v>
      </c>
      <c r="AG54" s="34">
        <v>48</v>
      </c>
      <c r="AH54" s="39">
        <v>0.28699999999999998</v>
      </c>
      <c r="AK54" s="12">
        <v>51</v>
      </c>
      <c r="AL54">
        <f t="shared" si="0"/>
        <v>1.2601418178778236</v>
      </c>
      <c r="AM54">
        <f t="shared" si="1"/>
        <v>1.0438171882510849</v>
      </c>
      <c r="AN54">
        <f t="shared" si="2"/>
        <v>-1.1761630754502088</v>
      </c>
    </row>
    <row r="55" spans="1:40" ht="16.5" thickBot="1" x14ac:dyDescent="0.3">
      <c r="A55" s="3"/>
      <c r="B55" s="12">
        <v>51</v>
      </c>
      <c r="C55" s="13">
        <v>88</v>
      </c>
      <c r="D55" s="13">
        <v>87</v>
      </c>
      <c r="E55" s="13">
        <v>70</v>
      </c>
      <c r="F55" s="4"/>
      <c r="G55" s="4"/>
      <c r="H55" s="4"/>
      <c r="I55" s="4"/>
      <c r="J55" s="4"/>
      <c r="K55" s="4"/>
      <c r="L55" s="4"/>
      <c r="M55" s="4"/>
      <c r="N55" s="5"/>
      <c r="P55" s="34">
        <v>89.75</v>
      </c>
      <c r="Q55" s="34">
        <v>7</v>
      </c>
      <c r="R55" s="39">
        <v>0.89189189189189189</v>
      </c>
      <c r="W55" s="34">
        <v>23</v>
      </c>
      <c r="X55" s="38">
        <v>74</v>
      </c>
      <c r="Y55" s="34">
        <v>51</v>
      </c>
      <c r="Z55" s="39">
        <v>0.27300000000000002</v>
      </c>
      <c r="AA55" s="34">
        <v>50</v>
      </c>
      <c r="AB55" s="38">
        <v>75</v>
      </c>
      <c r="AC55" s="34">
        <v>48</v>
      </c>
      <c r="AD55" s="39">
        <v>0.28699999999999998</v>
      </c>
      <c r="AE55" s="34">
        <v>53</v>
      </c>
      <c r="AF55" s="38">
        <v>75</v>
      </c>
      <c r="AG55" s="34">
        <v>48</v>
      </c>
      <c r="AH55" s="39">
        <v>0.28699999999999998</v>
      </c>
      <c r="AK55" s="12">
        <v>52</v>
      </c>
      <c r="AL55">
        <f t="shared" si="0"/>
        <v>-0.54113073605749007</v>
      </c>
      <c r="AM55">
        <f t="shared" si="1"/>
        <v>-1.5924446523830542</v>
      </c>
      <c r="AN55">
        <f t="shared" si="2"/>
        <v>1.2999697149712834</v>
      </c>
    </row>
    <row r="56" spans="1:40" ht="16.5" thickBot="1" x14ac:dyDescent="0.3">
      <c r="A56" s="3"/>
      <c r="B56" s="12">
        <v>52</v>
      </c>
      <c r="C56" s="13">
        <v>75</v>
      </c>
      <c r="D56" s="13">
        <v>67</v>
      </c>
      <c r="E56" s="13">
        <v>90</v>
      </c>
      <c r="F56" s="4"/>
      <c r="G56" s="4"/>
      <c r="H56" s="4"/>
      <c r="I56" s="4"/>
      <c r="J56" s="4"/>
      <c r="K56" s="4"/>
      <c r="L56" s="4"/>
      <c r="M56" s="4"/>
      <c r="N56" s="5"/>
      <c r="P56" s="35" t="s">
        <v>32</v>
      </c>
      <c r="Q56" s="35">
        <v>8</v>
      </c>
      <c r="R56" s="41">
        <v>1</v>
      </c>
      <c r="W56" s="34">
        <v>37</v>
      </c>
      <c r="X56" s="38">
        <v>74</v>
      </c>
      <c r="Y56" s="34">
        <v>51</v>
      </c>
      <c r="Z56" s="39">
        <v>0.27300000000000002</v>
      </c>
      <c r="AA56" s="34">
        <v>54</v>
      </c>
      <c r="AB56" s="38">
        <v>75</v>
      </c>
      <c r="AC56" s="34">
        <v>48</v>
      </c>
      <c r="AD56" s="39">
        <v>0.28699999999999998</v>
      </c>
      <c r="AE56" s="34">
        <v>60</v>
      </c>
      <c r="AF56" s="38">
        <v>75</v>
      </c>
      <c r="AG56" s="34">
        <v>48</v>
      </c>
      <c r="AH56" s="39">
        <v>0.28699999999999998</v>
      </c>
      <c r="AK56" s="12">
        <v>53</v>
      </c>
      <c r="AL56">
        <f t="shared" si="0"/>
        <v>1.3987012451036172</v>
      </c>
      <c r="AM56">
        <f t="shared" si="1"/>
        <v>-0.66975300816110561</v>
      </c>
      <c r="AN56">
        <f t="shared" si="2"/>
        <v>-0.5571298778448357</v>
      </c>
    </row>
    <row r="57" spans="1:40" ht="16.5" thickBot="1" x14ac:dyDescent="0.3">
      <c r="A57" s="3"/>
      <c r="B57" s="12">
        <v>53</v>
      </c>
      <c r="C57" s="13">
        <v>89</v>
      </c>
      <c r="D57" s="13">
        <v>74</v>
      </c>
      <c r="E57" s="13">
        <v>75</v>
      </c>
      <c r="F57" s="4"/>
      <c r="G57" s="4"/>
      <c r="H57" s="4"/>
      <c r="I57" s="4"/>
      <c r="J57" s="4"/>
      <c r="K57" s="4"/>
      <c r="L57" s="4"/>
      <c r="M57" s="4"/>
      <c r="N57" s="5"/>
      <c r="W57" s="34">
        <v>40</v>
      </c>
      <c r="X57" s="38">
        <v>74</v>
      </c>
      <c r="Y57" s="34">
        <v>51</v>
      </c>
      <c r="Z57" s="39">
        <v>0.27300000000000002</v>
      </c>
      <c r="AA57" s="34">
        <v>38</v>
      </c>
      <c r="AB57" s="38">
        <v>74</v>
      </c>
      <c r="AC57" s="34">
        <v>54</v>
      </c>
      <c r="AD57" s="39">
        <v>0.246</v>
      </c>
      <c r="AE57" s="34">
        <v>50</v>
      </c>
      <c r="AF57" s="38">
        <v>74</v>
      </c>
      <c r="AG57" s="34">
        <v>54</v>
      </c>
      <c r="AH57" s="39">
        <v>0.26</v>
      </c>
      <c r="AK57" s="12">
        <v>54</v>
      </c>
      <c r="AL57">
        <f t="shared" si="0"/>
        <v>-1.2339278721864568</v>
      </c>
      <c r="AM57">
        <f t="shared" si="1"/>
        <v>-0.53793991612939862</v>
      </c>
      <c r="AN57">
        <f t="shared" si="2"/>
        <v>-1.4237763544923581</v>
      </c>
    </row>
    <row r="58" spans="1:40" ht="16.5" thickBot="1" x14ac:dyDescent="0.3">
      <c r="A58" s="3"/>
      <c r="B58" s="12">
        <v>54</v>
      </c>
      <c r="C58" s="13">
        <v>70</v>
      </c>
      <c r="D58" s="13">
        <v>75</v>
      </c>
      <c r="E58" s="13">
        <v>68</v>
      </c>
      <c r="F58" s="4"/>
      <c r="G58" s="4"/>
      <c r="H58" s="4"/>
      <c r="I58" s="4"/>
      <c r="J58" s="4"/>
      <c r="K58" s="4"/>
      <c r="L58" s="4"/>
      <c r="M58" s="4"/>
      <c r="N58" s="5"/>
      <c r="W58" s="34">
        <v>35</v>
      </c>
      <c r="X58" s="38">
        <v>73</v>
      </c>
      <c r="Y58" s="34">
        <v>55</v>
      </c>
      <c r="Z58" s="39">
        <v>0.246</v>
      </c>
      <c r="AA58" s="34">
        <v>48</v>
      </c>
      <c r="AB58" s="38">
        <v>74</v>
      </c>
      <c r="AC58" s="34">
        <v>54</v>
      </c>
      <c r="AD58" s="39">
        <v>0.246</v>
      </c>
      <c r="AE58" s="34">
        <v>59</v>
      </c>
      <c r="AF58" s="38">
        <v>74</v>
      </c>
      <c r="AG58" s="34">
        <v>54</v>
      </c>
      <c r="AH58" s="39">
        <v>0.26</v>
      </c>
      <c r="AK58" s="12">
        <v>55</v>
      </c>
      <c r="AL58">
        <f t="shared" si="0"/>
        <v>0.84446353620044357</v>
      </c>
      <c r="AM58">
        <f t="shared" si="1"/>
        <v>-1.4606315603513473</v>
      </c>
      <c r="AN58">
        <f t="shared" si="2"/>
        <v>0.43332323832376113</v>
      </c>
    </row>
    <row r="59" spans="1:40" ht="16.5" thickBot="1" x14ac:dyDescent="0.3">
      <c r="A59" s="3"/>
      <c r="B59" s="12">
        <v>55</v>
      </c>
      <c r="C59" s="13">
        <v>85</v>
      </c>
      <c r="D59" s="13">
        <v>68</v>
      </c>
      <c r="E59" s="13">
        <v>83</v>
      </c>
      <c r="F59" s="4"/>
      <c r="G59" s="4"/>
      <c r="H59" s="4"/>
      <c r="I59" s="4"/>
      <c r="J59" s="4"/>
      <c r="K59" s="4"/>
      <c r="L59" s="4"/>
      <c r="M59" s="4"/>
      <c r="N59" s="5"/>
      <c r="W59" s="34">
        <v>48</v>
      </c>
      <c r="X59" s="38">
        <v>73</v>
      </c>
      <c r="Y59" s="34">
        <v>55</v>
      </c>
      <c r="Z59" s="39">
        <v>0.246</v>
      </c>
      <c r="AA59" s="34">
        <v>53</v>
      </c>
      <c r="AB59" s="38">
        <v>74</v>
      </c>
      <c r="AC59" s="34">
        <v>54</v>
      </c>
      <c r="AD59" s="39">
        <v>0.246</v>
      </c>
      <c r="AE59" s="34">
        <v>38</v>
      </c>
      <c r="AF59" s="38">
        <v>73</v>
      </c>
      <c r="AG59" s="34">
        <v>56</v>
      </c>
      <c r="AH59" s="39">
        <v>0.246</v>
      </c>
      <c r="AK59" s="12">
        <v>56</v>
      </c>
      <c r="AL59">
        <f t="shared" si="0"/>
        <v>0.84446353620044357</v>
      </c>
      <c r="AM59">
        <f t="shared" si="1"/>
        <v>1.5710695563779127</v>
      </c>
      <c r="AN59">
        <f t="shared" si="2"/>
        <v>-1.2999697149712834</v>
      </c>
    </row>
    <row r="60" spans="1:40" ht="16.5" thickBot="1" x14ac:dyDescent="0.3">
      <c r="A60" s="3"/>
      <c r="B60" s="12">
        <v>56</v>
      </c>
      <c r="C60" s="13">
        <v>85</v>
      </c>
      <c r="D60" s="13">
        <v>91</v>
      </c>
      <c r="E60" s="13">
        <v>69</v>
      </c>
      <c r="F60" s="4"/>
      <c r="G60" s="4"/>
      <c r="H60" s="4"/>
      <c r="I60" s="4"/>
      <c r="J60" s="4"/>
      <c r="K60" s="4"/>
      <c r="L60" s="4"/>
      <c r="M60" s="4"/>
      <c r="N60" s="5"/>
      <c r="W60" s="34">
        <v>26</v>
      </c>
      <c r="X60" s="38">
        <v>72</v>
      </c>
      <c r="Y60" s="34">
        <v>57</v>
      </c>
      <c r="Z60" s="39">
        <v>0.191</v>
      </c>
      <c r="AA60" s="34">
        <v>12</v>
      </c>
      <c r="AB60" s="38">
        <v>72</v>
      </c>
      <c r="AC60" s="34">
        <v>57</v>
      </c>
      <c r="AD60" s="39">
        <v>0.20499999999999999</v>
      </c>
      <c r="AE60" s="34">
        <v>40</v>
      </c>
      <c r="AF60" s="38">
        <v>72</v>
      </c>
      <c r="AG60" s="34">
        <v>57</v>
      </c>
      <c r="AH60" s="39">
        <v>0.219</v>
      </c>
      <c r="AK60" s="12">
        <v>57</v>
      </c>
      <c r="AL60">
        <f t="shared" si="0"/>
        <v>1.3987012451036172</v>
      </c>
      <c r="AM60">
        <f t="shared" si="1"/>
        <v>-1.5924446523830542</v>
      </c>
      <c r="AN60">
        <f t="shared" si="2"/>
        <v>1.1761630754502088</v>
      </c>
    </row>
    <row r="61" spans="1:40" ht="16.5" thickBot="1" x14ac:dyDescent="0.3">
      <c r="A61" s="3"/>
      <c r="B61" s="12">
        <v>57</v>
      </c>
      <c r="C61" s="13">
        <v>89</v>
      </c>
      <c r="D61" s="13">
        <v>67</v>
      </c>
      <c r="E61" s="13">
        <v>89</v>
      </c>
      <c r="F61" s="4"/>
      <c r="G61" s="4"/>
      <c r="H61" s="4"/>
      <c r="I61" s="4"/>
      <c r="J61" s="4"/>
      <c r="K61" s="4"/>
      <c r="L61" s="4"/>
      <c r="M61" s="4"/>
      <c r="N61" s="5"/>
      <c r="W61" s="34">
        <v>44</v>
      </c>
      <c r="X61" s="38">
        <v>72</v>
      </c>
      <c r="Y61" s="34">
        <v>57</v>
      </c>
      <c r="Z61" s="39">
        <v>0.191</v>
      </c>
      <c r="AA61" s="34">
        <v>66</v>
      </c>
      <c r="AB61" s="38">
        <v>72</v>
      </c>
      <c r="AC61" s="34">
        <v>57</v>
      </c>
      <c r="AD61" s="39">
        <v>0.20499999999999999</v>
      </c>
      <c r="AE61" s="34">
        <v>69</v>
      </c>
      <c r="AF61" s="38">
        <v>72</v>
      </c>
      <c r="AG61" s="34">
        <v>57</v>
      </c>
      <c r="AH61" s="39">
        <v>0.219</v>
      </c>
      <c r="AK61" s="12">
        <v>58</v>
      </c>
      <c r="AL61">
        <f t="shared" si="0"/>
        <v>-0.12545245438010993</v>
      </c>
      <c r="AM61">
        <f t="shared" si="1"/>
        <v>1.5710695563779127</v>
      </c>
      <c r="AN61">
        <f t="shared" si="2"/>
        <v>-1.1761630754502088</v>
      </c>
    </row>
    <row r="62" spans="1:40" ht="16.5" thickBot="1" x14ac:dyDescent="0.3">
      <c r="A62" s="3"/>
      <c r="B62" s="12">
        <v>58</v>
      </c>
      <c r="C62" s="13">
        <v>78</v>
      </c>
      <c r="D62" s="13">
        <v>91</v>
      </c>
      <c r="E62" s="13">
        <v>70</v>
      </c>
      <c r="F62" s="4"/>
      <c r="G62" s="4"/>
      <c r="H62" s="4"/>
      <c r="I62" s="4"/>
      <c r="J62" s="4"/>
      <c r="K62" s="4"/>
      <c r="L62" s="4"/>
      <c r="M62" s="4"/>
      <c r="N62" s="5"/>
      <c r="W62" s="34">
        <v>47</v>
      </c>
      <c r="X62" s="38">
        <v>72</v>
      </c>
      <c r="Y62" s="34">
        <v>57</v>
      </c>
      <c r="Z62" s="39">
        <v>0.191</v>
      </c>
      <c r="AA62" s="34">
        <v>67</v>
      </c>
      <c r="AB62" s="38">
        <v>72</v>
      </c>
      <c r="AC62" s="34">
        <v>57</v>
      </c>
      <c r="AD62" s="39">
        <v>0.20499999999999999</v>
      </c>
      <c r="AE62" s="34">
        <v>3</v>
      </c>
      <c r="AF62" s="38">
        <v>71</v>
      </c>
      <c r="AG62" s="34">
        <v>59</v>
      </c>
      <c r="AH62" s="39">
        <v>0.17799999999999999</v>
      </c>
      <c r="AK62" s="12">
        <v>59</v>
      </c>
      <c r="AL62">
        <f t="shared" si="0"/>
        <v>-0.40257130883169667</v>
      </c>
      <c r="AM62">
        <f t="shared" si="1"/>
        <v>1.1756302802827918</v>
      </c>
      <c r="AN62">
        <f t="shared" si="2"/>
        <v>-0.68093651736591032</v>
      </c>
    </row>
    <row r="63" spans="1:40" ht="16.5" thickBot="1" x14ac:dyDescent="0.3">
      <c r="A63" s="3"/>
      <c r="B63" s="12">
        <v>59</v>
      </c>
      <c r="C63" s="13">
        <v>76</v>
      </c>
      <c r="D63" s="13">
        <v>88</v>
      </c>
      <c r="E63" s="13">
        <v>74</v>
      </c>
      <c r="F63" s="4"/>
      <c r="G63" s="4"/>
      <c r="H63" s="4"/>
      <c r="I63" s="4"/>
      <c r="J63" s="4"/>
      <c r="K63" s="4"/>
      <c r="L63" s="4"/>
      <c r="M63" s="4"/>
      <c r="N63" s="5"/>
      <c r="W63" s="34">
        <v>64</v>
      </c>
      <c r="X63" s="38">
        <v>72</v>
      </c>
      <c r="Y63" s="34">
        <v>57</v>
      </c>
      <c r="Z63" s="39">
        <v>0.191</v>
      </c>
      <c r="AA63" s="34">
        <v>9</v>
      </c>
      <c r="AB63" s="38">
        <v>71</v>
      </c>
      <c r="AC63" s="34">
        <v>60</v>
      </c>
      <c r="AD63" s="39">
        <v>0.15</v>
      </c>
      <c r="AE63" s="34">
        <v>27</v>
      </c>
      <c r="AF63" s="38">
        <v>71</v>
      </c>
      <c r="AG63" s="34">
        <v>59</v>
      </c>
      <c r="AH63" s="39">
        <v>0.17799999999999999</v>
      </c>
      <c r="AK63" s="12">
        <v>60</v>
      </c>
      <c r="AL63">
        <f t="shared" si="0"/>
        <v>-0.12545245438010993</v>
      </c>
      <c r="AM63">
        <f t="shared" si="1"/>
        <v>1.3074433723144987</v>
      </c>
      <c r="AN63">
        <f t="shared" si="2"/>
        <v>-0.5571298778448357</v>
      </c>
    </row>
    <row r="64" spans="1:40" ht="16.5" thickBot="1" x14ac:dyDescent="0.3">
      <c r="A64" s="3"/>
      <c r="B64" s="12">
        <v>60</v>
      </c>
      <c r="C64" s="13">
        <v>78</v>
      </c>
      <c r="D64" s="13">
        <v>89</v>
      </c>
      <c r="E64" s="13">
        <v>75</v>
      </c>
      <c r="F64" s="4"/>
      <c r="G64" s="4"/>
      <c r="H64" s="4"/>
      <c r="I64" s="4"/>
      <c r="J64" s="4"/>
      <c r="K64" s="4"/>
      <c r="L64" s="4"/>
      <c r="M64" s="4"/>
      <c r="N64" s="5"/>
      <c r="W64" s="34">
        <v>10</v>
      </c>
      <c r="X64" s="38">
        <v>70</v>
      </c>
      <c r="Y64" s="34">
        <v>61</v>
      </c>
      <c r="Z64" s="39">
        <v>0.123</v>
      </c>
      <c r="AA64" s="34">
        <v>13</v>
      </c>
      <c r="AB64" s="38">
        <v>71</v>
      </c>
      <c r="AC64" s="34">
        <v>60</v>
      </c>
      <c r="AD64" s="39">
        <v>0.15</v>
      </c>
      <c r="AE64" s="34">
        <v>28</v>
      </c>
      <c r="AF64" s="38">
        <v>71</v>
      </c>
      <c r="AG64" s="34">
        <v>59</v>
      </c>
      <c r="AH64" s="39">
        <v>0.17799999999999999</v>
      </c>
      <c r="AK64" s="12">
        <v>61</v>
      </c>
      <c r="AL64">
        <f t="shared" si="0"/>
        <v>-1.6496061538638369</v>
      </c>
      <c r="AM64">
        <f t="shared" si="1"/>
        <v>0.78019100418767096</v>
      </c>
      <c r="AN64">
        <f t="shared" si="2"/>
        <v>-6.1903319760537305E-2</v>
      </c>
    </row>
    <row r="65" spans="1:40" ht="16.5" thickBot="1" x14ac:dyDescent="0.3">
      <c r="A65" s="3"/>
      <c r="B65" s="12">
        <v>61</v>
      </c>
      <c r="C65" s="13">
        <v>67</v>
      </c>
      <c r="D65" s="13">
        <v>85</v>
      </c>
      <c r="E65" s="13">
        <v>79</v>
      </c>
      <c r="F65" s="4"/>
      <c r="G65" s="4"/>
      <c r="H65" s="4"/>
      <c r="I65" s="4"/>
      <c r="J65" s="4"/>
      <c r="K65" s="4"/>
      <c r="L65" s="4"/>
      <c r="M65" s="4"/>
      <c r="N65" s="5"/>
      <c r="W65" s="34">
        <v>12</v>
      </c>
      <c r="X65" s="38">
        <v>70</v>
      </c>
      <c r="Y65" s="34">
        <v>61</v>
      </c>
      <c r="Z65" s="39">
        <v>0.123</v>
      </c>
      <c r="AA65" s="34">
        <v>64</v>
      </c>
      <c r="AB65" s="38">
        <v>71</v>
      </c>
      <c r="AC65" s="34">
        <v>60</v>
      </c>
      <c r="AD65" s="39">
        <v>0.15</v>
      </c>
      <c r="AE65" s="34">
        <v>8</v>
      </c>
      <c r="AF65" s="38">
        <v>70</v>
      </c>
      <c r="AG65" s="34">
        <v>62</v>
      </c>
      <c r="AH65" s="39">
        <v>0.109</v>
      </c>
      <c r="AK65" s="12">
        <v>62</v>
      </c>
      <c r="AL65">
        <f t="shared" si="0"/>
        <v>1.3987012451036172</v>
      </c>
      <c r="AM65">
        <f t="shared" si="1"/>
        <v>-1.5924446523830542</v>
      </c>
      <c r="AN65">
        <f t="shared" si="2"/>
        <v>-1.1761630754502088</v>
      </c>
    </row>
    <row r="66" spans="1:40" ht="16.5" thickBot="1" x14ac:dyDescent="0.3">
      <c r="A66" s="3"/>
      <c r="B66" s="12">
        <v>62</v>
      </c>
      <c r="C66" s="13">
        <v>89</v>
      </c>
      <c r="D66" s="13">
        <v>67</v>
      </c>
      <c r="E66" s="13">
        <v>70</v>
      </c>
      <c r="F66" s="4"/>
      <c r="G66" s="4"/>
      <c r="H66" s="4"/>
      <c r="I66" s="4"/>
      <c r="J66" s="4"/>
      <c r="K66" s="4"/>
      <c r="L66" s="4"/>
      <c r="M66" s="4"/>
      <c r="N66" s="5"/>
      <c r="W66" s="34">
        <v>34</v>
      </c>
      <c r="X66" s="38">
        <v>70</v>
      </c>
      <c r="Y66" s="34">
        <v>61</v>
      </c>
      <c r="Z66" s="39">
        <v>0.123</v>
      </c>
      <c r="AA66" s="34">
        <v>65</v>
      </c>
      <c r="AB66" s="38">
        <v>71</v>
      </c>
      <c r="AC66" s="34">
        <v>60</v>
      </c>
      <c r="AD66" s="39">
        <v>0.15</v>
      </c>
      <c r="AE66" s="34">
        <v>51</v>
      </c>
      <c r="AF66" s="38">
        <v>70</v>
      </c>
      <c r="AG66" s="34">
        <v>62</v>
      </c>
      <c r="AH66" s="39">
        <v>0.109</v>
      </c>
      <c r="AK66" s="12">
        <v>63</v>
      </c>
      <c r="AL66">
        <f t="shared" si="0"/>
        <v>-0.40257130883169667</v>
      </c>
      <c r="AM66">
        <f t="shared" si="1"/>
        <v>0.38475172809255009</v>
      </c>
      <c r="AN66">
        <f t="shared" si="2"/>
        <v>-1.4237763544923581</v>
      </c>
    </row>
    <row r="67" spans="1:40" ht="16.5" thickBot="1" x14ac:dyDescent="0.3">
      <c r="A67" s="3"/>
      <c r="B67" s="12">
        <v>63</v>
      </c>
      <c r="C67" s="13">
        <v>76</v>
      </c>
      <c r="D67" s="13">
        <v>82</v>
      </c>
      <c r="E67" s="13">
        <v>68</v>
      </c>
      <c r="F67" s="4"/>
      <c r="G67" s="4"/>
      <c r="H67" s="4"/>
      <c r="I67" s="4"/>
      <c r="J67" s="4"/>
      <c r="K67" s="4"/>
      <c r="L67" s="4"/>
      <c r="M67" s="4"/>
      <c r="N67" s="5"/>
      <c r="W67" s="34">
        <v>54</v>
      </c>
      <c r="X67" s="38">
        <v>70</v>
      </c>
      <c r="Y67" s="34">
        <v>61</v>
      </c>
      <c r="Z67" s="39">
        <v>0.123</v>
      </c>
      <c r="AA67" s="34">
        <v>17</v>
      </c>
      <c r="AB67" s="38">
        <v>70</v>
      </c>
      <c r="AC67" s="34">
        <v>64</v>
      </c>
      <c r="AD67" s="39">
        <v>0.13600000000000001</v>
      </c>
      <c r="AE67" s="34">
        <v>58</v>
      </c>
      <c r="AF67" s="38">
        <v>70</v>
      </c>
      <c r="AG67" s="34">
        <v>62</v>
      </c>
      <c r="AH67" s="39">
        <v>0.109</v>
      </c>
      <c r="AK67" s="12">
        <v>64</v>
      </c>
      <c r="AL67">
        <f t="shared" si="0"/>
        <v>-0.95680901773487015</v>
      </c>
      <c r="AM67">
        <f t="shared" si="1"/>
        <v>-1.0651922842562265</v>
      </c>
      <c r="AN67">
        <f t="shared" si="2"/>
        <v>6.1903319760537305E-2</v>
      </c>
    </row>
    <row r="68" spans="1:40" ht="16.5" thickBot="1" x14ac:dyDescent="0.3">
      <c r="A68" s="3"/>
      <c r="B68" s="12">
        <v>64</v>
      </c>
      <c r="C68" s="13">
        <v>72</v>
      </c>
      <c r="D68" s="13">
        <v>71</v>
      </c>
      <c r="E68" s="13">
        <v>80</v>
      </c>
      <c r="F68" s="4"/>
      <c r="G68" s="4"/>
      <c r="H68" s="4"/>
      <c r="I68" s="4"/>
      <c r="J68" s="4"/>
      <c r="K68" s="4"/>
      <c r="L68" s="4"/>
      <c r="M68" s="4"/>
      <c r="N68" s="5"/>
      <c r="W68" s="34">
        <v>71</v>
      </c>
      <c r="X68" s="38">
        <v>70</v>
      </c>
      <c r="Y68" s="34">
        <v>61</v>
      </c>
      <c r="Z68" s="39">
        <v>0.123</v>
      </c>
      <c r="AA68" s="34">
        <v>14</v>
      </c>
      <c r="AB68" s="38">
        <v>69</v>
      </c>
      <c r="AC68" s="34">
        <v>65</v>
      </c>
      <c r="AD68" s="39">
        <v>0.109</v>
      </c>
      <c r="AE68" s="34">
        <v>62</v>
      </c>
      <c r="AF68" s="38">
        <v>70</v>
      </c>
      <c r="AG68" s="34">
        <v>62</v>
      </c>
      <c r="AH68" s="39">
        <v>0.109</v>
      </c>
      <c r="AK68" s="12">
        <v>65</v>
      </c>
      <c r="AL68">
        <f t="shared" si="0"/>
        <v>0.56734468174885688</v>
      </c>
      <c r="AM68">
        <f t="shared" si="1"/>
        <v>-1.0651922842562265</v>
      </c>
      <c r="AN68">
        <f t="shared" si="2"/>
        <v>-1.2999697149712834</v>
      </c>
    </row>
    <row r="69" spans="1:40" ht="16.5" thickBot="1" x14ac:dyDescent="0.3">
      <c r="A69" s="3"/>
      <c r="B69" s="12">
        <v>65</v>
      </c>
      <c r="C69" s="13">
        <v>83</v>
      </c>
      <c r="D69" s="13">
        <v>71</v>
      </c>
      <c r="E69" s="13">
        <v>69</v>
      </c>
      <c r="F69" s="4"/>
      <c r="G69" s="4"/>
      <c r="H69" s="4"/>
      <c r="I69" s="4"/>
      <c r="J69" s="4"/>
      <c r="K69" s="4"/>
      <c r="L69" s="4"/>
      <c r="M69" s="4"/>
      <c r="N69" s="5"/>
      <c r="P69" s="36" t="s">
        <v>31</v>
      </c>
      <c r="Q69" s="36" t="s">
        <v>33</v>
      </c>
      <c r="R69" s="36" t="s">
        <v>34</v>
      </c>
      <c r="W69" s="34">
        <v>16</v>
      </c>
      <c r="X69" s="38">
        <v>69</v>
      </c>
      <c r="Y69" s="34">
        <v>66</v>
      </c>
      <c r="Z69" s="39">
        <v>5.3999999999999999E-2</v>
      </c>
      <c r="AA69" s="34">
        <v>30</v>
      </c>
      <c r="AB69" s="38">
        <v>69</v>
      </c>
      <c r="AC69" s="34">
        <v>65</v>
      </c>
      <c r="AD69" s="39">
        <v>0.109</v>
      </c>
      <c r="AE69" s="34">
        <v>74</v>
      </c>
      <c r="AF69" s="38">
        <v>70</v>
      </c>
      <c r="AG69" s="34">
        <v>62</v>
      </c>
      <c r="AH69" s="39">
        <v>0.109</v>
      </c>
      <c r="AK69" s="12">
        <v>66</v>
      </c>
      <c r="AL69">
        <f t="shared" ref="AL69:AL77" si="4">STANDARDIZE(C70,Q$5,Q$9)</f>
        <v>1.1215823906520304</v>
      </c>
      <c r="AM69">
        <f t="shared" ref="AM69:AM77" si="5">STANDARDIZE(D70,R$5,R$9)</f>
        <v>-0.93337919222451948</v>
      </c>
      <c r="AN69">
        <f t="shared" ref="AN69:AN77" si="6">STANDARDIZE(E70,S$5,S$9)</f>
        <v>1.6713896335345073</v>
      </c>
    </row>
    <row r="70" spans="1:40" ht="16.5" thickBot="1" x14ac:dyDescent="0.3">
      <c r="A70" s="3"/>
      <c r="B70" s="12">
        <v>66</v>
      </c>
      <c r="C70" s="13">
        <v>87</v>
      </c>
      <c r="D70" s="13">
        <v>72</v>
      </c>
      <c r="E70" s="13">
        <v>93</v>
      </c>
      <c r="F70" s="4"/>
      <c r="G70" s="4"/>
      <c r="H70" s="4"/>
      <c r="I70" s="4"/>
      <c r="J70" s="4"/>
      <c r="K70" s="4"/>
      <c r="L70" s="4"/>
      <c r="M70" s="4"/>
      <c r="N70" s="5"/>
      <c r="P70" s="34">
        <v>67</v>
      </c>
      <c r="Q70" s="34">
        <v>3</v>
      </c>
      <c r="R70" s="39">
        <v>4.0540540540540543E-2</v>
      </c>
      <c r="W70" s="34">
        <v>22</v>
      </c>
      <c r="X70" s="38">
        <v>69</v>
      </c>
      <c r="Y70" s="34">
        <v>66</v>
      </c>
      <c r="Z70" s="39">
        <v>5.3999999999999999E-2</v>
      </c>
      <c r="AA70" s="34">
        <v>32</v>
      </c>
      <c r="AB70" s="38">
        <v>68</v>
      </c>
      <c r="AC70" s="34">
        <v>67</v>
      </c>
      <c r="AD70" s="39">
        <v>6.8000000000000005E-2</v>
      </c>
      <c r="AE70" s="34">
        <v>56</v>
      </c>
      <c r="AF70" s="38">
        <v>69</v>
      </c>
      <c r="AG70" s="34">
        <v>67</v>
      </c>
      <c r="AH70" s="39">
        <v>8.2000000000000003E-2</v>
      </c>
      <c r="AK70" s="12">
        <v>67</v>
      </c>
      <c r="AL70">
        <f t="shared" si="4"/>
        <v>0.56734468174885688</v>
      </c>
      <c r="AM70">
        <f t="shared" si="5"/>
        <v>-0.93337919222451948</v>
      </c>
      <c r="AN70">
        <f t="shared" si="6"/>
        <v>1.6713896335345073</v>
      </c>
    </row>
    <row r="71" spans="1:40" ht="16.5" thickBot="1" x14ac:dyDescent="0.3">
      <c r="A71" s="3"/>
      <c r="B71" s="12">
        <v>67</v>
      </c>
      <c r="C71" s="13">
        <v>83</v>
      </c>
      <c r="D71" s="13">
        <v>72</v>
      </c>
      <c r="E71" s="13">
        <v>93</v>
      </c>
      <c r="F71" s="4"/>
      <c r="G71" s="4"/>
      <c r="H71" s="4"/>
      <c r="I71" s="4"/>
      <c r="J71" s="4"/>
      <c r="K71" s="4"/>
      <c r="L71" s="4"/>
      <c r="M71" s="4"/>
      <c r="N71" s="5"/>
      <c r="P71" s="34">
        <v>70.25</v>
      </c>
      <c r="Q71" s="34">
        <v>10</v>
      </c>
      <c r="R71" s="39">
        <v>0.17567567567567569</v>
      </c>
      <c r="W71" s="34">
        <v>31</v>
      </c>
      <c r="X71" s="38">
        <v>69</v>
      </c>
      <c r="Y71" s="34">
        <v>66</v>
      </c>
      <c r="Z71" s="39">
        <v>5.3999999999999999E-2</v>
      </c>
      <c r="AA71" s="34">
        <v>33</v>
      </c>
      <c r="AB71" s="38">
        <v>68</v>
      </c>
      <c r="AC71" s="34">
        <v>67</v>
      </c>
      <c r="AD71" s="39">
        <v>6.8000000000000005E-2</v>
      </c>
      <c r="AE71" s="34">
        <v>65</v>
      </c>
      <c r="AF71" s="38">
        <v>69</v>
      </c>
      <c r="AG71" s="34">
        <v>67</v>
      </c>
      <c r="AH71" s="39">
        <v>8.2000000000000003E-2</v>
      </c>
      <c r="AK71" s="12">
        <v>68</v>
      </c>
      <c r="AL71">
        <f t="shared" si="4"/>
        <v>-1.3724872994122501</v>
      </c>
      <c r="AM71">
        <f t="shared" si="5"/>
        <v>0.25293863606084316</v>
      </c>
      <c r="AN71">
        <f t="shared" si="6"/>
        <v>0.5571298778448357</v>
      </c>
    </row>
    <row r="72" spans="1:40" ht="16.5" thickBot="1" x14ac:dyDescent="0.3">
      <c r="A72" s="3"/>
      <c r="B72" s="12">
        <v>68</v>
      </c>
      <c r="C72" s="13">
        <v>69</v>
      </c>
      <c r="D72" s="13">
        <v>81</v>
      </c>
      <c r="E72" s="13">
        <v>84</v>
      </c>
      <c r="F72" s="4"/>
      <c r="G72" s="4"/>
      <c r="H72" s="4"/>
      <c r="I72" s="4"/>
      <c r="J72" s="4"/>
      <c r="K72" s="4"/>
      <c r="L72" s="4"/>
      <c r="M72" s="4"/>
      <c r="N72" s="5"/>
      <c r="P72" s="34">
        <v>73.5</v>
      </c>
      <c r="Q72" s="34">
        <v>6</v>
      </c>
      <c r="R72" s="39">
        <v>0.25675675675675674</v>
      </c>
      <c r="W72" s="34">
        <v>68</v>
      </c>
      <c r="X72" s="38">
        <v>69</v>
      </c>
      <c r="Y72" s="34">
        <v>66</v>
      </c>
      <c r="Z72" s="39">
        <v>5.3999999999999999E-2</v>
      </c>
      <c r="AA72" s="34">
        <v>55</v>
      </c>
      <c r="AB72" s="38">
        <v>68</v>
      </c>
      <c r="AC72" s="34">
        <v>67</v>
      </c>
      <c r="AD72" s="39">
        <v>6.8000000000000005E-2</v>
      </c>
      <c r="AE72" s="34">
        <v>32</v>
      </c>
      <c r="AF72" s="38">
        <v>68</v>
      </c>
      <c r="AG72" s="34">
        <v>69</v>
      </c>
      <c r="AH72" s="39">
        <v>4.1000000000000002E-2</v>
      </c>
      <c r="AK72" s="12">
        <v>69</v>
      </c>
      <c r="AL72">
        <f t="shared" si="4"/>
        <v>1.6758200995552037</v>
      </c>
      <c r="AM72">
        <f t="shared" si="5"/>
        <v>-1.5924446523830542</v>
      </c>
      <c r="AN72">
        <f t="shared" si="6"/>
        <v>-0.92854979640805957</v>
      </c>
    </row>
    <row r="73" spans="1:40" ht="16.5" thickBot="1" x14ac:dyDescent="0.3">
      <c r="A73" s="3"/>
      <c r="B73" s="12">
        <v>69</v>
      </c>
      <c r="C73" s="13">
        <v>91</v>
      </c>
      <c r="D73" s="13">
        <v>67</v>
      </c>
      <c r="E73" s="13">
        <v>72</v>
      </c>
      <c r="F73" s="4"/>
      <c r="G73" s="4"/>
      <c r="H73" s="4"/>
      <c r="I73" s="4"/>
      <c r="J73" s="4"/>
      <c r="K73" s="4"/>
      <c r="L73" s="4"/>
      <c r="M73" s="4"/>
      <c r="N73" s="5"/>
      <c r="P73" s="34">
        <v>76.75</v>
      </c>
      <c r="Q73" s="34">
        <v>10</v>
      </c>
      <c r="R73" s="39">
        <v>0.39189189189189189</v>
      </c>
      <c r="W73" s="34">
        <v>74</v>
      </c>
      <c r="X73" s="38">
        <v>69</v>
      </c>
      <c r="Y73" s="34">
        <v>66</v>
      </c>
      <c r="Z73" s="39">
        <v>5.3999999999999999E-2</v>
      </c>
      <c r="AA73" s="34">
        <v>46</v>
      </c>
      <c r="AB73" s="38">
        <v>67</v>
      </c>
      <c r="AC73" s="34">
        <v>70</v>
      </c>
      <c r="AD73" s="39">
        <v>0</v>
      </c>
      <c r="AE73" s="34">
        <v>54</v>
      </c>
      <c r="AF73" s="38">
        <v>68</v>
      </c>
      <c r="AG73" s="34">
        <v>69</v>
      </c>
      <c r="AH73" s="39">
        <v>4.1000000000000002E-2</v>
      </c>
      <c r="AK73" s="12">
        <v>70</v>
      </c>
      <c r="AL73">
        <f t="shared" si="4"/>
        <v>1.9529389540067905</v>
      </c>
      <c r="AM73">
        <f t="shared" si="5"/>
        <v>0.91200409621937795</v>
      </c>
      <c r="AN73">
        <f t="shared" si="6"/>
        <v>-0.3095165988026865</v>
      </c>
    </row>
    <row r="74" spans="1:40" ht="16.5" thickBot="1" x14ac:dyDescent="0.3">
      <c r="A74" s="3"/>
      <c r="B74" s="12">
        <v>70</v>
      </c>
      <c r="C74" s="13">
        <v>93</v>
      </c>
      <c r="D74" s="13">
        <v>86</v>
      </c>
      <c r="E74" s="13">
        <v>77</v>
      </c>
      <c r="F74" s="4"/>
      <c r="G74" s="4"/>
      <c r="H74" s="4"/>
      <c r="I74" s="4"/>
      <c r="J74" s="4"/>
      <c r="K74" s="4"/>
      <c r="L74" s="4"/>
      <c r="M74" s="4"/>
      <c r="N74" s="5"/>
      <c r="P74" s="34">
        <v>80</v>
      </c>
      <c r="Q74" s="34">
        <v>15</v>
      </c>
      <c r="R74" s="39">
        <v>0.59459459459459463</v>
      </c>
      <c r="W74" s="34">
        <v>4</v>
      </c>
      <c r="X74" s="38">
        <v>68</v>
      </c>
      <c r="Y74" s="34">
        <v>71</v>
      </c>
      <c r="Z74" s="39">
        <v>4.1000000000000002E-2</v>
      </c>
      <c r="AA74" s="34">
        <v>52</v>
      </c>
      <c r="AB74" s="38">
        <v>67</v>
      </c>
      <c r="AC74" s="34">
        <v>70</v>
      </c>
      <c r="AD74" s="39">
        <v>0</v>
      </c>
      <c r="AE74" s="34">
        <v>63</v>
      </c>
      <c r="AF74" s="38">
        <v>68</v>
      </c>
      <c r="AG74" s="34">
        <v>69</v>
      </c>
      <c r="AH74" s="39">
        <v>4.1000000000000002E-2</v>
      </c>
      <c r="AK74" s="12">
        <v>71</v>
      </c>
      <c r="AL74">
        <f t="shared" si="4"/>
        <v>-1.2339278721864568</v>
      </c>
      <c r="AM74">
        <f t="shared" si="5"/>
        <v>1.1756302802827918</v>
      </c>
      <c r="AN74">
        <f t="shared" si="6"/>
        <v>6.1903319760537305E-2</v>
      </c>
    </row>
    <row r="75" spans="1:40" ht="16.5" thickBot="1" x14ac:dyDescent="0.3">
      <c r="A75" s="3"/>
      <c r="B75" s="12">
        <v>71</v>
      </c>
      <c r="C75" s="13">
        <v>70</v>
      </c>
      <c r="D75" s="13">
        <v>88</v>
      </c>
      <c r="E75" s="13">
        <v>80</v>
      </c>
      <c r="F75" s="4"/>
      <c r="G75" s="4"/>
      <c r="H75" s="4"/>
      <c r="I75" s="4"/>
      <c r="J75" s="4"/>
      <c r="K75" s="4"/>
      <c r="L75" s="4"/>
      <c r="M75" s="4"/>
      <c r="N75" s="5"/>
      <c r="P75" s="34">
        <v>83.25</v>
      </c>
      <c r="Q75" s="34">
        <v>6</v>
      </c>
      <c r="R75" s="39">
        <v>0.67567567567567566</v>
      </c>
      <c r="W75" s="34">
        <v>9</v>
      </c>
      <c r="X75" s="38">
        <v>67</v>
      </c>
      <c r="Y75" s="34">
        <v>72</v>
      </c>
      <c r="Z75" s="39">
        <v>0</v>
      </c>
      <c r="AA75" s="34">
        <v>57</v>
      </c>
      <c r="AB75" s="38">
        <v>67</v>
      </c>
      <c r="AC75" s="34">
        <v>70</v>
      </c>
      <c r="AD75" s="39">
        <v>0</v>
      </c>
      <c r="AE75" s="34">
        <v>15</v>
      </c>
      <c r="AF75" s="38">
        <v>67</v>
      </c>
      <c r="AG75" s="34">
        <v>72</v>
      </c>
      <c r="AH75" s="39">
        <v>0</v>
      </c>
      <c r="AK75" s="12">
        <v>72</v>
      </c>
      <c r="AL75">
        <f t="shared" si="4"/>
        <v>1.2601418178778236</v>
      </c>
      <c r="AM75">
        <f t="shared" si="5"/>
        <v>1.1756302802827918</v>
      </c>
      <c r="AN75">
        <f t="shared" si="6"/>
        <v>1.1761630754502088</v>
      </c>
    </row>
    <row r="76" spans="1:40" ht="16.5" thickBot="1" x14ac:dyDescent="0.3">
      <c r="A76" s="3"/>
      <c r="B76" s="12">
        <v>72</v>
      </c>
      <c r="C76" s="13">
        <v>88</v>
      </c>
      <c r="D76" s="13">
        <v>88</v>
      </c>
      <c r="E76" s="13">
        <v>89</v>
      </c>
      <c r="F76" s="4"/>
      <c r="G76" s="4"/>
      <c r="H76" s="4"/>
      <c r="I76" s="4"/>
      <c r="J76" s="4"/>
      <c r="K76" s="4"/>
      <c r="L76" s="4"/>
      <c r="M76" s="4"/>
      <c r="N76" s="5"/>
      <c r="P76" s="34">
        <v>86.5</v>
      </c>
      <c r="Q76" s="34">
        <v>5</v>
      </c>
      <c r="R76" s="39">
        <v>0.7432432432432432</v>
      </c>
      <c r="W76" s="34">
        <v>11</v>
      </c>
      <c r="X76" s="38">
        <v>67</v>
      </c>
      <c r="Y76" s="34">
        <v>72</v>
      </c>
      <c r="Z76" s="39">
        <v>0</v>
      </c>
      <c r="AA76" s="34">
        <v>62</v>
      </c>
      <c r="AB76" s="38">
        <v>67</v>
      </c>
      <c r="AC76" s="34">
        <v>70</v>
      </c>
      <c r="AD76" s="39">
        <v>0</v>
      </c>
      <c r="AE76" s="34">
        <v>16</v>
      </c>
      <c r="AF76" s="38">
        <v>67</v>
      </c>
      <c r="AG76" s="34">
        <v>72</v>
      </c>
      <c r="AH76" s="39">
        <v>0</v>
      </c>
      <c r="AK76" s="12">
        <v>73</v>
      </c>
      <c r="AL76">
        <f t="shared" si="4"/>
        <v>0.70590410897465028</v>
      </c>
      <c r="AM76">
        <f t="shared" si="5"/>
        <v>-0.27431373206598469</v>
      </c>
      <c r="AN76">
        <f t="shared" si="6"/>
        <v>-0.3095165988026865</v>
      </c>
    </row>
    <row r="77" spans="1:40" ht="16.5" thickBot="1" x14ac:dyDescent="0.3">
      <c r="A77" s="3"/>
      <c r="B77" s="12">
        <v>73</v>
      </c>
      <c r="C77" s="13">
        <v>84</v>
      </c>
      <c r="D77" s="13">
        <v>77</v>
      </c>
      <c r="E77" s="13">
        <v>77</v>
      </c>
      <c r="F77" s="4"/>
      <c r="G77" s="4"/>
      <c r="H77" s="4"/>
      <c r="I77" s="4"/>
      <c r="J77" s="4"/>
      <c r="K77" s="4"/>
      <c r="L77" s="4"/>
      <c r="M77" s="4"/>
      <c r="N77" s="5"/>
      <c r="P77" s="34">
        <v>89.75</v>
      </c>
      <c r="Q77" s="34">
        <v>7</v>
      </c>
      <c r="R77" s="39">
        <v>0.83783783783783783</v>
      </c>
      <c r="W77" s="35">
        <v>61</v>
      </c>
      <c r="X77" s="40">
        <v>67</v>
      </c>
      <c r="Y77" s="35">
        <v>72</v>
      </c>
      <c r="Z77" s="41">
        <v>0</v>
      </c>
      <c r="AA77" s="35">
        <v>69</v>
      </c>
      <c r="AB77" s="40">
        <v>67</v>
      </c>
      <c r="AC77" s="35">
        <v>70</v>
      </c>
      <c r="AD77" s="41">
        <v>0</v>
      </c>
      <c r="AE77" s="35">
        <v>24</v>
      </c>
      <c r="AF77" s="40">
        <v>67</v>
      </c>
      <c r="AG77" s="35">
        <v>72</v>
      </c>
      <c r="AH77" s="41">
        <v>0</v>
      </c>
      <c r="AK77" s="12">
        <v>74</v>
      </c>
      <c r="AL77">
        <f t="shared" si="4"/>
        <v>-1.3724872994122501</v>
      </c>
      <c r="AM77">
        <f t="shared" si="5"/>
        <v>1.4392564643462058</v>
      </c>
      <c r="AN77">
        <f t="shared" si="6"/>
        <v>-1.1761630754502088</v>
      </c>
    </row>
    <row r="78" spans="1:40" ht="16.5" thickBot="1" x14ac:dyDescent="0.3">
      <c r="A78" s="3"/>
      <c r="B78" s="12">
        <v>74</v>
      </c>
      <c r="C78" s="13">
        <v>69</v>
      </c>
      <c r="D78" s="13">
        <v>90</v>
      </c>
      <c r="E78" s="13">
        <v>70</v>
      </c>
      <c r="F78" s="4"/>
      <c r="G78" s="4"/>
      <c r="H78" s="4"/>
      <c r="I78" s="4"/>
      <c r="J78" s="4"/>
      <c r="K78" s="4"/>
      <c r="L78" s="4"/>
      <c r="M78" s="4"/>
      <c r="N78" s="5"/>
      <c r="P78" s="35" t="s">
        <v>32</v>
      </c>
      <c r="Q78" s="35">
        <v>12</v>
      </c>
      <c r="R78" s="41">
        <v>1</v>
      </c>
    </row>
    <row r="79" spans="1:40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3"/>
    </row>
  </sheetData>
  <sortState xmlns:xlrd2="http://schemas.microsoft.com/office/spreadsheetml/2017/richdata2" ref="AE4:AH77">
    <sortCondition ref="AG5"/>
  </sortState>
  <mergeCells count="1">
    <mergeCell ref="B1:M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D9704-C8C7-4A5C-9A23-1BA55BAD908A}">
  <dimension ref="B1:Q32"/>
  <sheetViews>
    <sheetView tabSelected="1" zoomScale="80" zoomScaleNormal="80" workbookViewId="0">
      <selection activeCell="D32" sqref="D32"/>
    </sheetView>
  </sheetViews>
  <sheetFormatPr baseColWidth="10" defaultRowHeight="15" x14ac:dyDescent="0.25"/>
  <cols>
    <col min="1" max="1" width="3.85546875" customWidth="1"/>
    <col min="2" max="2" width="26.28515625" customWidth="1"/>
    <col min="3" max="3" width="25" customWidth="1"/>
    <col min="4" max="4" width="18" customWidth="1"/>
    <col min="5" max="5" width="29.85546875" customWidth="1"/>
    <col min="6" max="6" width="16.7109375" customWidth="1"/>
    <col min="7" max="7" width="15.5703125" customWidth="1"/>
    <col min="8" max="8" width="18.42578125" customWidth="1"/>
    <col min="9" max="9" width="18.85546875" customWidth="1"/>
    <col min="13" max="13" width="9.28515625" customWidth="1"/>
  </cols>
  <sheetData>
    <row r="1" spans="2:17" x14ac:dyDescent="0.25">
      <c r="B1" t="s">
        <v>83</v>
      </c>
      <c r="J1" t="s">
        <v>82</v>
      </c>
      <c r="K1">
        <v>1</v>
      </c>
      <c r="L1" t="s">
        <v>81</v>
      </c>
    </row>
    <row r="2" spans="2:17" x14ac:dyDescent="0.25">
      <c r="J2" t="s">
        <v>80</v>
      </c>
      <c r="K2">
        <v>3</v>
      </c>
      <c r="L2" t="s">
        <v>66</v>
      </c>
    </row>
    <row r="3" spans="2:17" ht="15.75" thickBot="1" x14ac:dyDescent="0.3">
      <c r="B3" t="s">
        <v>79</v>
      </c>
      <c r="J3" t="s">
        <v>78</v>
      </c>
      <c r="K3">
        <v>1</v>
      </c>
      <c r="L3" t="s">
        <v>77</v>
      </c>
    </row>
    <row r="4" spans="2:17" x14ac:dyDescent="0.25">
      <c r="B4" s="52" t="s">
        <v>76</v>
      </c>
      <c r="C4" s="52" t="s">
        <v>17</v>
      </c>
      <c r="D4" s="52" t="s">
        <v>16</v>
      </c>
      <c r="E4" s="52" t="s">
        <v>75</v>
      </c>
      <c r="F4" s="52" t="s">
        <v>74</v>
      </c>
    </row>
    <row r="5" spans="2:17" x14ac:dyDescent="0.25">
      <c r="B5" t="s">
        <v>4</v>
      </c>
      <c r="C5">
        <v>74</v>
      </c>
      <c r="D5">
        <v>5883</v>
      </c>
      <c r="E5">
        <v>79.5</v>
      </c>
      <c r="F5">
        <v>65.239726027397253</v>
      </c>
      <c r="J5" t="s">
        <v>73</v>
      </c>
      <c r="K5" t="s">
        <v>72</v>
      </c>
      <c r="L5" s="49" t="s">
        <v>71</v>
      </c>
    </row>
    <row r="6" spans="2:17" x14ac:dyDescent="0.25">
      <c r="B6" t="s">
        <v>3</v>
      </c>
      <c r="C6">
        <v>74</v>
      </c>
      <c r="D6">
        <v>5852</v>
      </c>
      <c r="E6">
        <v>79.081081081081081</v>
      </c>
      <c r="F6">
        <v>57.5549796371714</v>
      </c>
      <c r="J6" t="s">
        <v>70</v>
      </c>
      <c r="K6" t="s">
        <v>69</v>
      </c>
    </row>
    <row r="7" spans="2:17" ht="15.75" thickBot="1" x14ac:dyDescent="0.3">
      <c r="B7" s="50" t="s">
        <v>2</v>
      </c>
      <c r="C7" s="50">
        <v>74</v>
      </c>
      <c r="D7" s="50">
        <v>5839</v>
      </c>
      <c r="E7" s="50">
        <v>78.905405405405403</v>
      </c>
      <c r="F7" s="50">
        <v>52.086819696408732</v>
      </c>
      <c r="K7" t="s">
        <v>68</v>
      </c>
    </row>
    <row r="8" spans="2:17" x14ac:dyDescent="0.25">
      <c r="B8" s="53" t="s">
        <v>67</v>
      </c>
      <c r="C8" s="49">
        <v>74</v>
      </c>
      <c r="K8" t="s">
        <v>66</v>
      </c>
    </row>
    <row r="9" spans="2:17" x14ac:dyDescent="0.25">
      <c r="K9" t="s">
        <v>65</v>
      </c>
    </row>
    <row r="10" spans="2:17" ht="15.75" thickBot="1" x14ac:dyDescent="0.3">
      <c r="B10" t="s">
        <v>64</v>
      </c>
    </row>
    <row r="11" spans="2:17" x14ac:dyDescent="0.25">
      <c r="B11" s="52" t="s">
        <v>63</v>
      </c>
      <c r="C11" s="52" t="s">
        <v>62</v>
      </c>
      <c r="D11" s="52" t="s">
        <v>61</v>
      </c>
      <c r="E11" s="52" t="s">
        <v>60</v>
      </c>
      <c r="F11" s="42" t="s">
        <v>59</v>
      </c>
      <c r="G11" s="42" t="s">
        <v>58</v>
      </c>
      <c r="H11" s="42" t="s">
        <v>57</v>
      </c>
      <c r="J11" s="51" t="s">
        <v>56</v>
      </c>
    </row>
    <row r="12" spans="2:17" x14ac:dyDescent="0.25">
      <c r="B12" t="s">
        <v>55</v>
      </c>
      <c r="C12">
        <v>13.810810810808107</v>
      </c>
      <c r="D12">
        <v>2</v>
      </c>
      <c r="E12">
        <v>6.9054054054040535</v>
      </c>
      <c r="F12" s="49">
        <v>0.11845857458900413</v>
      </c>
      <c r="G12" s="49">
        <v>0.88834549054945</v>
      </c>
      <c r="H12" s="49">
        <v>3.0370875986683101</v>
      </c>
      <c r="J12" t="s">
        <v>54</v>
      </c>
      <c r="N12" s="49" t="s">
        <v>53</v>
      </c>
      <c r="O12" s="49"/>
      <c r="P12" s="49"/>
      <c r="Q12" s="49"/>
    </row>
    <row r="13" spans="2:17" x14ac:dyDescent="0.25">
      <c r="B13" t="s">
        <v>52</v>
      </c>
      <c r="C13">
        <v>12766.35135135135</v>
      </c>
      <c r="D13">
        <v>219</v>
      </c>
      <c r="E13" s="49">
        <v>58.293841786992466</v>
      </c>
      <c r="I13" t="s">
        <v>51</v>
      </c>
      <c r="N13" t="s">
        <v>50</v>
      </c>
    </row>
    <row r="15" spans="2:17" ht="15.75" thickBot="1" x14ac:dyDescent="0.3">
      <c r="B15" s="50" t="s">
        <v>49</v>
      </c>
      <c r="C15" s="50">
        <v>12780.162162162158</v>
      </c>
      <c r="D15" s="50">
        <v>221</v>
      </c>
      <c r="E15" s="50"/>
      <c r="F15" s="50"/>
      <c r="G15" s="50"/>
      <c r="H15" s="50"/>
    </row>
    <row r="16" spans="2:17" x14ac:dyDescent="0.25">
      <c r="D16" s="49" t="s">
        <v>48</v>
      </c>
      <c r="E16" s="49">
        <f>SQRT(E13)</f>
        <v>7.6350403919686283</v>
      </c>
    </row>
    <row r="19" spans="3:8" x14ac:dyDescent="0.25">
      <c r="C19" t="s">
        <v>47</v>
      </c>
    </row>
    <row r="20" spans="3:8" x14ac:dyDescent="0.25">
      <c r="C20" t="s">
        <v>46</v>
      </c>
      <c r="D20" t="s">
        <v>45</v>
      </c>
      <c r="E20" t="s">
        <v>44</v>
      </c>
      <c r="F20" t="s">
        <v>43</v>
      </c>
    </row>
    <row r="21" spans="3:8" x14ac:dyDescent="0.25">
      <c r="C21" t="s">
        <v>4</v>
      </c>
      <c r="D21">
        <v>79.5</v>
      </c>
      <c r="E21">
        <f>D21-D22</f>
        <v>0.4189189189189193</v>
      </c>
      <c r="F21">
        <f>E21/H30</f>
        <v>0.4719918449742771</v>
      </c>
    </row>
    <row r="22" spans="3:8" x14ac:dyDescent="0.25">
      <c r="C22" t="s">
        <v>3</v>
      </c>
      <c r="D22">
        <v>79.081081081081081</v>
      </c>
      <c r="E22">
        <f>D22-D23</f>
        <v>0.17567567567567721</v>
      </c>
      <c r="F22">
        <f>E22/H30</f>
        <v>0.19793206402147259</v>
      </c>
    </row>
    <row r="23" spans="3:8" ht="15.75" thickBot="1" x14ac:dyDescent="0.3">
      <c r="C23" s="50" t="s">
        <v>2</v>
      </c>
      <c r="D23" s="50">
        <v>78.905405405405403</v>
      </c>
    </row>
    <row r="26" spans="3:8" x14ac:dyDescent="0.25">
      <c r="H26" t="s">
        <v>42</v>
      </c>
    </row>
    <row r="27" spans="3:8" x14ac:dyDescent="0.25">
      <c r="H27" t="s">
        <v>41</v>
      </c>
    </row>
    <row r="28" spans="3:8" x14ac:dyDescent="0.25">
      <c r="H28" t="s">
        <v>40</v>
      </c>
    </row>
    <row r="30" spans="3:8" x14ac:dyDescent="0.25">
      <c r="G30" s="49" t="s">
        <v>39</v>
      </c>
      <c r="H30" s="49">
        <f>E16/SQRT(C8)</f>
        <v>0.88755541728003751</v>
      </c>
    </row>
    <row r="32" spans="3:8" x14ac:dyDescent="0.25">
      <c r="D32" s="5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Anova 1 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cordon</dc:creator>
  <cp:lastModifiedBy>kevin cordon</cp:lastModifiedBy>
  <dcterms:created xsi:type="dcterms:W3CDTF">2022-05-27T02:20:14Z</dcterms:created>
  <dcterms:modified xsi:type="dcterms:W3CDTF">2022-06-06T23:27:12Z</dcterms:modified>
</cp:coreProperties>
</file>