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400" windowHeight="7200" tabRatio="938" firstSheet="3" activeTab="12"/>
  </bookViews>
  <sheets>
    <sheet name="Objetivos PMD" sheetId="2" r:id="rId1"/>
    <sheet name="Compromisos PMD" sheetId="3" r:id="rId2"/>
    <sheet name="INDICADORES" sheetId="41" r:id="rId3"/>
    <sheet name="PROGRAMACION (4)" sheetId="47" r:id="rId4"/>
    <sheet name="PROGRAMACION (3)" sheetId="46" r:id="rId5"/>
    <sheet name="PROGRAMACION (2)" sheetId="45" r:id="rId6"/>
    <sheet name="PROGRAMACION" sheetId="42" r:id="rId7"/>
    <sheet name="S.H-INGRESOS" sheetId="10" r:id="rId8"/>
    <sheet name="S.H. EGRESOS" sheetId="11" r:id="rId9"/>
    <sheet name="ESTIMACION DE INGRESOS" sheetId="12" r:id="rId10"/>
    <sheet name="PRESUP.EGRESOS FUENTE FINANCIAM" sheetId="14" r:id="rId11"/>
    <sheet name="PLANTILLA  " sheetId="32" r:id="rId12"/>
    <sheet name="PLANTILLA 2" sheetId="43" r:id="rId13"/>
    <sheet name="CLASIFIC.ADMINISTRATIVA" sheetId="25" r:id="rId14"/>
    <sheet name="CLASIFIC.FUNCIONAL DEL GASTO" sheetId="24" r:id="rId15"/>
    <sheet name="PRES. CLASIF.  PROGRAMATICA" sheetId="38" r:id="rId16"/>
    <sheet name=" CAT. FUNCION, SUB FUNCION" sheetId="21" r:id="rId17"/>
    <sheet name="CAT FF" sheetId="39" r:id="rId18"/>
    <sheet name="CAT. CLASIFICACIÓN PROGRAMATICA" sheetId="33" r:id="rId19"/>
    <sheet name="Hoja1" sheetId="44" r:id="rId20"/>
  </sheets>
  <definedNames>
    <definedName name="_xlnm._FilterDatabase" localSheetId="9" hidden="1">'ESTIMACION DE INGRESOS'!$A$1:$C$293</definedName>
    <definedName name="_xlnm._FilterDatabase" localSheetId="10" hidden="1">'PRESUP.EGRESOS FUENTE FINANCIAM'!$A$5:$B$430</definedName>
    <definedName name="_xlnm._FilterDatabase" localSheetId="7" hidden="1">'S.H-INGRESOS'!$A$1:$G$79</definedName>
    <definedName name="_xlnm.Print_Area" localSheetId="18">'CAT. CLASIFICACIÓN PROGRAMATICA'!$A$1:$D$25</definedName>
    <definedName name="_xlnm.Print_Area" localSheetId="11">'PLANTILLA  '!$A$1:$DE$128</definedName>
    <definedName name="_xlnm.Print_Area" localSheetId="15">'PRES. CLASIF.  PROGRAMATICA'!$A$1:$F$44</definedName>
    <definedName name="_xlnm.Print_Titles" localSheetId="16">' CAT. FUNCION, SUB FUNCION'!$2:$2</definedName>
    <definedName name="_xlnm.Print_Titles" localSheetId="13">CLASIFIC.ADMINISTRATIVA!$1:$5</definedName>
    <definedName name="_xlnm.Print_Titles" localSheetId="14">'CLASIFIC.FUNCIONAL DEL GASTO'!$1:$3</definedName>
    <definedName name="_xlnm.Print_Titles" localSheetId="1">'Compromisos PMD'!$1:$4</definedName>
    <definedName name="_xlnm.Print_Titles" localSheetId="9">'ESTIMACION DE INGRESOS'!$1:$4</definedName>
    <definedName name="_xlnm.Print_Titles" localSheetId="2">INDICADORES!$1:$3</definedName>
    <definedName name="_xlnm.Print_Titles" localSheetId="0">'Objetivos PMD'!$1:$4</definedName>
    <definedName name="_xlnm.Print_Titles" localSheetId="11">'PLANTILLA  '!$1:$7</definedName>
    <definedName name="_xlnm.Print_Titles" localSheetId="10">'PRESUP.EGRESOS FUENTE FINANCIAM'!$1:$4</definedName>
    <definedName name="_xlnm.Print_Titles" localSheetId="6">PROGRAMACION!$1:$4</definedName>
    <definedName name="_xlnm.Print_Titles" localSheetId="5">'PROGRAMACION (2)'!$1:$4</definedName>
    <definedName name="_xlnm.Print_Titles" localSheetId="4">'PROGRAMACION (3)'!$1:$4</definedName>
    <definedName name="_xlnm.Print_Titles" localSheetId="3">'PROGRAMACION (4)'!$1:$4</definedName>
    <definedName name="_xlnm.Print_Titles" localSheetId="8">'S.H. EGRESOS'!$1:$2</definedName>
    <definedName name="_xlnm.Print_Titles" localSheetId="7">'S.H-INGRESOS'!$1:$1</definedName>
  </definedNames>
  <calcPr calcId="124519"/>
</workbook>
</file>

<file path=xl/calcChain.xml><?xml version="1.0" encoding="utf-8"?>
<calcChain xmlns="http://schemas.openxmlformats.org/spreadsheetml/2006/main">
  <c r="BP34" i="47"/>
  <c r="BP34" i="46"/>
  <c r="BP34" i="45"/>
  <c r="AK68" i="43" l="1"/>
  <c r="AG68"/>
  <c r="AG128" i="32"/>
  <c r="AG69" i="43" s="1"/>
  <c r="AK69"/>
  <c r="AQ90" i="32"/>
  <c r="AQ101"/>
  <c r="BO101" s="1"/>
  <c r="AQ64" i="43"/>
  <c r="AQ14"/>
  <c r="BO14"/>
  <c r="AQ126" i="32"/>
  <c r="AQ125"/>
  <c r="DQ18"/>
  <c r="AQ18"/>
  <c r="AQ10"/>
  <c r="AQ24"/>
  <c r="AQ75"/>
  <c r="AQ76"/>
  <c r="AQ74"/>
  <c r="AQ73"/>
  <c r="AQ49"/>
  <c r="AQ67"/>
  <c r="AQ65"/>
  <c r="AQ61"/>
  <c r="BO61" s="1"/>
  <c r="CV61" s="1"/>
  <c r="AQ62"/>
  <c r="BO62"/>
  <c r="CV62" s="1"/>
  <c r="AQ63"/>
  <c r="BO63" s="1"/>
  <c r="CV63" s="1"/>
  <c r="AQ54"/>
  <c r="AQ56"/>
  <c r="AQ55"/>
  <c r="AQ58"/>
  <c r="AQ53"/>
  <c r="AQ52"/>
  <c r="AQ51"/>
  <c r="AQ64"/>
  <c r="AQ39"/>
  <c r="BO39"/>
  <c r="CV39" s="1"/>
  <c r="AQ63" i="43"/>
  <c r="AQ57"/>
  <c r="AQ52"/>
  <c r="AQ51"/>
  <c r="AQ12" i="32"/>
  <c r="AQ26" i="43"/>
  <c r="BO26"/>
  <c r="CV26" s="1"/>
  <c r="AQ25"/>
  <c r="BO25" s="1"/>
  <c r="CV25" s="1"/>
  <c r="AQ24"/>
  <c r="AQ66"/>
  <c r="BO66" s="1"/>
  <c r="CV66" s="1"/>
  <c r="AQ88" i="32"/>
  <c r="AQ40" i="43"/>
  <c r="AQ23"/>
  <c r="BO23"/>
  <c r="CV23" s="1"/>
  <c r="AQ18"/>
  <c r="AQ8"/>
  <c r="AQ67"/>
  <c r="AQ65"/>
  <c r="AQ62"/>
  <c r="BO62" s="1"/>
  <c r="CV62" s="1"/>
  <c r="AQ61"/>
  <c r="AQ60"/>
  <c r="BO60" s="1"/>
  <c r="CV60" s="1"/>
  <c r="AQ59"/>
  <c r="AQ58"/>
  <c r="BO58" s="1"/>
  <c r="CV58" s="1"/>
  <c r="AQ56"/>
  <c r="AQ55"/>
  <c r="BO55" s="1"/>
  <c r="CV55" s="1"/>
  <c r="AQ54"/>
  <c r="AQ53"/>
  <c r="BO53" s="1"/>
  <c r="CV53" s="1"/>
  <c r="AQ50"/>
  <c r="AQ49"/>
  <c r="BO49" s="1"/>
  <c r="CV49" s="1"/>
  <c r="AQ48"/>
  <c r="AQ47"/>
  <c r="BO47" s="1"/>
  <c r="CV47" s="1"/>
  <c r="AQ46"/>
  <c r="AQ45"/>
  <c r="BO45" s="1"/>
  <c r="CV45" s="1"/>
  <c r="AQ44"/>
  <c r="AQ43"/>
  <c r="BO43" s="1"/>
  <c r="CV43" s="1"/>
  <c r="AQ42"/>
  <c r="AQ41"/>
  <c r="BO41" s="1"/>
  <c r="CV41" s="1"/>
  <c r="AQ39"/>
  <c r="AQ38"/>
  <c r="BO38" s="1"/>
  <c r="CV38" s="1"/>
  <c r="AQ37"/>
  <c r="AQ36"/>
  <c r="BO36" s="1"/>
  <c r="CV36" s="1"/>
  <c r="AQ35"/>
  <c r="AQ34"/>
  <c r="BO34" s="1"/>
  <c r="CV34" s="1"/>
  <c r="AQ33"/>
  <c r="AQ32"/>
  <c r="BO32" s="1"/>
  <c r="CV32" s="1"/>
  <c r="AQ31"/>
  <c r="AQ30"/>
  <c r="BO30" s="1"/>
  <c r="CV30" s="1"/>
  <c r="AQ29"/>
  <c r="AQ28"/>
  <c r="BO28" s="1"/>
  <c r="CV28" s="1"/>
  <c r="AQ27"/>
  <c r="AQ22"/>
  <c r="BO22" s="1"/>
  <c r="CV22" s="1"/>
  <c r="AQ21"/>
  <c r="AQ20"/>
  <c r="BO20" s="1"/>
  <c r="CV20" s="1"/>
  <c r="AQ19"/>
  <c r="AQ17"/>
  <c r="BO17" s="1"/>
  <c r="CV17" s="1"/>
  <c r="AQ16"/>
  <c r="AQ15"/>
  <c r="BO15" s="1"/>
  <c r="CV15" s="1"/>
  <c r="AQ13"/>
  <c r="AQ12"/>
  <c r="BO12" s="1"/>
  <c r="CV12" s="1"/>
  <c r="AQ11"/>
  <c r="AQ10"/>
  <c r="BO10" s="1"/>
  <c r="CV10" s="1"/>
  <c r="AQ9"/>
  <c r="C2"/>
  <c r="BO18"/>
  <c r="CV18"/>
  <c r="BO9"/>
  <c r="BO11"/>
  <c r="BO13"/>
  <c r="BO16"/>
  <c r="BO19"/>
  <c r="BO21"/>
  <c r="BO27"/>
  <c r="BO29"/>
  <c r="BO31"/>
  <c r="BO33"/>
  <c r="BO35"/>
  <c r="BO37"/>
  <c r="BO39"/>
  <c r="BO42"/>
  <c r="CV42" s="1"/>
  <c r="BO44"/>
  <c r="CV44" s="1"/>
  <c r="BO46"/>
  <c r="CV46" s="1"/>
  <c r="BO48"/>
  <c r="CV48" s="1"/>
  <c r="BO50"/>
  <c r="CV50" s="1"/>
  <c r="BO54"/>
  <c r="CV54" s="1"/>
  <c r="BO56"/>
  <c r="CV56" s="1"/>
  <c r="BO59"/>
  <c r="CV59" s="1"/>
  <c r="BO61"/>
  <c r="CV61" s="1"/>
  <c r="BO65"/>
  <c r="CV65" s="1"/>
  <c r="AQ117" i="32"/>
  <c r="BO117" s="1"/>
  <c r="CV117" s="1"/>
  <c r="AQ109"/>
  <c r="BO109"/>
  <c r="CV109" s="1"/>
  <c r="AQ20"/>
  <c r="BO20" s="1"/>
  <c r="CV20" s="1"/>
  <c r="AQ19"/>
  <c r="BO19"/>
  <c r="CV19" s="1"/>
  <c r="AQ86"/>
  <c r="CV86" s="1"/>
  <c r="AQ84"/>
  <c r="BO84"/>
  <c r="AQ11"/>
  <c r="AQ127"/>
  <c r="AQ124"/>
  <c r="AQ123"/>
  <c r="AQ122"/>
  <c r="AQ121"/>
  <c r="AQ120"/>
  <c r="AQ119"/>
  <c r="AQ118"/>
  <c r="AQ116"/>
  <c r="AQ115"/>
  <c r="BO115"/>
  <c r="CV115" s="1"/>
  <c r="AQ114"/>
  <c r="AQ113"/>
  <c r="AQ112"/>
  <c r="AQ111"/>
  <c r="AQ110"/>
  <c r="AQ108"/>
  <c r="AQ107"/>
  <c r="AQ106"/>
  <c r="AQ105"/>
  <c r="AQ104"/>
  <c r="AQ103"/>
  <c r="AQ102"/>
  <c r="AQ100"/>
  <c r="AQ99"/>
  <c r="BO99"/>
  <c r="AQ98"/>
  <c r="AQ97"/>
  <c r="AQ96"/>
  <c r="AQ95"/>
  <c r="BO95" s="1"/>
  <c r="AQ94"/>
  <c r="AQ93"/>
  <c r="BO93"/>
  <c r="CV93" s="1"/>
  <c r="AQ92"/>
  <c r="AQ91"/>
  <c r="BO91"/>
  <c r="AQ89"/>
  <c r="AQ87"/>
  <c r="AQ85"/>
  <c r="AQ83"/>
  <c r="AQ82"/>
  <c r="AQ81"/>
  <c r="AQ80"/>
  <c r="AQ79"/>
  <c r="AQ78"/>
  <c r="AQ77"/>
  <c r="AQ72"/>
  <c r="AQ71"/>
  <c r="AQ70"/>
  <c r="AQ69"/>
  <c r="AQ68"/>
  <c r="AQ66"/>
  <c r="AQ60"/>
  <c r="AQ59"/>
  <c r="AQ57"/>
  <c r="AQ50"/>
  <c r="AQ48"/>
  <c r="AQ47"/>
  <c r="AQ46"/>
  <c r="AQ45"/>
  <c r="AQ44"/>
  <c r="AQ43"/>
  <c r="AQ42"/>
  <c r="AQ41"/>
  <c r="AQ40"/>
  <c r="AQ38"/>
  <c r="AQ37"/>
  <c r="AQ36"/>
  <c r="AQ35"/>
  <c r="AQ34"/>
  <c r="AQ33"/>
  <c r="AQ32"/>
  <c r="AQ31"/>
  <c r="AQ30"/>
  <c r="BO30" s="1"/>
  <c r="CV30" s="1"/>
  <c r="AQ29"/>
  <c r="AQ28"/>
  <c r="BO28" s="1"/>
  <c r="CV28" s="1"/>
  <c r="AQ27"/>
  <c r="AQ26"/>
  <c r="BO26" s="1"/>
  <c r="CV26" s="1"/>
  <c r="AQ25"/>
  <c r="AQ23"/>
  <c r="BO23" s="1"/>
  <c r="CV23" s="1"/>
  <c r="AQ22"/>
  <c r="AQ21"/>
  <c r="BO21" s="1"/>
  <c r="CV21" s="1"/>
  <c r="AQ17"/>
  <c r="AQ16"/>
  <c r="BO16" s="1"/>
  <c r="CV16" s="1"/>
  <c r="AQ15"/>
  <c r="AQ14"/>
  <c r="BO14" s="1"/>
  <c r="CV14" s="1"/>
  <c r="AQ13"/>
  <c r="AQ9"/>
  <c r="BO9" s="1"/>
  <c r="CV9" s="1"/>
  <c r="AQ8"/>
  <c r="AQ128" s="1"/>
  <c r="BO86"/>
  <c r="BO11"/>
  <c r="CV11" s="1"/>
  <c r="BP34" i="42"/>
  <c r="D428" i="14"/>
  <c r="D425"/>
  <c r="D423"/>
  <c r="D420"/>
  <c r="D417"/>
  <c r="D408"/>
  <c r="D399"/>
  <c r="D398" s="1"/>
  <c r="D394"/>
  <c r="D388"/>
  <c r="D381"/>
  <c r="D376"/>
  <c r="D373"/>
  <c r="D363"/>
  <c r="D353"/>
  <c r="D346"/>
  <c r="D336"/>
  <c r="D333"/>
  <c r="D332"/>
  <c r="D329"/>
  <c r="D320"/>
  <c r="D311"/>
  <c r="D300"/>
  <c r="D295"/>
  <c r="D285"/>
  <c r="D276"/>
  <c r="D274"/>
  <c r="D267"/>
  <c r="D264"/>
  <c r="D259"/>
  <c r="D252"/>
  <c r="D251" s="1"/>
  <c r="D247"/>
  <c r="D241"/>
  <c r="D239"/>
  <c r="D232"/>
  <c r="D228"/>
  <c r="D219"/>
  <c r="D209"/>
  <c r="D203"/>
  <c r="D193"/>
  <c r="D192" s="1"/>
  <c r="D182"/>
  <c r="D176"/>
  <c r="D166"/>
  <c r="D158"/>
  <c r="D148"/>
  <c r="D138"/>
  <c r="D128"/>
  <c r="D118"/>
  <c r="D108"/>
  <c r="D107" s="1"/>
  <c r="D97"/>
  <c r="D93"/>
  <c r="D87"/>
  <c r="D84"/>
  <c r="D76"/>
  <c r="D66"/>
  <c r="D56"/>
  <c r="D52"/>
  <c r="D43"/>
  <c r="D42" s="1"/>
  <c r="D39"/>
  <c r="D37"/>
  <c r="D30"/>
  <c r="D25"/>
  <c r="D16"/>
  <c r="D11"/>
  <c r="D6"/>
  <c r="C226" i="12"/>
  <c r="C225" s="1"/>
  <c r="C47"/>
  <c r="C222"/>
  <c r="C288"/>
  <c r="C287" s="1"/>
  <c r="C284"/>
  <c r="F58" i="10" s="1"/>
  <c r="G58" s="1"/>
  <c r="C282" i="12"/>
  <c r="C279"/>
  <c r="C274"/>
  <c r="C273"/>
  <c r="F54" i="10" s="1"/>
  <c r="G54" s="1"/>
  <c r="C269" i="12"/>
  <c r="C268"/>
  <c r="F52" i="10" s="1"/>
  <c r="G52" s="1"/>
  <c r="C266" i="12"/>
  <c r="C264"/>
  <c r="C263" s="1"/>
  <c r="F51" i="10" s="1"/>
  <c r="G51" s="1"/>
  <c r="C260" i="12"/>
  <c r="C259" s="1"/>
  <c r="C254"/>
  <c r="C253" s="1"/>
  <c r="F47" i="10" s="1"/>
  <c r="G47" s="1"/>
  <c r="C248" i="12"/>
  <c r="C247" s="1"/>
  <c r="C244"/>
  <c r="C243" s="1"/>
  <c r="F45" i="10" s="1"/>
  <c r="G45" s="1"/>
  <c r="C239" i="12"/>
  <c r="C237"/>
  <c r="C235"/>
  <c r="C233"/>
  <c r="C231" s="1"/>
  <c r="C229"/>
  <c r="F37" i="10"/>
  <c r="G37" s="1"/>
  <c r="C220" i="12"/>
  <c r="C218"/>
  <c r="C216"/>
  <c r="C214"/>
  <c r="C212"/>
  <c r="C210"/>
  <c r="C206"/>
  <c r="C205" s="1"/>
  <c r="F32" i="10"/>
  <c r="G32" s="1"/>
  <c r="C203" i="12"/>
  <c r="C202" s="1"/>
  <c r="F31" i="10"/>
  <c r="G31" s="1"/>
  <c r="C192" i="12"/>
  <c r="C187"/>
  <c r="C181"/>
  <c r="C177"/>
  <c r="C173"/>
  <c r="C171"/>
  <c r="C169"/>
  <c r="C167"/>
  <c r="C166"/>
  <c r="F28" i="10" s="1"/>
  <c r="G28"/>
  <c r="C160" i="12"/>
  <c r="C159"/>
  <c r="F27" i="10" s="1"/>
  <c r="G27" s="1"/>
  <c r="C152" i="12"/>
  <c r="C148"/>
  <c r="C144"/>
  <c r="C135"/>
  <c r="C126"/>
  <c r="C119"/>
  <c r="C114"/>
  <c r="C110"/>
  <c r="C106"/>
  <c r="C102"/>
  <c r="C97"/>
  <c r="C89"/>
  <c r="C85"/>
  <c r="C80"/>
  <c r="C72"/>
  <c r="C67"/>
  <c r="C65"/>
  <c r="C59"/>
  <c r="C55"/>
  <c r="C54"/>
  <c r="C44"/>
  <c r="C43"/>
  <c r="C41"/>
  <c r="C37"/>
  <c r="C35"/>
  <c r="C33"/>
  <c r="C31"/>
  <c r="C30"/>
  <c r="F13" i="10" s="1"/>
  <c r="G13"/>
  <c r="C22" i="12"/>
  <c r="C19"/>
  <c r="C16"/>
  <c r="C15"/>
  <c r="F8" i="10" s="1"/>
  <c r="G8" s="1"/>
  <c r="C7" i="12"/>
  <c r="C6"/>
  <c r="E4" i="38"/>
  <c r="E26" s="1"/>
  <c r="A2"/>
  <c r="E23"/>
  <c r="E20"/>
  <c r="E16"/>
  <c r="E8"/>
  <c r="F107" i="24"/>
  <c r="F89" s="1"/>
  <c r="F120"/>
  <c r="F145"/>
  <c r="F140"/>
  <c r="F136"/>
  <c r="F133"/>
  <c r="F128"/>
  <c r="F123"/>
  <c r="F118"/>
  <c r="F111"/>
  <c r="F100"/>
  <c r="F93"/>
  <c r="F90"/>
  <c r="F87"/>
  <c r="F77"/>
  <c r="F70"/>
  <c r="F65"/>
  <c r="F59"/>
  <c r="F51"/>
  <c r="F44"/>
  <c r="F37"/>
  <c r="F4" s="1"/>
  <c r="F32"/>
  <c r="F28"/>
  <c r="F25"/>
  <c r="F23"/>
  <c r="F13"/>
  <c r="F8"/>
  <c r="F5"/>
  <c r="B64" i="10"/>
  <c r="C2" i="32"/>
  <c r="A2" i="24"/>
  <c r="A2" i="25"/>
  <c r="A2" i="14"/>
  <c r="E15" i="10"/>
  <c r="E58" i="11"/>
  <c r="E55" i="10"/>
  <c r="E48"/>
  <c r="BO110" i="32"/>
  <c r="CV110" s="1"/>
  <c r="BO108"/>
  <c r="CV108" s="1"/>
  <c r="BO107"/>
  <c r="CV107" s="1"/>
  <c r="BO116"/>
  <c r="BO114"/>
  <c r="BO113"/>
  <c r="CV113" s="1"/>
  <c r="BO112"/>
  <c r="BO111"/>
  <c r="CV111" s="1"/>
  <c r="BO106"/>
  <c r="CV106" s="1"/>
  <c r="F247" i="14"/>
  <c r="G247"/>
  <c r="F264"/>
  <c r="G264"/>
  <c r="F423"/>
  <c r="G423"/>
  <c r="C425"/>
  <c r="C346"/>
  <c r="L311"/>
  <c r="K311"/>
  <c r="J311"/>
  <c r="E285"/>
  <c r="F285"/>
  <c r="C259"/>
  <c r="L247"/>
  <c r="M17"/>
  <c r="F56" i="10"/>
  <c r="G56" s="1"/>
  <c r="C39" i="14"/>
  <c r="M253"/>
  <c r="E6" i="11"/>
  <c r="C97" i="14"/>
  <c r="C87"/>
  <c r="C84"/>
  <c r="C76"/>
  <c r="C66"/>
  <c r="C56"/>
  <c r="C52"/>
  <c r="C43"/>
  <c r="C30"/>
  <c r="C25"/>
  <c r="E11"/>
  <c r="C11"/>
  <c r="BO127" i="32"/>
  <c r="BO124"/>
  <c r="CV124" s="1"/>
  <c r="BO123"/>
  <c r="CV123" s="1"/>
  <c r="BO122"/>
  <c r="CV122"/>
  <c r="BO121"/>
  <c r="CV121"/>
  <c r="BO120"/>
  <c r="CV120" s="1"/>
  <c r="BO119"/>
  <c r="CV119" s="1"/>
  <c r="BO118"/>
  <c r="CV118" s="1"/>
  <c r="BO105"/>
  <c r="CV105" s="1"/>
  <c r="BO104"/>
  <c r="CV104" s="1"/>
  <c r="BO103"/>
  <c r="BO102"/>
  <c r="CV102"/>
  <c r="BO100"/>
  <c r="CV100"/>
  <c r="BO98"/>
  <c r="CV98"/>
  <c r="BO97"/>
  <c r="BO96"/>
  <c r="CV96" s="1"/>
  <c r="BO94"/>
  <c r="CV94" s="1"/>
  <c r="BO92"/>
  <c r="CV92" s="1"/>
  <c r="BO89"/>
  <c r="CV89" s="1"/>
  <c r="BO87"/>
  <c r="CV87" s="1"/>
  <c r="BO85"/>
  <c r="CV85"/>
  <c r="BO83"/>
  <c r="CV83"/>
  <c r="BO82"/>
  <c r="CV82"/>
  <c r="BO81"/>
  <c r="CV81"/>
  <c r="BO80"/>
  <c r="CV80"/>
  <c r="BO79"/>
  <c r="CV79"/>
  <c r="BO78"/>
  <c r="CV78"/>
  <c r="BO77"/>
  <c r="CV77"/>
  <c r="BO72"/>
  <c r="CV72"/>
  <c r="BO71"/>
  <c r="CV71"/>
  <c r="BO70"/>
  <c r="CV70"/>
  <c r="BO69"/>
  <c r="CV69"/>
  <c r="BO68"/>
  <c r="CV68"/>
  <c r="BO66"/>
  <c r="CV66"/>
  <c r="BO60"/>
  <c r="CV60"/>
  <c r="BO59"/>
  <c r="CV59"/>
  <c r="BO57"/>
  <c r="CV57"/>
  <c r="BO50"/>
  <c r="CV50"/>
  <c r="BO48"/>
  <c r="CV48"/>
  <c r="BO47"/>
  <c r="BO46"/>
  <c r="CV46" s="1"/>
  <c r="BO45"/>
  <c r="CV45" s="1"/>
  <c r="BO44"/>
  <c r="CV44" s="1"/>
  <c r="BO43"/>
  <c r="CV43" s="1"/>
  <c r="BO42"/>
  <c r="CV42" s="1"/>
  <c r="BO41"/>
  <c r="CV41" s="1"/>
  <c r="BO40"/>
  <c r="CV40" s="1"/>
  <c r="BO38"/>
  <c r="BO37"/>
  <c r="CV37" s="1"/>
  <c r="BO36"/>
  <c r="CV36" s="1"/>
  <c r="BO35"/>
  <c r="CV35" s="1"/>
  <c r="BO34"/>
  <c r="CV34"/>
  <c r="BO33"/>
  <c r="BO32"/>
  <c r="CV32" s="1"/>
  <c r="BO31"/>
  <c r="CV31" s="1"/>
  <c r="BO29"/>
  <c r="CV29" s="1"/>
  <c r="BO27"/>
  <c r="CV27" s="1"/>
  <c r="BO25"/>
  <c r="CV25" s="1"/>
  <c r="BO22"/>
  <c r="CV22" s="1"/>
  <c r="BO17"/>
  <c r="CV17" s="1"/>
  <c r="BO15"/>
  <c r="CV15" s="1"/>
  <c r="BO13"/>
  <c r="CV13" s="1"/>
  <c r="BO8"/>
  <c r="G228" i="14"/>
  <c r="H203"/>
  <c r="G203"/>
  <c r="F203"/>
  <c r="C3" i="3"/>
  <c r="D35" i="25"/>
  <c r="M429" i="14"/>
  <c r="M427"/>
  <c r="M426"/>
  <c r="M424"/>
  <c r="M422"/>
  <c r="M421"/>
  <c r="M419"/>
  <c r="M418"/>
  <c r="M416"/>
  <c r="M415"/>
  <c r="M414"/>
  <c r="M413"/>
  <c r="M412"/>
  <c r="M411"/>
  <c r="M410"/>
  <c r="M409"/>
  <c r="M407"/>
  <c r="M406"/>
  <c r="M405"/>
  <c r="M404"/>
  <c r="M403"/>
  <c r="M402"/>
  <c r="M401"/>
  <c r="M400"/>
  <c r="M397"/>
  <c r="M396"/>
  <c r="M395"/>
  <c r="M393"/>
  <c r="M392"/>
  <c r="M391"/>
  <c r="M390"/>
  <c r="M389"/>
  <c r="M387"/>
  <c r="M386"/>
  <c r="M385"/>
  <c r="M384"/>
  <c r="M383"/>
  <c r="M382"/>
  <c r="M379"/>
  <c r="M378"/>
  <c r="M377"/>
  <c r="M375"/>
  <c r="M374"/>
  <c r="M372"/>
  <c r="M371"/>
  <c r="M370"/>
  <c r="M369"/>
  <c r="M368"/>
  <c r="M367"/>
  <c r="M366"/>
  <c r="M365"/>
  <c r="M364"/>
  <c r="M362"/>
  <c r="M361"/>
  <c r="M360"/>
  <c r="M359"/>
  <c r="M358"/>
  <c r="M357"/>
  <c r="M356"/>
  <c r="M355"/>
  <c r="M354"/>
  <c r="M352"/>
  <c r="M351"/>
  <c r="M350"/>
  <c r="M349"/>
  <c r="M348"/>
  <c r="M347"/>
  <c r="M345"/>
  <c r="M344"/>
  <c r="M343"/>
  <c r="M342"/>
  <c r="M341"/>
  <c r="M340"/>
  <c r="M339"/>
  <c r="M338"/>
  <c r="M337"/>
  <c r="M335"/>
  <c r="M334"/>
  <c r="M331"/>
  <c r="M330"/>
  <c r="M328"/>
  <c r="M327"/>
  <c r="M326"/>
  <c r="M325"/>
  <c r="M324"/>
  <c r="M323"/>
  <c r="M322"/>
  <c r="M321"/>
  <c r="M319"/>
  <c r="M318"/>
  <c r="M317"/>
  <c r="M316"/>
  <c r="M315"/>
  <c r="M314"/>
  <c r="M313"/>
  <c r="M312"/>
  <c r="M309"/>
  <c r="M308"/>
  <c r="M307"/>
  <c r="M306"/>
  <c r="M305"/>
  <c r="M304"/>
  <c r="M303"/>
  <c r="M302"/>
  <c r="M301"/>
  <c r="M299"/>
  <c r="M298"/>
  <c r="M297"/>
  <c r="M296"/>
  <c r="M294"/>
  <c r="M293"/>
  <c r="M292"/>
  <c r="M291"/>
  <c r="M290"/>
  <c r="M289"/>
  <c r="M288"/>
  <c r="M287"/>
  <c r="M286"/>
  <c r="M284"/>
  <c r="M283"/>
  <c r="M282"/>
  <c r="M281"/>
  <c r="M280"/>
  <c r="M279"/>
  <c r="M278"/>
  <c r="M277"/>
  <c r="M275"/>
  <c r="M273"/>
  <c r="M272"/>
  <c r="M271"/>
  <c r="M270"/>
  <c r="M269"/>
  <c r="M268"/>
  <c r="M266"/>
  <c r="M265"/>
  <c r="M263"/>
  <c r="M262"/>
  <c r="M261"/>
  <c r="M260"/>
  <c r="M258"/>
  <c r="M257"/>
  <c r="M256"/>
  <c r="M255"/>
  <c r="M254"/>
  <c r="M250"/>
  <c r="M249"/>
  <c r="M248"/>
  <c r="M246"/>
  <c r="M245"/>
  <c r="M244"/>
  <c r="M243"/>
  <c r="M242"/>
  <c r="M240"/>
  <c r="M238"/>
  <c r="M237"/>
  <c r="M236"/>
  <c r="M235"/>
  <c r="M234"/>
  <c r="M233"/>
  <c r="M231"/>
  <c r="M230"/>
  <c r="M229"/>
  <c r="M227"/>
  <c r="M226"/>
  <c r="M225"/>
  <c r="M224"/>
  <c r="M223"/>
  <c r="M222"/>
  <c r="M221"/>
  <c r="M220"/>
  <c r="M218"/>
  <c r="M217"/>
  <c r="M216"/>
  <c r="M215"/>
  <c r="M214"/>
  <c r="M213"/>
  <c r="M212"/>
  <c r="M211"/>
  <c r="M210"/>
  <c r="M208"/>
  <c r="M207"/>
  <c r="M206"/>
  <c r="M205"/>
  <c r="M204"/>
  <c r="M202"/>
  <c r="M201"/>
  <c r="M200"/>
  <c r="M199"/>
  <c r="M198"/>
  <c r="M197"/>
  <c r="M196"/>
  <c r="M195"/>
  <c r="M194"/>
  <c r="M191"/>
  <c r="M190"/>
  <c r="M189"/>
  <c r="M188"/>
  <c r="M187"/>
  <c r="M186"/>
  <c r="M185"/>
  <c r="M184"/>
  <c r="M183"/>
  <c r="M181"/>
  <c r="M180"/>
  <c r="M179"/>
  <c r="M178"/>
  <c r="M177"/>
  <c r="M175"/>
  <c r="M174"/>
  <c r="M173"/>
  <c r="M172"/>
  <c r="M171"/>
  <c r="M170"/>
  <c r="M169"/>
  <c r="M168"/>
  <c r="M167"/>
  <c r="M165"/>
  <c r="M164"/>
  <c r="M163"/>
  <c r="M162"/>
  <c r="M161"/>
  <c r="M160"/>
  <c r="M159"/>
  <c r="M157"/>
  <c r="M156"/>
  <c r="M155"/>
  <c r="M154"/>
  <c r="M153"/>
  <c r="M152"/>
  <c r="M151"/>
  <c r="M150"/>
  <c r="M149"/>
  <c r="M147"/>
  <c r="M146"/>
  <c r="M145"/>
  <c r="M144"/>
  <c r="M143"/>
  <c r="M142"/>
  <c r="M141"/>
  <c r="M140"/>
  <c r="M139"/>
  <c r="M137"/>
  <c r="M136"/>
  <c r="M135"/>
  <c r="M134"/>
  <c r="M133"/>
  <c r="M132"/>
  <c r="M131"/>
  <c r="M130"/>
  <c r="M129"/>
  <c r="M127"/>
  <c r="M126"/>
  <c r="M125"/>
  <c r="M124"/>
  <c r="M123"/>
  <c r="M122"/>
  <c r="M121"/>
  <c r="M120"/>
  <c r="M119"/>
  <c r="M117"/>
  <c r="M116"/>
  <c r="M115"/>
  <c r="M114"/>
  <c r="M113"/>
  <c r="M112"/>
  <c r="M111"/>
  <c r="M110"/>
  <c r="M109"/>
  <c r="M106"/>
  <c r="M105"/>
  <c r="M104"/>
  <c r="M103"/>
  <c r="M102"/>
  <c r="M101"/>
  <c r="M100"/>
  <c r="M99"/>
  <c r="M98"/>
  <c r="M96"/>
  <c r="M95"/>
  <c r="M94"/>
  <c r="M92"/>
  <c r="M91"/>
  <c r="M90"/>
  <c r="M89"/>
  <c r="M88"/>
  <c r="M86"/>
  <c r="M85"/>
  <c r="M83"/>
  <c r="M82"/>
  <c r="M81"/>
  <c r="M80"/>
  <c r="M79"/>
  <c r="M78"/>
  <c r="M77"/>
  <c r="M75"/>
  <c r="M74"/>
  <c r="M73"/>
  <c r="M72"/>
  <c r="M71"/>
  <c r="M70"/>
  <c r="M69"/>
  <c r="M68"/>
  <c r="M67"/>
  <c r="M65"/>
  <c r="M64"/>
  <c r="M63"/>
  <c r="M62"/>
  <c r="M61"/>
  <c r="M60"/>
  <c r="M59"/>
  <c r="M58"/>
  <c r="M57"/>
  <c r="M55"/>
  <c r="M54"/>
  <c r="M53"/>
  <c r="M51"/>
  <c r="M50"/>
  <c r="M49"/>
  <c r="M48"/>
  <c r="M47"/>
  <c r="M46"/>
  <c r="M45"/>
  <c r="M44"/>
  <c r="M41"/>
  <c r="M40"/>
  <c r="M38"/>
  <c r="M36"/>
  <c r="M35"/>
  <c r="M34"/>
  <c r="M33"/>
  <c r="M32"/>
  <c r="M31"/>
  <c r="M29"/>
  <c r="M28"/>
  <c r="M27"/>
  <c r="M26"/>
  <c r="M24"/>
  <c r="M23"/>
  <c r="M22"/>
  <c r="M21"/>
  <c r="M20"/>
  <c r="M19"/>
  <c r="M18"/>
  <c r="M15"/>
  <c r="M14"/>
  <c r="M13"/>
  <c r="M12"/>
  <c r="M10"/>
  <c r="M9"/>
  <c r="M8"/>
  <c r="M7"/>
  <c r="N428"/>
  <c r="L428"/>
  <c r="K428"/>
  <c r="J428"/>
  <c r="I428"/>
  <c r="H428"/>
  <c r="G428"/>
  <c r="F428"/>
  <c r="E428"/>
  <c r="N425"/>
  <c r="L425"/>
  <c r="K425"/>
  <c r="J425"/>
  <c r="I425"/>
  <c r="H425"/>
  <c r="G425"/>
  <c r="F425"/>
  <c r="E425"/>
  <c r="N420"/>
  <c r="L420"/>
  <c r="K420"/>
  <c r="J420"/>
  <c r="I420"/>
  <c r="H420"/>
  <c r="G420"/>
  <c r="F420"/>
  <c r="M420" s="1"/>
  <c r="F71" i="11" s="1"/>
  <c r="G71" s="1"/>
  <c r="E420" i="14"/>
  <c r="N417"/>
  <c r="L417"/>
  <c r="K417"/>
  <c r="K398" s="1"/>
  <c r="J417"/>
  <c r="I417"/>
  <c r="H417"/>
  <c r="G417"/>
  <c r="G398" s="1"/>
  <c r="F417"/>
  <c r="E417"/>
  <c r="M417" s="1"/>
  <c r="F70" i="11" s="1"/>
  <c r="G70" s="1"/>
  <c r="N408" i="14"/>
  <c r="L408"/>
  <c r="L398" s="1"/>
  <c r="K408"/>
  <c r="J408"/>
  <c r="I408"/>
  <c r="H408"/>
  <c r="G408"/>
  <c r="F408"/>
  <c r="M408" s="1"/>
  <c r="F69" i="11" s="1"/>
  <c r="G69" s="1"/>
  <c r="E408" i="14"/>
  <c r="N399"/>
  <c r="N398" s="1"/>
  <c r="L399"/>
  <c r="K399"/>
  <c r="J399"/>
  <c r="I399"/>
  <c r="H399"/>
  <c r="G399"/>
  <c r="F399"/>
  <c r="E399"/>
  <c r="N394"/>
  <c r="L394"/>
  <c r="K394"/>
  <c r="J394"/>
  <c r="I394"/>
  <c r="H394"/>
  <c r="G394"/>
  <c r="F394"/>
  <c r="F380" s="1"/>
  <c r="E394"/>
  <c r="N388"/>
  <c r="L388"/>
  <c r="K388"/>
  <c r="J388"/>
  <c r="I388"/>
  <c r="H388"/>
  <c r="G388"/>
  <c r="F388"/>
  <c r="E388"/>
  <c r="M388" s="1"/>
  <c r="N381"/>
  <c r="N380"/>
  <c r="L381"/>
  <c r="L380"/>
  <c r="K381"/>
  <c r="K380"/>
  <c r="J381"/>
  <c r="I381"/>
  <c r="I380" s="1"/>
  <c r="H381"/>
  <c r="H380"/>
  <c r="G381"/>
  <c r="G380"/>
  <c r="F381"/>
  <c r="E381"/>
  <c r="E380" s="1"/>
  <c r="N376"/>
  <c r="L376"/>
  <c r="K376"/>
  <c r="J376"/>
  <c r="I376"/>
  <c r="H376"/>
  <c r="G376"/>
  <c r="F376"/>
  <c r="E376"/>
  <c r="N373"/>
  <c r="L373"/>
  <c r="K373"/>
  <c r="J373"/>
  <c r="I373"/>
  <c r="H373"/>
  <c r="G373"/>
  <c r="F373"/>
  <c r="E373"/>
  <c r="N363"/>
  <c r="L363"/>
  <c r="K363"/>
  <c r="J363"/>
  <c r="I363"/>
  <c r="H363"/>
  <c r="G363"/>
  <c r="F363"/>
  <c r="M363" s="1"/>
  <c r="F63" i="11" s="1"/>
  <c r="G63" s="1"/>
  <c r="E363" i="14"/>
  <c r="N353"/>
  <c r="L353"/>
  <c r="K353"/>
  <c r="J353"/>
  <c r="I353"/>
  <c r="I332" s="1"/>
  <c r="H353"/>
  <c r="G353"/>
  <c r="F353"/>
  <c r="E353"/>
  <c r="M353" s="1"/>
  <c r="F62" i="11" s="1"/>
  <c r="G62" s="1"/>
  <c r="N346" i="14"/>
  <c r="L346"/>
  <c r="K346"/>
  <c r="J346"/>
  <c r="I346"/>
  <c r="H346"/>
  <c r="G346"/>
  <c r="F346"/>
  <c r="E346"/>
  <c r="M346"/>
  <c r="F61" i="11" s="1"/>
  <c r="G61" s="1"/>
  <c r="N336" i="14"/>
  <c r="L336"/>
  <c r="K336"/>
  <c r="J336"/>
  <c r="I336"/>
  <c r="H336"/>
  <c r="G336"/>
  <c r="F336"/>
  <c r="E336"/>
  <c r="N333"/>
  <c r="L333"/>
  <c r="L332" s="1"/>
  <c r="K333"/>
  <c r="K332"/>
  <c r="J333"/>
  <c r="J332"/>
  <c r="I333"/>
  <c r="H333"/>
  <c r="M333" s="1"/>
  <c r="F59" i="11" s="1"/>
  <c r="G333" i="14"/>
  <c r="G332"/>
  <c r="F333"/>
  <c r="F332"/>
  <c r="E333"/>
  <c r="N329"/>
  <c r="L329"/>
  <c r="K329"/>
  <c r="J329"/>
  <c r="I329"/>
  <c r="H329"/>
  <c r="G329"/>
  <c r="G310" s="1"/>
  <c r="F329"/>
  <c r="E329"/>
  <c r="N320"/>
  <c r="L320"/>
  <c r="K320"/>
  <c r="K310"/>
  <c r="J320"/>
  <c r="J310"/>
  <c r="I320"/>
  <c r="H320"/>
  <c r="G320"/>
  <c r="F320"/>
  <c r="E320"/>
  <c r="N311"/>
  <c r="N310" s="1"/>
  <c r="I311"/>
  <c r="H311"/>
  <c r="H310" s="1"/>
  <c r="G311"/>
  <c r="F311"/>
  <c r="F310" s="1"/>
  <c r="E311"/>
  <c r="N300"/>
  <c r="L300"/>
  <c r="K300"/>
  <c r="J300"/>
  <c r="I300"/>
  <c r="H300"/>
  <c r="G300"/>
  <c r="F300"/>
  <c r="E300"/>
  <c r="M300" s="1"/>
  <c r="F53" i="11" s="1"/>
  <c r="G53" s="1"/>
  <c r="N295" i="14"/>
  <c r="L295"/>
  <c r="K295"/>
  <c r="J295"/>
  <c r="I295"/>
  <c r="H295"/>
  <c r="G295"/>
  <c r="F295"/>
  <c r="E295"/>
  <c r="N285"/>
  <c r="L285"/>
  <c r="K285"/>
  <c r="J285"/>
  <c r="I285"/>
  <c r="H285"/>
  <c r="G285"/>
  <c r="N276"/>
  <c r="L276"/>
  <c r="K276"/>
  <c r="J276"/>
  <c r="I276"/>
  <c r="H276"/>
  <c r="G276"/>
  <c r="F276"/>
  <c r="E276"/>
  <c r="N274"/>
  <c r="L274"/>
  <c r="K274"/>
  <c r="J274"/>
  <c r="I274"/>
  <c r="H274"/>
  <c r="G274"/>
  <c r="F274"/>
  <c r="E274"/>
  <c r="M274" s="1"/>
  <c r="N267"/>
  <c r="L267"/>
  <c r="K267"/>
  <c r="J267"/>
  <c r="I267"/>
  <c r="H267"/>
  <c r="G267"/>
  <c r="F267"/>
  <c r="M267" s="1"/>
  <c r="F48" i="11" s="1"/>
  <c r="G48" s="1"/>
  <c r="E267" i="14"/>
  <c r="N259"/>
  <c r="N251" s="1"/>
  <c r="L259"/>
  <c r="K259"/>
  <c r="J259"/>
  <c r="I259"/>
  <c r="H259"/>
  <c r="G259"/>
  <c r="G251" s="1"/>
  <c r="F259"/>
  <c r="E259"/>
  <c r="E251" s="1"/>
  <c r="N252"/>
  <c r="L252"/>
  <c r="K252"/>
  <c r="J252"/>
  <c r="I252"/>
  <c r="H252"/>
  <c r="G252"/>
  <c r="F252"/>
  <c r="F251" s="1"/>
  <c r="E252"/>
  <c r="N241"/>
  <c r="L241"/>
  <c r="K241"/>
  <c r="J241"/>
  <c r="I241"/>
  <c r="H241"/>
  <c r="G241"/>
  <c r="F241"/>
  <c r="E241"/>
  <c r="N239"/>
  <c r="L239"/>
  <c r="K239"/>
  <c r="J239"/>
  <c r="I239"/>
  <c r="H239"/>
  <c r="G239"/>
  <c r="F239"/>
  <c r="E239"/>
  <c r="N232"/>
  <c r="L232"/>
  <c r="K232"/>
  <c r="J232"/>
  <c r="I232"/>
  <c r="H232"/>
  <c r="G232"/>
  <c r="F232"/>
  <c r="E232"/>
  <c r="N228"/>
  <c r="L228"/>
  <c r="K228"/>
  <c r="J228"/>
  <c r="I228"/>
  <c r="H228"/>
  <c r="F228"/>
  <c r="E228"/>
  <c r="N219"/>
  <c r="L219"/>
  <c r="K219"/>
  <c r="J219"/>
  <c r="I219"/>
  <c r="H219"/>
  <c r="G219"/>
  <c r="F219"/>
  <c r="E219"/>
  <c r="N209"/>
  <c r="L209"/>
  <c r="K209"/>
  <c r="J209"/>
  <c r="I209"/>
  <c r="H209"/>
  <c r="G209"/>
  <c r="F209"/>
  <c r="E209"/>
  <c r="N193"/>
  <c r="N192" s="1"/>
  <c r="L193"/>
  <c r="L192" s="1"/>
  <c r="K193"/>
  <c r="J193"/>
  <c r="J192" s="1"/>
  <c r="I193"/>
  <c r="H193"/>
  <c r="G193"/>
  <c r="F193"/>
  <c r="F192" s="1"/>
  <c r="E193"/>
  <c r="N182"/>
  <c r="L182"/>
  <c r="K182"/>
  <c r="J182"/>
  <c r="I182"/>
  <c r="H182"/>
  <c r="G182"/>
  <c r="F182"/>
  <c r="E182"/>
  <c r="N176"/>
  <c r="L176"/>
  <c r="K176"/>
  <c r="J176"/>
  <c r="I176"/>
  <c r="H176"/>
  <c r="G176"/>
  <c r="F176"/>
  <c r="E176"/>
  <c r="N166"/>
  <c r="L166"/>
  <c r="K166"/>
  <c r="J166"/>
  <c r="I166"/>
  <c r="H166"/>
  <c r="G166"/>
  <c r="F166"/>
  <c r="E166"/>
  <c r="N158"/>
  <c r="L158"/>
  <c r="K158"/>
  <c r="J158"/>
  <c r="I158"/>
  <c r="H158"/>
  <c r="G158"/>
  <c r="F158"/>
  <c r="E158"/>
  <c r="N148"/>
  <c r="L148"/>
  <c r="K148"/>
  <c r="J148"/>
  <c r="I148"/>
  <c r="H148"/>
  <c r="G148"/>
  <c r="F148"/>
  <c r="E148"/>
  <c r="N138"/>
  <c r="L138"/>
  <c r="K138"/>
  <c r="J138"/>
  <c r="I138"/>
  <c r="H138"/>
  <c r="G138"/>
  <c r="F138"/>
  <c r="M138" s="1"/>
  <c r="F28" i="11" s="1"/>
  <c r="G28" s="1"/>
  <c r="E138" i="14"/>
  <c r="N128"/>
  <c r="L128"/>
  <c r="K128"/>
  <c r="J128"/>
  <c r="I128"/>
  <c r="I107" s="1"/>
  <c r="H128"/>
  <c r="G128"/>
  <c r="F128"/>
  <c r="E128"/>
  <c r="M128" s="1"/>
  <c r="N118"/>
  <c r="L118"/>
  <c r="L107" s="1"/>
  <c r="K118"/>
  <c r="J118"/>
  <c r="J107" s="1"/>
  <c r="I118"/>
  <c r="H118"/>
  <c r="H107" s="1"/>
  <c r="G118"/>
  <c r="F118"/>
  <c r="F107" s="1"/>
  <c r="E118"/>
  <c r="N108"/>
  <c r="L108"/>
  <c r="K108"/>
  <c r="K107" s="1"/>
  <c r="J108"/>
  <c r="I108"/>
  <c r="H108"/>
  <c r="G108"/>
  <c r="F108"/>
  <c r="E108"/>
  <c r="N97"/>
  <c r="L97"/>
  <c r="K97"/>
  <c r="J97"/>
  <c r="I97"/>
  <c r="H97"/>
  <c r="G97"/>
  <c r="F97"/>
  <c r="E97"/>
  <c r="N93"/>
  <c r="L93"/>
  <c r="K93"/>
  <c r="J93"/>
  <c r="I93"/>
  <c r="H93"/>
  <c r="G93"/>
  <c r="F93"/>
  <c r="E93"/>
  <c r="N87"/>
  <c r="L87"/>
  <c r="K87"/>
  <c r="J87"/>
  <c r="I87"/>
  <c r="H87"/>
  <c r="G87"/>
  <c r="F87"/>
  <c r="E87"/>
  <c r="N84"/>
  <c r="L84"/>
  <c r="K84"/>
  <c r="J84"/>
  <c r="I84"/>
  <c r="H84"/>
  <c r="G84"/>
  <c r="F84"/>
  <c r="E84"/>
  <c r="M84"/>
  <c r="F20" i="11" s="1"/>
  <c r="G20"/>
  <c r="N76" i="14"/>
  <c r="L76"/>
  <c r="K76"/>
  <c r="J76"/>
  <c r="I76"/>
  <c r="H76"/>
  <c r="G76"/>
  <c r="F76"/>
  <c r="M76" s="1"/>
  <c r="E76"/>
  <c r="N66"/>
  <c r="L66"/>
  <c r="K66"/>
  <c r="J66"/>
  <c r="I66"/>
  <c r="H66"/>
  <c r="G66"/>
  <c r="F66"/>
  <c r="E66"/>
  <c r="E42" s="1"/>
  <c r="N56"/>
  <c r="L56"/>
  <c r="K56"/>
  <c r="J56"/>
  <c r="I56"/>
  <c r="H56"/>
  <c r="G56"/>
  <c r="F56"/>
  <c r="E56"/>
  <c r="M56"/>
  <c r="F17" i="11" s="1"/>
  <c r="G17" s="1"/>
  <c r="N52" i="14"/>
  <c r="L52"/>
  <c r="K52"/>
  <c r="J52"/>
  <c r="I52"/>
  <c r="H52"/>
  <c r="G52"/>
  <c r="F52"/>
  <c r="E52"/>
  <c r="N43"/>
  <c r="L43"/>
  <c r="L42" s="1"/>
  <c r="K43"/>
  <c r="K42"/>
  <c r="J43"/>
  <c r="I43"/>
  <c r="I42" s="1"/>
  <c r="H43"/>
  <c r="G43"/>
  <c r="F43"/>
  <c r="E43"/>
  <c r="N39"/>
  <c r="L39"/>
  <c r="K39"/>
  <c r="J39"/>
  <c r="I39"/>
  <c r="H39"/>
  <c r="G39"/>
  <c r="F39"/>
  <c r="E39"/>
  <c r="N37"/>
  <c r="L37"/>
  <c r="K37"/>
  <c r="J37"/>
  <c r="I37"/>
  <c r="H37"/>
  <c r="G37"/>
  <c r="F37"/>
  <c r="E37"/>
  <c r="N30"/>
  <c r="L30"/>
  <c r="K30"/>
  <c r="J30"/>
  <c r="I30"/>
  <c r="H30"/>
  <c r="G30"/>
  <c r="F30"/>
  <c r="E30"/>
  <c r="M30" s="1"/>
  <c r="F11" i="11"/>
  <c r="G11" s="1"/>
  <c r="N25" i="14"/>
  <c r="L25"/>
  <c r="K25"/>
  <c r="J25"/>
  <c r="I25"/>
  <c r="H25"/>
  <c r="G25"/>
  <c r="F25"/>
  <c r="E25"/>
  <c r="N16"/>
  <c r="N5"/>
  <c r="L16"/>
  <c r="K16"/>
  <c r="J16"/>
  <c r="I16"/>
  <c r="H16"/>
  <c r="G16"/>
  <c r="F16"/>
  <c r="E16"/>
  <c r="C16"/>
  <c r="L11"/>
  <c r="K11"/>
  <c r="J11"/>
  <c r="I11"/>
  <c r="H11"/>
  <c r="G11"/>
  <c r="F11"/>
  <c r="L6"/>
  <c r="K6"/>
  <c r="K5" s="1"/>
  <c r="J6"/>
  <c r="I6"/>
  <c r="H6"/>
  <c r="G6"/>
  <c r="F6"/>
  <c r="F5" s="1"/>
  <c r="E6"/>
  <c r="E5"/>
  <c r="C6"/>
  <c r="A2" i="12"/>
  <c r="A2" i="11"/>
  <c r="A2" i="10"/>
  <c r="F42"/>
  <c r="G42"/>
  <c r="F53"/>
  <c r="G53"/>
  <c r="F50"/>
  <c r="G50"/>
  <c r="F39"/>
  <c r="F35"/>
  <c r="G35" s="1"/>
  <c r="F25"/>
  <c r="G25" s="1"/>
  <c r="F20"/>
  <c r="G20" s="1"/>
  <c r="F19"/>
  <c r="G19" s="1"/>
  <c r="F18"/>
  <c r="G18" s="1"/>
  <c r="F17"/>
  <c r="G17" s="1"/>
  <c r="F16"/>
  <c r="G16" s="1"/>
  <c r="F12"/>
  <c r="G12"/>
  <c r="F11"/>
  <c r="G11"/>
  <c r="F10"/>
  <c r="G10"/>
  <c r="F9"/>
  <c r="G9"/>
  <c r="C428" i="14"/>
  <c r="M428"/>
  <c r="F74" i="11" s="1"/>
  <c r="G74" s="1"/>
  <c r="L423" i="14"/>
  <c r="K423"/>
  <c r="J423"/>
  <c r="I423"/>
  <c r="H423"/>
  <c r="E423"/>
  <c r="C423"/>
  <c r="M423"/>
  <c r="F72" i="11" s="1"/>
  <c r="G72" s="1"/>
  <c r="C420" i="14"/>
  <c r="C417"/>
  <c r="C408"/>
  <c r="C399"/>
  <c r="C394"/>
  <c r="M394" s="1"/>
  <c r="C388"/>
  <c r="C381"/>
  <c r="C376"/>
  <c r="C373"/>
  <c r="C363"/>
  <c r="C353"/>
  <c r="C336"/>
  <c r="M336" s="1"/>
  <c r="F60" i="11" s="1"/>
  <c r="G60" s="1"/>
  <c r="C333" i="14"/>
  <c r="C329"/>
  <c r="C320"/>
  <c r="C311"/>
  <c r="C310"/>
  <c r="C300"/>
  <c r="C295"/>
  <c r="M295"/>
  <c r="F52" i="11" s="1"/>
  <c r="G52" s="1"/>
  <c r="C285" i="14"/>
  <c r="C276"/>
  <c r="C274"/>
  <c r="C267"/>
  <c r="L264"/>
  <c r="K264"/>
  <c r="K251" s="1"/>
  <c r="J264"/>
  <c r="J251"/>
  <c r="I264"/>
  <c r="H264"/>
  <c r="E264"/>
  <c r="C264"/>
  <c r="M264" s="1"/>
  <c r="F47" i="11" s="1"/>
  <c r="C252" i="14"/>
  <c r="M252"/>
  <c r="F45" i="11" s="1"/>
  <c r="G45" s="1"/>
  <c r="K247" i="14"/>
  <c r="J247"/>
  <c r="I247"/>
  <c r="H247"/>
  <c r="E247"/>
  <c r="C247"/>
  <c r="C241"/>
  <c r="M241" s="1"/>
  <c r="F42" i="11"/>
  <c r="G42" s="1"/>
  <c r="C239" i="14"/>
  <c r="M239" s="1"/>
  <c r="F41" i="11"/>
  <c r="G41" s="1"/>
  <c r="C232" i="14"/>
  <c r="M232" s="1"/>
  <c r="F40" i="11"/>
  <c r="G40" s="1"/>
  <c r="C228" i="14"/>
  <c r="C219"/>
  <c r="C209"/>
  <c r="L203"/>
  <c r="K203"/>
  <c r="J203"/>
  <c r="I203"/>
  <c r="E203"/>
  <c r="C203"/>
  <c r="C192" s="1"/>
  <c r="C193"/>
  <c r="C182"/>
  <c r="M182" s="1"/>
  <c r="F33" i="11" s="1"/>
  <c r="G33" s="1"/>
  <c r="C176" i="14"/>
  <c r="M176" s="1"/>
  <c r="F32" i="11" s="1"/>
  <c r="G32" s="1"/>
  <c r="C166" i="14"/>
  <c r="M166"/>
  <c r="F31" i="11" s="1"/>
  <c r="G31" s="1"/>
  <c r="C158" i="14"/>
  <c r="C148"/>
  <c r="C138"/>
  <c r="C128"/>
  <c r="C118"/>
  <c r="M118" s="1"/>
  <c r="F26" i="11" s="1"/>
  <c r="C108" i="14"/>
  <c r="C93"/>
  <c r="M93" s="1"/>
  <c r="F22" i="11"/>
  <c r="G22" s="1"/>
  <c r="C37" i="14"/>
  <c r="E67" i="11"/>
  <c r="E54"/>
  <c r="E44"/>
  <c r="E34"/>
  <c r="E24"/>
  <c r="E14"/>
  <c r="E59" i="10"/>
  <c r="E44"/>
  <c r="E38"/>
  <c r="E33"/>
  <c r="E29"/>
  <c r="E23"/>
  <c r="E21"/>
  <c r="E6"/>
  <c r="C77"/>
  <c r="M11" i="14"/>
  <c r="F8" i="11" s="1"/>
  <c r="G8"/>
  <c r="CV47" i="32"/>
  <c r="E398" i="14"/>
  <c r="J380"/>
  <c r="H332"/>
  <c r="L310"/>
  <c r="H251"/>
  <c r="M193"/>
  <c r="F35" i="11" s="1"/>
  <c r="G35"/>
  <c r="C42" i="14"/>
  <c r="F42"/>
  <c r="M39"/>
  <c r="F13" i="11"/>
  <c r="G13" s="1"/>
  <c r="J5" i="14"/>
  <c r="F57" i="10"/>
  <c r="G57"/>
  <c r="F43"/>
  <c r="G43"/>
  <c r="F41"/>
  <c r="G41"/>
  <c r="F40"/>
  <c r="G40"/>
  <c r="F14"/>
  <c r="G14"/>
  <c r="F43" i="24"/>
  <c r="CV8" i="32"/>
  <c r="CV127"/>
  <c r="CV33"/>
  <c r="CV38"/>
  <c r="CV112"/>
  <c r="CV114"/>
  <c r="CV116"/>
  <c r="G39" i="10"/>
  <c r="D310" i="14"/>
  <c r="D380"/>
  <c r="K192"/>
  <c r="F49" i="11"/>
  <c r="G49" s="1"/>
  <c r="D5" i="14"/>
  <c r="BO12" i="32"/>
  <c r="CV12" s="1"/>
  <c r="BO24" i="43"/>
  <c r="CV24" s="1"/>
  <c r="BO88" i="32"/>
  <c r="CV88" s="1"/>
  <c r="BO40" i="43"/>
  <c r="CV40" s="1"/>
  <c r="BO63"/>
  <c r="CV63" s="1"/>
  <c r="BO57"/>
  <c r="CV57" s="1"/>
  <c r="BO52"/>
  <c r="CV52" s="1"/>
  <c r="BO51"/>
  <c r="CV51" s="1"/>
  <c r="BO75" i="32"/>
  <c r="CV75" s="1"/>
  <c r="BO76"/>
  <c r="CV76" s="1"/>
  <c r="BO74"/>
  <c r="CV74" s="1"/>
  <c r="BO73"/>
  <c r="CV73" s="1"/>
  <c r="BO49"/>
  <c r="CV49" s="1"/>
  <c r="BO67"/>
  <c r="CV67" s="1"/>
  <c r="BO65"/>
  <c r="CV65" s="1"/>
  <c r="BO54"/>
  <c r="CV54" s="1"/>
  <c r="BO56"/>
  <c r="CV56" s="1"/>
  <c r="BO55"/>
  <c r="CV55" s="1"/>
  <c r="BO58"/>
  <c r="CV58" s="1"/>
  <c r="BO53"/>
  <c r="CV53" s="1"/>
  <c r="BO52"/>
  <c r="CV52" s="1"/>
  <c r="BO51"/>
  <c r="CV51" s="1"/>
  <c r="BO64"/>
  <c r="CV64" s="1"/>
  <c r="BO10"/>
  <c r="CV10" s="1"/>
  <c r="BO24"/>
  <c r="CV24" s="1"/>
  <c r="BO64" i="43"/>
  <c r="CV64" s="1"/>
  <c r="BO126" i="32"/>
  <c r="CV126" s="1"/>
  <c r="BO125"/>
  <c r="CV125" s="1"/>
  <c r="BO18"/>
  <c r="CV18" s="1"/>
  <c r="H5" i="14"/>
  <c r="H430" s="1"/>
  <c r="CV91" i="32"/>
  <c r="CV95"/>
  <c r="CV97"/>
  <c r="CV84"/>
  <c r="AQ68" i="43"/>
  <c r="CV9"/>
  <c r="CV11"/>
  <c r="CV13"/>
  <c r="CV16"/>
  <c r="CV19"/>
  <c r="CV21"/>
  <c r="CV27"/>
  <c r="CV29"/>
  <c r="CV31"/>
  <c r="CV33"/>
  <c r="CV35"/>
  <c r="CV37"/>
  <c r="CV39"/>
  <c r="CV14"/>
  <c r="CV103" i="32"/>
  <c r="BO90"/>
  <c r="CV90"/>
  <c r="CV99"/>
  <c r="CV101"/>
  <c r="AQ69" i="43"/>
  <c r="BO128" i="32"/>
  <c r="M399" i="14"/>
  <c r="F68" i="11" s="1"/>
  <c r="C398" i="14"/>
  <c r="F19" i="11"/>
  <c r="G19" s="1"/>
  <c r="M87" i="14"/>
  <c r="F21" i="11" s="1"/>
  <c r="G21"/>
  <c r="F15" i="10"/>
  <c r="G15" s="1"/>
  <c r="C107" i="14"/>
  <c r="F27" i="11"/>
  <c r="G27" s="1"/>
  <c r="M228" i="14"/>
  <c r="F39" i="11" s="1"/>
  <c r="C82" s="1"/>
  <c r="C380" i="14"/>
  <c r="M380" s="1"/>
  <c r="F66" i="11" s="1"/>
  <c r="M25" i="14"/>
  <c r="F10" i="11"/>
  <c r="G10" s="1"/>
  <c r="H42" i="14"/>
  <c r="H192"/>
  <c r="I251"/>
  <c r="M259"/>
  <c r="F46" i="11" s="1"/>
  <c r="G46"/>
  <c r="M209" i="14"/>
  <c r="F37" i="11"/>
  <c r="G37" s="1"/>
  <c r="M285" i="14"/>
  <c r="F51" i="11" s="1"/>
  <c r="G51"/>
  <c r="H398" i="14"/>
  <c r="G26" i="11"/>
  <c r="I192" i="14"/>
  <c r="BO68" i="43"/>
  <c r="C332" i="14"/>
  <c r="M16"/>
  <c r="F9" i="11"/>
  <c r="G9" s="1"/>
  <c r="M43" i="14"/>
  <c r="F15" i="11" s="1"/>
  <c r="G15" s="1"/>
  <c r="J42" i="14"/>
  <c r="E107"/>
  <c r="N107"/>
  <c r="E192"/>
  <c r="L251"/>
  <c r="CV68" i="43"/>
  <c r="G192" i="14"/>
  <c r="G39" i="11"/>
  <c r="G107" i="14"/>
  <c r="C286" i="12"/>
  <c r="F60" i="10"/>
  <c r="F59" s="1"/>
  <c r="G59" s="1"/>
  <c r="C278" i="12"/>
  <c r="F55" i="10"/>
  <c r="G55" s="1"/>
  <c r="F49"/>
  <c r="C258" i="12"/>
  <c r="F46" i="10"/>
  <c r="G46"/>
  <c r="C76"/>
  <c r="F44"/>
  <c r="C242" i="12"/>
  <c r="F38" i="10"/>
  <c r="G38"/>
  <c r="C209" i="12"/>
  <c r="F34" i="10"/>
  <c r="G34" s="1"/>
  <c r="F36"/>
  <c r="G36" s="1"/>
  <c r="C180" i="12"/>
  <c r="C79"/>
  <c r="C58"/>
  <c r="F24" i="10"/>
  <c r="G24" s="1"/>
  <c r="C53" i="12"/>
  <c r="F22" i="10"/>
  <c r="F21" s="1"/>
  <c r="F7"/>
  <c r="C5" i="12"/>
  <c r="E75" i="11"/>
  <c r="E61" i="10"/>
  <c r="G60"/>
  <c r="G49"/>
  <c r="F48"/>
  <c r="G48" s="1"/>
  <c r="G44"/>
  <c r="C75"/>
  <c r="F33"/>
  <c r="G33" s="1"/>
  <c r="C208" i="12"/>
  <c r="G21" i="10"/>
  <c r="G7"/>
  <c r="F6"/>
  <c r="C68"/>
  <c r="F132" i="24" l="1"/>
  <c r="F147" s="1"/>
  <c r="G66" i="11"/>
  <c r="C83"/>
  <c r="G6" i="10"/>
  <c r="C179" i="12"/>
  <c r="F30" i="10"/>
  <c r="CV128" i="32"/>
  <c r="BO69" i="43"/>
  <c r="E430" i="14"/>
  <c r="C74" i="10"/>
  <c r="G22"/>
  <c r="C69"/>
  <c r="F26"/>
  <c r="C57" i="12"/>
  <c r="C293" s="1"/>
  <c r="C78" i="10"/>
  <c r="G68" i="11"/>
  <c r="CV69" i="43"/>
  <c r="M107" i="14"/>
  <c r="G59" i="11"/>
  <c r="K430" i="14"/>
  <c r="C89" i="11" s="1"/>
  <c r="I398" i="14"/>
  <c r="M425"/>
  <c r="F73" i="11" s="1"/>
  <c r="G73" s="1"/>
  <c r="M6" i="14"/>
  <c r="F7" i="11" s="1"/>
  <c r="M108" i="14"/>
  <c r="F25" i="11" s="1"/>
  <c r="G25" s="1"/>
  <c r="M203" i="14"/>
  <c r="F36" i="11" s="1"/>
  <c r="G36" s="1"/>
  <c r="E332" i="14"/>
  <c r="M332" s="1"/>
  <c r="M311"/>
  <c r="F55" i="11" s="1"/>
  <c r="M381" i="14"/>
  <c r="C251"/>
  <c r="M251" s="1"/>
  <c r="C5"/>
  <c r="M37"/>
  <c r="F12" i="11" s="1"/>
  <c r="G12" s="1"/>
  <c r="M148" i="14"/>
  <c r="F29" i="11" s="1"/>
  <c r="M247" i="14"/>
  <c r="F43" i="11" s="1"/>
  <c r="G43" s="1"/>
  <c r="M276" i="14"/>
  <c r="F50" i="11" s="1"/>
  <c r="G50" s="1"/>
  <c r="M320" i="14"/>
  <c r="F56" i="11" s="1"/>
  <c r="G56" s="1"/>
  <c r="M329" i="14"/>
  <c r="F57" i="11" s="1"/>
  <c r="G57" s="1"/>
  <c r="M373" i="14"/>
  <c r="F64" i="11" s="1"/>
  <c r="G64" s="1"/>
  <c r="M376" i="14"/>
  <c r="F65" i="11" s="1"/>
  <c r="G65" s="1"/>
  <c r="N42" i="14"/>
  <c r="N430" s="1"/>
  <c r="E310"/>
  <c r="I310"/>
  <c r="N332"/>
  <c r="F398"/>
  <c r="M398" s="1"/>
  <c r="J398"/>
  <c r="J430" s="1"/>
  <c r="M158"/>
  <c r="F30" i="11" s="1"/>
  <c r="G30" s="1"/>
  <c r="M219" i="14"/>
  <c r="F38" i="11" s="1"/>
  <c r="G5" i="14"/>
  <c r="M5" s="1"/>
  <c r="I5"/>
  <c r="L5"/>
  <c r="L430" s="1"/>
  <c r="C93" i="11" s="1"/>
  <c r="G42" i="14"/>
  <c r="M52"/>
  <c r="F16" i="11" s="1"/>
  <c r="G16" s="1"/>
  <c r="M66" i="14"/>
  <c r="F18" i="11" s="1"/>
  <c r="G18" s="1"/>
  <c r="M97" i="14"/>
  <c r="F23" i="11" s="1"/>
  <c r="G23" s="1"/>
  <c r="M192" i="14"/>
  <c r="G430"/>
  <c r="C430"/>
  <c r="C88" i="11" s="1"/>
  <c r="G29"/>
  <c r="F24"/>
  <c r="G24" s="1"/>
  <c r="G38"/>
  <c r="F34"/>
  <c r="G34" s="1"/>
  <c r="G47"/>
  <c r="F44"/>
  <c r="F14"/>
  <c r="M42" i="14"/>
  <c r="D430"/>
  <c r="C90" i="11" s="1"/>
  <c r="G55" l="1"/>
  <c r="F54"/>
  <c r="G54" s="1"/>
  <c r="F6"/>
  <c r="G6" s="1"/>
  <c r="G7"/>
  <c r="F430" i="14"/>
  <c r="C91" i="11" s="1"/>
  <c r="F58"/>
  <c r="G58" s="1"/>
  <c r="G26" i="10"/>
  <c r="F23"/>
  <c r="I430" i="14"/>
  <c r="C92" i="11" s="1"/>
  <c r="M310" i="14"/>
  <c r="F67" i="11"/>
  <c r="F29" i="10"/>
  <c r="G29" s="1"/>
  <c r="G30"/>
  <c r="G14" i="11"/>
  <c r="F75"/>
  <c r="G75" s="1"/>
  <c r="G44"/>
  <c r="C80"/>
  <c r="M430" i="14"/>
  <c r="C94" i="11" l="1"/>
  <c r="D90"/>
  <c r="D88"/>
  <c r="G23" i="10"/>
  <c r="C73"/>
  <c r="F61"/>
  <c r="G61" s="1"/>
  <c r="C67"/>
  <c r="C79" i="11"/>
  <c r="G67"/>
  <c r="C81"/>
  <c r="D89"/>
  <c r="D91"/>
  <c r="D92"/>
  <c r="D93"/>
  <c r="C84"/>
  <c r="D79" s="1"/>
  <c r="D94"/>
  <c r="C70" i="10" l="1"/>
  <c r="C79"/>
  <c r="D73"/>
  <c r="D80" i="11"/>
  <c r="D83"/>
  <c r="D81"/>
  <c r="D82"/>
  <c r="D84" s="1"/>
  <c r="D68" i="10" l="1"/>
  <c r="D69"/>
  <c r="D77"/>
  <c r="D76"/>
  <c r="D75"/>
  <c r="D78"/>
  <c r="D74"/>
  <c r="D79" s="1"/>
  <c r="D67"/>
  <c r="D70" l="1"/>
</calcChain>
</file>

<file path=xl/sharedStrings.xml><?xml version="1.0" encoding="utf-8"?>
<sst xmlns="http://schemas.openxmlformats.org/spreadsheetml/2006/main" count="3110" uniqueCount="1968">
  <si>
    <t>No.</t>
  </si>
  <si>
    <t>Suma</t>
  </si>
  <si>
    <t>Derechos</t>
  </si>
  <si>
    <t>Contribuciones de mejoras</t>
  </si>
  <si>
    <t>F</t>
  </si>
  <si>
    <t>DESCRIPCIÓN</t>
  </si>
  <si>
    <t>Anual</t>
  </si>
  <si>
    <t>CONCEPTOS</t>
  </si>
  <si>
    <t>I N G R E S O S</t>
  </si>
  <si>
    <t>IMPUESTOS</t>
  </si>
  <si>
    <t>Impuesto Sobre los Ingresos</t>
  </si>
  <si>
    <t>Impuestos Sobre Patrimonio</t>
  </si>
  <si>
    <t>Impuestos Sobre la Producción, el Consumo y las Transacciones</t>
  </si>
  <si>
    <t>Impuestos al Comercio Exterior</t>
  </si>
  <si>
    <t>Impuestos Sobre Nóminas y Asimilables</t>
  </si>
  <si>
    <t>Impuestos Ecológicos</t>
  </si>
  <si>
    <t>Accesorios</t>
  </si>
  <si>
    <t>Otros Impuestos</t>
  </si>
  <si>
    <t>CUOTAS Y APORTACIONES DE SEGURIDAD SOCIAL</t>
  </si>
  <si>
    <t>CONTRIBUCIONES DE MEJORAS</t>
  </si>
  <si>
    <t>Contribuciones de Mejoras por Obras Públicas</t>
  </si>
  <si>
    <t>DERECHOS.</t>
  </si>
  <si>
    <t>PRODUCTOS</t>
  </si>
  <si>
    <t>Productos de capital</t>
  </si>
  <si>
    <t>APROVECHAMIENTOS</t>
  </si>
  <si>
    <t>Otros aprovechamientos</t>
  </si>
  <si>
    <t>INGRESOS POR VENTA DE BIENES Y SERVICIOS</t>
  </si>
  <si>
    <t>PARTICIPACIONES Y APORTACIONES</t>
  </si>
  <si>
    <t>Participaciones</t>
  </si>
  <si>
    <t>Aportaciones</t>
  </si>
  <si>
    <t>Convenios</t>
  </si>
  <si>
    <t>OTROS INGRESOS Y BENEFICIOS</t>
  </si>
  <si>
    <t>INGRESOS DERIVADOS DE FINANCIAMIENTO</t>
  </si>
  <si>
    <t>TI</t>
  </si>
  <si>
    <t>Descripción</t>
  </si>
  <si>
    <t>%</t>
  </si>
  <si>
    <t>INGRESOS DE GESTIÓN</t>
  </si>
  <si>
    <t>PARTICIPACIONES, APORTACIONES, TRANSFERENCIAS, ASIGNACIONES, SUBSIDIOS y OTRAS AYUDAS</t>
  </si>
  <si>
    <t>OTROS INGRESOS</t>
  </si>
  <si>
    <t>FF</t>
  </si>
  <si>
    <t>FINANCIAMIENTOS INTERNOS</t>
  </si>
  <si>
    <t>INGRESOS PROPIOS</t>
  </si>
  <si>
    <t>RECURSOS FEDERALES</t>
  </si>
  <si>
    <t>RECURSOS ESTATALES</t>
  </si>
  <si>
    <t>OTROS RECURSOS</t>
  </si>
  <si>
    <t xml:space="preserve">E G R E S O S </t>
  </si>
  <si>
    <t>SERVICIOS PERSONALES</t>
  </si>
  <si>
    <t>Remuneraciones al Personal de Carácter Permanente</t>
  </si>
  <si>
    <t>Remuneraciones al Personal de Carácter Transitorio</t>
  </si>
  <si>
    <t>Remuneraciones Adicionales Especiales</t>
  </si>
  <si>
    <t>Seguridad Social</t>
  </si>
  <si>
    <t>Otras Prestaciones Sociales y Económicas</t>
  </si>
  <si>
    <t>Previsiones</t>
  </si>
  <si>
    <t>Pago Estímulos a Servidores Públicos</t>
  </si>
  <si>
    <t>MATERIALES Y SUMINISTROS</t>
  </si>
  <si>
    <t>Materiales de Administración, Emisión de Documentos y Artículos Oficiales</t>
  </si>
  <si>
    <t>Alimentos y Autensilios</t>
  </si>
  <si>
    <t>Materias Primas y Materiales de Producción y Comercialización</t>
  </si>
  <si>
    <t>Materiales y Artículos de Construcción y de Reparación</t>
  </si>
  <si>
    <t>Productos Químicos, Farmacéuticos y de Laboratorio</t>
  </si>
  <si>
    <t>Combustibles, Lubricantes y Aditivos</t>
  </si>
  <si>
    <t>Vestuario, Blancos, Prendas de Protección y Artículos Deportivos</t>
  </si>
  <si>
    <t>Materiales y Suministros de Seguridad</t>
  </si>
  <si>
    <t>Herramientas, Refacciones y Accesorios Menores</t>
  </si>
  <si>
    <t>SERVICIOS GENERALES</t>
  </si>
  <si>
    <t>Servicios Básicos</t>
  </si>
  <si>
    <t>Servicios de Arrendamiento</t>
  </si>
  <si>
    <t>Servicios Profesionales, Científicos, Técnicos y Otros Servicios</t>
  </si>
  <si>
    <t>Servicios Financieros, Bancarios y Comerciales</t>
  </si>
  <si>
    <t>Servicios de Instalación, Reparación, Mantenimiento y Conservación</t>
  </si>
  <si>
    <t>Servicios de Comunicación Social y Publicidad</t>
  </si>
  <si>
    <t>Servicios de Traslado y Viáticos</t>
  </si>
  <si>
    <t>Servicios Oficiales</t>
  </si>
  <si>
    <t>Otros Servicios Generales</t>
  </si>
  <si>
    <t>TRANSFERENCIAS, ASIGNACIONES, SUBSIDIOS Y OTRAS AYUDAS</t>
  </si>
  <si>
    <t>Transferencias internas y Asignaciones al Sector Público</t>
  </si>
  <si>
    <t>Transferencias al Resto del Sector Público</t>
  </si>
  <si>
    <t>Susbsidios y Subvenciones</t>
  </si>
  <si>
    <t>Ayudas Sociales</t>
  </si>
  <si>
    <t>Pensiones y Jubilaciones</t>
  </si>
  <si>
    <t>Transferencias a Fideicomisos, Mandatos y Análogos</t>
  </si>
  <si>
    <t>Transferencias a la Seguridad Social</t>
  </si>
  <si>
    <t>Donativos</t>
  </si>
  <si>
    <t>Transferencias al Exterior</t>
  </si>
  <si>
    <t>BIENES MUEBLES, INMUEBLES E INTANGIBLES</t>
  </si>
  <si>
    <t>Mobiliario y Equipo de Administración</t>
  </si>
  <si>
    <t>Mobiliario y Equipo Educacional y Recreativo</t>
  </si>
  <si>
    <t>Equiipo e Instrumental Médico y de Laboratorio</t>
  </si>
  <si>
    <t>Vehículos y Equipo de Transporte</t>
  </si>
  <si>
    <t>Equipo de Defensa y Seguridad</t>
  </si>
  <si>
    <t>Maquinaria, Otros Equipos y Herramientas</t>
  </si>
  <si>
    <t>Activos Biológicos</t>
  </si>
  <si>
    <t>Bienes Inmuebles</t>
  </si>
  <si>
    <t>Activos Intangibles</t>
  </si>
  <si>
    <t>INVERSIÓN PÚBLICA</t>
  </si>
  <si>
    <t>Obra Pública en Bienes de Dominio Público</t>
  </si>
  <si>
    <t>Obra Pública en Bienes de Dominio Propios</t>
  </si>
  <si>
    <t>Proyectos Productivos y Acciones de Fomento</t>
  </si>
  <si>
    <t>INVERSIONES FINANCIERAS Y OTRAS PROVISIONES</t>
  </si>
  <si>
    <t>Inversiones para el Fomento de Actividades Productivas</t>
  </si>
  <si>
    <t>Acciones y Participaciones de Capital</t>
  </si>
  <si>
    <t>Compra de Títulos y Valores</t>
  </si>
  <si>
    <t>Conseción de Préstamos</t>
  </si>
  <si>
    <t>Inversiones en Fideicomisos, Mandatos y Otros Análogos</t>
  </si>
  <si>
    <t>Otras Inversiones Financieras</t>
  </si>
  <si>
    <t>Provisiones para Contingencias y Otras Erogaciones Especiales</t>
  </si>
  <si>
    <t>DEUDA PÚBLICA</t>
  </si>
  <si>
    <t>Amortización de la Deuda Pública</t>
  </si>
  <si>
    <t>Intereses de la Deuda Pública</t>
  </si>
  <si>
    <t>Comisiones de la Deuda Pública</t>
  </si>
  <si>
    <t>Gastos de la Deuda Pública</t>
  </si>
  <si>
    <t>Costo por Coberturas</t>
  </si>
  <si>
    <t>Adeudos de Ejercicios Fiscales Anteriores (ADEFAS)</t>
  </si>
  <si>
    <t>TG</t>
  </si>
  <si>
    <t>GASTO CORRIENTE</t>
  </si>
  <si>
    <t>GASTO DE CAPITAL</t>
  </si>
  <si>
    <t>AMORTIZACIÓN DE LA DEUDA Y DISMINUCIÓN DE PASIVOS</t>
  </si>
  <si>
    <t>CRI/LI</t>
  </si>
  <si>
    <t>INGRESO ESTIMADO ANUAL</t>
  </si>
  <si>
    <t>IMPUESTOS SOBRE LOS INGRESOS</t>
  </si>
  <si>
    <t>Impuestos sobre espectáculos públicos</t>
  </si>
  <si>
    <t>Función de circo y espectáculos de carpa</t>
  </si>
  <si>
    <t>Conciertos, presentación de artistas, conciertos, audiciones musicales, funciones de box, lucha libre, futbol, básquetbol, beisbol y otros espectáculos deportivos.</t>
  </si>
  <si>
    <t>Peleas de gallos, palenques, carreras de caballos y similares</t>
  </si>
  <si>
    <t>Eventos y espectáculos deportivos</t>
  </si>
  <si>
    <t>Espectáculos culturales, teatrales, ballet, ópera y taurinos</t>
  </si>
  <si>
    <t>Espectáculos taurinos y ecuestres</t>
  </si>
  <si>
    <t>Otros espectáculos públicos</t>
  </si>
  <si>
    <t>IMPUESTOS SOBRE EL PATRIMONIO</t>
  </si>
  <si>
    <t>Impuesto predial</t>
  </si>
  <si>
    <t>Predios rústicos</t>
  </si>
  <si>
    <t>Predios urbanos</t>
  </si>
  <si>
    <t>Impuesto sobre transmisiones patrimoniales</t>
  </si>
  <si>
    <t>Adquisición de departamentos, viviendas y casas para habitación</t>
  </si>
  <si>
    <t>Regularización de terrenos</t>
  </si>
  <si>
    <t>Impuestos sobre negocios jurídicos</t>
  </si>
  <si>
    <t>Construcción de inmuebles</t>
  </si>
  <si>
    <t>Reconstrucción de inmuebles</t>
  </si>
  <si>
    <t>Ampliación de inmuebles</t>
  </si>
  <si>
    <t>IMPUESTO SOBRE LA PRODUCCIÓN, EL CONSUMO Y LAS TRANSACCIONES</t>
  </si>
  <si>
    <t>IMPUESTOS AL COMERCIO EXTERIOR</t>
  </si>
  <si>
    <t>IMPUESTOS SOBRE NÓMINAS Y ASIMILABLES</t>
  </si>
  <si>
    <t>IMPUESTOS ECOLÓGICOS</t>
  </si>
  <si>
    <t>ACCESORIOS DE LOS IMPUESTOS</t>
  </si>
  <si>
    <t>Recargos</t>
  </si>
  <si>
    <t>Falta de pago</t>
  </si>
  <si>
    <t>Multas</t>
  </si>
  <si>
    <t>Infracciones</t>
  </si>
  <si>
    <t>Intereses</t>
  </si>
  <si>
    <t>Plazo de créditos fiscales</t>
  </si>
  <si>
    <t>Gastos de ejecución y de embargo</t>
  </si>
  <si>
    <t>Gastos de notificación</t>
  </si>
  <si>
    <t>Gastos de embargo</t>
  </si>
  <si>
    <t>Otros gastos del procedimiento</t>
  </si>
  <si>
    <t>Otros no especificados</t>
  </si>
  <si>
    <t>Otros  accesorios</t>
  </si>
  <si>
    <t>OTROS IMPUESTOS</t>
  </si>
  <si>
    <t>Impuestos extraordinarios</t>
  </si>
  <si>
    <t>APORTACIONES PARA FONDOS DE VIVIENDA</t>
  </si>
  <si>
    <t xml:space="preserve">CUOTAS PARA EL SEGURO SOCIAL </t>
  </si>
  <si>
    <t>CUOTAS DE AHORRO PARA EL RETIRO</t>
  </si>
  <si>
    <t>OTRAS CUOTAS Y APORTACIONES PARA LA SEGURIDAD SOCIAL</t>
  </si>
  <si>
    <t>ACCESORIOS</t>
  </si>
  <si>
    <t>CONTRIBUCIÓN DE MEJORAS POR OBRAS PÚBLICAS</t>
  </si>
  <si>
    <t>Contribuciones de mejoras por obras públicas</t>
  </si>
  <si>
    <t>DERECHOS</t>
  </si>
  <si>
    <t>DERECHOS POR EL USO, GOCE, APROVECHAMIENTO O EXPLOTACIÓN DE BIENES DE DOMINIO PÚBLICO</t>
  </si>
  <si>
    <t>Uso del piso</t>
  </si>
  <si>
    <t>Estacionamientos exclusivos</t>
  </si>
  <si>
    <t>Puestos permanentes y eventuales</t>
  </si>
  <si>
    <t>Actividades comerciales e industriales</t>
  </si>
  <si>
    <t>Espectáculos y diversiones públicas</t>
  </si>
  <si>
    <t>Otros fines o actividades no previstas</t>
  </si>
  <si>
    <t>Estacionamientos</t>
  </si>
  <si>
    <t>Concesión de estacionamientos</t>
  </si>
  <si>
    <t>De los Cementerios de dominio público</t>
  </si>
  <si>
    <t>Lotes uso perpetuidad y temporal</t>
  </si>
  <si>
    <t>Mantenimiento</t>
  </si>
  <si>
    <t>Venta de gavetas a perpetuidad</t>
  </si>
  <si>
    <t>Otros</t>
  </si>
  <si>
    <t>Uso, goce, aprovechamiento o explotación de otros bienes de dominio público</t>
  </si>
  <si>
    <t>Arrendamiento o concesión de locales en mercados</t>
  </si>
  <si>
    <t xml:space="preserve">Arrendamiento o concesión de kioscos en plazas y jardines </t>
  </si>
  <si>
    <t>Arrendamiento o concesión de escusados y baños</t>
  </si>
  <si>
    <t>Arrendamiento de inmuebles para anuncios</t>
  </si>
  <si>
    <t>Otros arrendamientos o concesiones de bienes</t>
  </si>
  <si>
    <t>DERECHOS A LOS HIDROCARBUROS</t>
  </si>
  <si>
    <t>DERECHOS POR PRESTACIÓN DE SERVICIOS</t>
  </si>
  <si>
    <t>Licencias y permisos de giros</t>
  </si>
  <si>
    <t>Licencias, permisos o autorización de giros con venta de bebidas alcohólicas</t>
  </si>
  <si>
    <t>Licencias, permisos o autorización de giros con servicios de bebidas alcohólicas</t>
  </si>
  <si>
    <t>Licencias, permisos o autorización de otros conceptos distintos a los anteriores giros con bebidas alcohólicas</t>
  </si>
  <si>
    <t>Permiso para el funcionamiento de horario extraordinario</t>
  </si>
  <si>
    <t>Licencias y permisos para anuncios</t>
  </si>
  <si>
    <t>Licencias y permisos de anuncios permanentes</t>
  </si>
  <si>
    <t>Licencias y permisos de anuncios eventuales</t>
  </si>
  <si>
    <t>Licencias y permisos de anunció distintos a los anteriores</t>
  </si>
  <si>
    <t>Licencias de construcción, reconstrucción, reparación o demolición de obras</t>
  </si>
  <si>
    <t>Licencias de construcción</t>
  </si>
  <si>
    <t>Licencias para demolición</t>
  </si>
  <si>
    <t>Licencias para remodelación</t>
  </si>
  <si>
    <t>Licencias para reconstrucción, reestructuración o adaptación</t>
  </si>
  <si>
    <t>Licencias para ocupación provisional en la vía pública</t>
  </si>
  <si>
    <t>Licencias para movimientos de tierras</t>
  </si>
  <si>
    <t>Licencias similares no previstas en las anteriores</t>
  </si>
  <si>
    <t>Alineamiento, designación de número oficial e inspección</t>
  </si>
  <si>
    <t>Alineamiento</t>
  </si>
  <si>
    <t>Designación de número oficial</t>
  </si>
  <si>
    <t>Inspección de valor sobre inmuebles</t>
  </si>
  <si>
    <t>Otros servicios similares</t>
  </si>
  <si>
    <t>Licencias de cambio de régimen de propiedad y urbanización</t>
  </si>
  <si>
    <t>Licencia de cambio de régimen de propiedad</t>
  </si>
  <si>
    <t>Licencia de urbanización</t>
  </si>
  <si>
    <t>Peritaje, dictamen e inspección de carácter extraordinario</t>
  </si>
  <si>
    <t>Medición de terrenos</t>
  </si>
  <si>
    <t>Autorización para romper pavimento, banquetas o machuelos</t>
  </si>
  <si>
    <t>Autorización para construcciones de infraestructura en la vía pública</t>
  </si>
  <si>
    <t>Servicios de sanidad</t>
  </si>
  <si>
    <t>Inhumaciones y reinhumaciones</t>
  </si>
  <si>
    <t>Exhumaciones</t>
  </si>
  <si>
    <t>Servicio de cremación</t>
  </si>
  <si>
    <t>Traslado de cadáveres fuera del municipio</t>
  </si>
  <si>
    <t>Servicio de limpieza, recolección, traslado, tratamiento y disposición final de residuos</t>
  </si>
  <si>
    <t>Recolección y traslado de basura, desechos o desperdicios no peligrosos</t>
  </si>
  <si>
    <t>Recolección y traslado de basura, desechos o desperdicios peligrosos</t>
  </si>
  <si>
    <t>Limpieza de lotes baldíos, jardines, prados, banquetas y similares</t>
  </si>
  <si>
    <t>Servicio exclusivo de camiones de aseo</t>
  </si>
  <si>
    <t>Por utilizar tiraderos y rellenos sanitarios del municipio</t>
  </si>
  <si>
    <t>Servicio doméstico</t>
  </si>
  <si>
    <t>Servicio no doméstico</t>
  </si>
  <si>
    <t>Predios baldíos</t>
  </si>
  <si>
    <t>Servicios en localidades</t>
  </si>
  <si>
    <t>20% para el saneamiento de las aguas residuales</t>
  </si>
  <si>
    <t>2% o 3% para la infraestructura básica existente</t>
  </si>
  <si>
    <t>Aprovechamiento de la infraestructura básica existente</t>
  </si>
  <si>
    <t>Conexión o reconexión al servicio</t>
  </si>
  <si>
    <t>Rastro</t>
  </si>
  <si>
    <t>Autorización de matanza</t>
  </si>
  <si>
    <t>Autorización de salida de animales del rastro para envíos fuera del municipio</t>
  </si>
  <si>
    <t>Autorización de la introducción de ganado al rastro en horas extraordinarias</t>
  </si>
  <si>
    <t>Sello de inspección sanitaria</t>
  </si>
  <si>
    <t>Acarreo de carnes en camiones del municipio</t>
  </si>
  <si>
    <t>Servicios de matanza en el rastro municipal</t>
  </si>
  <si>
    <t>Venta de productos obtenidos en el rastro</t>
  </si>
  <si>
    <t>Otros servicios prestados por el rastro municipal</t>
  </si>
  <si>
    <t>Registro civil</t>
  </si>
  <si>
    <t xml:space="preserve">Servicios en oficina fuera del horario </t>
  </si>
  <si>
    <t>Servicios a domicilio</t>
  </si>
  <si>
    <t>Anotaciones e inserciones en actas</t>
  </si>
  <si>
    <t>Certificaciones</t>
  </si>
  <si>
    <t>Expedición de certificados, certificaciones, constancias o copias certificadas</t>
  </si>
  <si>
    <t>Extractos de actas</t>
  </si>
  <si>
    <t>Dictámenes de trazo, uso y destino</t>
  </si>
  <si>
    <t>Servicios de catastro</t>
  </si>
  <si>
    <t>Copias de planos</t>
  </si>
  <si>
    <t>Certificaciones catastrales</t>
  </si>
  <si>
    <t>Informes catastrales</t>
  </si>
  <si>
    <t>Deslindes catastrales</t>
  </si>
  <si>
    <t>Dictámenes catastrales</t>
  </si>
  <si>
    <t>Revisión y autorización de avalúos</t>
  </si>
  <si>
    <t>OTROS DERECHOS</t>
  </si>
  <si>
    <t>Derechos no especificados</t>
  </si>
  <si>
    <t>Servicios prestados en horas hábiles</t>
  </si>
  <si>
    <t>Servicios prestados en horas inhábiles</t>
  </si>
  <si>
    <t>Solicitudes de información</t>
  </si>
  <si>
    <t>Servicios médicos</t>
  </si>
  <si>
    <t>Otros servicios no especificados</t>
  </si>
  <si>
    <t>ACCESORIOS DE LOS DERECHOS</t>
  </si>
  <si>
    <t>PRODUCTOS DE TIPO CORRIENTE</t>
  </si>
  <si>
    <t>Uso, goce, aprovechamiento o explotación de  bienes de dominio privado</t>
  </si>
  <si>
    <t>Cementerios de dominio privado</t>
  </si>
  <si>
    <t>Productos diversos</t>
  </si>
  <si>
    <t>Formas y ediciones impresas</t>
  </si>
  <si>
    <t>Calcomanías, credenciales, placas, escudos y otros medios de identificación</t>
  </si>
  <si>
    <t>Depósito de vehículos</t>
  </si>
  <si>
    <t>Explotación de bienes municipales de dominio privado</t>
  </si>
  <si>
    <t>Productos o utilidades de talleres y centros de trabajo</t>
  </si>
  <si>
    <t>Venta de esquilmos, productos de aparcería, desechos y basuras</t>
  </si>
  <si>
    <t>Venta de productos procedentes de viveros y jardines</t>
  </si>
  <si>
    <t>Por proporcionar información en documentos o elementos técnicos</t>
  </si>
  <si>
    <t>Otros productos no especificados</t>
  </si>
  <si>
    <t>PRODUCTOS DE CAPITAL</t>
  </si>
  <si>
    <t>ACCESORIOS DE LOS PRODUCTOS</t>
  </si>
  <si>
    <t>APROVECHAMIENTOS DE TIPO CORRIENTE</t>
  </si>
  <si>
    <t>Incentivos derivados de la colaboración fiscal</t>
  </si>
  <si>
    <t>Incentivos de colaboración</t>
  </si>
  <si>
    <t>Indemnizaciones</t>
  </si>
  <si>
    <t>Reintegros</t>
  </si>
  <si>
    <t>Aprovechamiento provenientes de obras públicas</t>
  </si>
  <si>
    <t>Aprovechamientos provenientes de obras públicas</t>
  </si>
  <si>
    <t>Aprovechamiento por participaciones derivadas de la aplicación de leyes</t>
  </si>
  <si>
    <t>Aprovechamientos por aportaciones y cooperaciones</t>
  </si>
  <si>
    <t>APROVECHAMIENTOS DE CAPITAL</t>
  </si>
  <si>
    <t>OTROS APORVECHAMIENTOS</t>
  </si>
  <si>
    <t>Otros  aprovechamientos</t>
  </si>
  <si>
    <t>ACCESORIOS DE LOS APORVECHAMIENTOS</t>
  </si>
  <si>
    <t>INGRESOS POR VENTAS DE BIENES Y SERVICIOS</t>
  </si>
  <si>
    <t>INGRESOS POR VENTAS DE MERCANCÍAS</t>
  </si>
  <si>
    <t>INGRESOS POR VENTAS DE BIENES Y SERVICIOS PRODUCIDOS EN ESTABLECIMIENTO DEL GOBIERNO</t>
  </si>
  <si>
    <t>Producidos en establecimientos del gobierno</t>
  </si>
  <si>
    <t>INGRESOS POR VENTA DE BIENES Y SERVICIOS DE ORGANISMOS DESCENTRALIZADOS</t>
  </si>
  <si>
    <t>INGRESOS DE OPERACIÓN DE ENTIDADES PARAESTATALES EMPRESARIALES (NO FINANCIERAS)</t>
  </si>
  <si>
    <t>Producido por  entidades paraestatales empresiariales (no financieras)</t>
  </si>
  <si>
    <t>INGRESOS NO COMPRENDIDOS EN LAS FRACCIONES DE LA LEY DE INGRESOS CAUSADOS EN EJERCICIOS FISCALES ANTERIORES PENDIENTES DE LIQUIDACIÓN O PAGO</t>
  </si>
  <si>
    <t>Impuestos no comprendidos en las fracciones de la ley de ingresos causados en ejercicios fiscales anteriores pendientes de liquidación o pago</t>
  </si>
  <si>
    <t>Contribuciones de mejoras, derechos, productos y aprovechamientos no comprendidos en las fracciones de la ley de ingreso causada en ejercicios fiscales anteriores pendientes de liquidación o pago</t>
  </si>
  <si>
    <t>PARTICIPACIONES</t>
  </si>
  <si>
    <t>Federales</t>
  </si>
  <si>
    <t>Estatales</t>
  </si>
  <si>
    <t>APORTACIONES</t>
  </si>
  <si>
    <t>Aportaciones federales</t>
  </si>
  <si>
    <t>Del fondo de infraestructura social municipal</t>
  </si>
  <si>
    <t>Rendimientos financieros del fondo de aportaciones para la infraestructura social</t>
  </si>
  <si>
    <t>Del fondo para el fortalecimiento municipal</t>
  </si>
  <si>
    <t>Rendimientos financieros del fondo de aportaciones para el fortalecimiento municipal</t>
  </si>
  <si>
    <t>CONVENIOS</t>
  </si>
  <si>
    <t>Derivados del Gobierno Federal</t>
  </si>
  <si>
    <t>Derivados del Gobierno Estatal</t>
  </si>
  <si>
    <t>TRANSFERENCIAS, ASIGNACIONES, SUBSIDIOS Y  OTRAS AYUDAS</t>
  </si>
  <si>
    <t>TRANSFERENCIAS INTERNAS Y ASIGNACIONES AL SECTOR PÚBLICO</t>
  </si>
  <si>
    <t>Transferencias internas y asignaciones al sector público</t>
  </si>
  <si>
    <t>TRANSFERENCIAS AL RESTO DEL SECTOR PÚBLICO</t>
  </si>
  <si>
    <t>SUBSIDIOS Y SUBVENCIONES</t>
  </si>
  <si>
    <t>Subsidio</t>
  </si>
  <si>
    <t>Subvenciones</t>
  </si>
  <si>
    <t>AYUDAS SOCIALES</t>
  </si>
  <si>
    <t>Efectivo</t>
  </si>
  <si>
    <t>Especie</t>
  </si>
  <si>
    <t>PENSIONES Y JUBILACIONES</t>
  </si>
  <si>
    <t>TRANSFERENCIAS A FIDEICOMISOS, MANDATOS Y ANÁLOGOS</t>
  </si>
  <si>
    <t>Transferencias</t>
  </si>
  <si>
    <t>Fideicomisos</t>
  </si>
  <si>
    <t>Mandatos</t>
  </si>
  <si>
    <t xml:space="preserve">OTROS INGRESOS Y BENEFICIOS </t>
  </si>
  <si>
    <t>Ingresos financieros</t>
  </si>
  <si>
    <t>Otros ingresos financieros</t>
  </si>
  <si>
    <t>Diferencias por tipo de cambio a Favor en Efectivo y Equivalentes</t>
  </si>
  <si>
    <t>Otros ingresos y beneficios varios</t>
  </si>
  <si>
    <t>ENDEUDAMIENTO INTERNO</t>
  </si>
  <si>
    <t>Financiamientos</t>
  </si>
  <si>
    <t>Banca oficial</t>
  </si>
  <si>
    <t>Banca comercial</t>
  </si>
  <si>
    <t>Otros financiamientos no especificados</t>
  </si>
  <si>
    <t>ENDEUDAMIENTO EXTERNO</t>
  </si>
  <si>
    <t>TOTAL DE INGRESOS</t>
  </si>
  <si>
    <t>ANUAL</t>
  </si>
  <si>
    <t>REMUNERACIONES AL PERSONAL DE CARÁCTER PERMANENTE</t>
  </si>
  <si>
    <t>Dietas</t>
  </si>
  <si>
    <t>Haberes</t>
  </si>
  <si>
    <t>Sueldos base al personal permanente</t>
  </si>
  <si>
    <t>Remuneraciones por adscripción laboral en el extranjero</t>
  </si>
  <si>
    <t>REMUNERACIONES AL PERSONAL DE CARÁCTER TRANSITORIO</t>
  </si>
  <si>
    <t>Honorarios asimilables a salarios</t>
  </si>
  <si>
    <t>Sueldos base al personal eventual</t>
  </si>
  <si>
    <t>Retribuciones por servicios de carácter social</t>
  </si>
  <si>
    <t>Retribución a los representantes de los trabajadores y de los patrones en la Junta de Conciliación y Arbitraje</t>
  </si>
  <si>
    <t>REMUNERACIONES ADICIONALES Y ESPECIALES</t>
  </si>
  <si>
    <t>Primas por años de servicios efectivos prestados</t>
  </si>
  <si>
    <t>Primas de vacaciones, dominical y gratificación de fin de año</t>
  </si>
  <si>
    <t>Infraestructura</t>
  </si>
  <si>
    <t>Horas extraordinarias</t>
  </si>
  <si>
    <t>Compensaciones</t>
  </si>
  <si>
    <t>Sobrehaberes</t>
  </si>
  <si>
    <t>Asignaciones de técnico, de mando, por comisión, de vuelo y de técnico especial</t>
  </si>
  <si>
    <t>Honorarios especiales</t>
  </si>
  <si>
    <t>Participaciones por vigilancia en el cumplimiento de la leyes y custodia de valores</t>
  </si>
  <si>
    <t>SEGURIDAD SOCIAL</t>
  </si>
  <si>
    <t>Aportaciones de seguridad social</t>
  </si>
  <si>
    <t>Aportaciones a fondos de vivienda</t>
  </si>
  <si>
    <t>Aportaciones al sistema para el retiro</t>
  </si>
  <si>
    <t>Aportaciones para seguros</t>
  </si>
  <si>
    <t>OTRAS PRESTACIONES SOCIALES Y ECONÓMICAS</t>
  </si>
  <si>
    <t>Cuotas para el fondo de ahorro y fondo de trabajo</t>
  </si>
  <si>
    <t>Prestaciones y haberes de retiro</t>
  </si>
  <si>
    <t>Prestaciones contractuales</t>
  </si>
  <si>
    <t>Fortalecimiento</t>
  </si>
  <si>
    <t>Apoyos a la capacitación de los servidores públicos</t>
  </si>
  <si>
    <t>Otras prestaciones sociales y económicas</t>
  </si>
  <si>
    <t>PREVISIONES</t>
  </si>
  <si>
    <t>Previsiones de carácter laboral, económica y de seguridad social</t>
  </si>
  <si>
    <t>PAGO DE ESTÍMULOS A SERVIDORES PÚBLICOS</t>
  </si>
  <si>
    <t>Estímulos</t>
  </si>
  <si>
    <t>Recompensas</t>
  </si>
  <si>
    <t>MATERIALES DE ADMINISTRACIÓN, EMISIÓN DE DOCUMENTOS Y ARTÍCULOS OFICIALES</t>
  </si>
  <si>
    <t>Materiales, útiles y equipos menores de oficina</t>
  </si>
  <si>
    <t>Materiales y útiles de impresión y reproducción</t>
  </si>
  <si>
    <t>Material estadístico y geográfico</t>
  </si>
  <si>
    <t>Materiales, útiles y equipos menores de tecnologías de la información y comunicaciones</t>
  </si>
  <si>
    <t>Material impreso e información digital</t>
  </si>
  <si>
    <t>Material de limpieza</t>
  </si>
  <si>
    <t>Materiales y útiles de enseñanza</t>
  </si>
  <si>
    <t>Materiales para el registro e identificación de bienes y personas</t>
  </si>
  <si>
    <t>ALIMENTOS Y UTENSILIOS</t>
  </si>
  <si>
    <t>Productos alimenticios para personas</t>
  </si>
  <si>
    <t>Productos alimenticios para animales</t>
  </si>
  <si>
    <t>Utensilios para el servicio de alimentación</t>
  </si>
  <si>
    <t>MATERIAS PRIMAS Y MATERIALES DE PRODUCCIÓN Y COMERCIALIZACIÓN</t>
  </si>
  <si>
    <t>Productos alimenticios, agropecuarios y forestales adquiridos como materia prima</t>
  </si>
  <si>
    <t>Insumos textiles adquiridos como materia prima</t>
  </si>
  <si>
    <t>Productos de papel, cartón e impresos adquiridos como materia prima</t>
  </si>
  <si>
    <t>Combustibles, lubricantes, aditivos, carbón y sus derivados adquiridos como materia prima</t>
  </si>
  <si>
    <t>Productos químicos, farmacéuticos y de laboratorio adquiridos como materia prima</t>
  </si>
  <si>
    <t>Productos metálicos y a base de minerales no metálicos adquiridos como materia prima</t>
  </si>
  <si>
    <t>Productos de cuero, piel, plástico y hule adquiridos como materia prima</t>
  </si>
  <si>
    <t>Mercancías adquiridas para su comercialización</t>
  </si>
  <si>
    <t>Otros productos adquiridos como materia prima</t>
  </si>
  <si>
    <t>MATERIALES Y ARTÍCULOS DE CONSTRUCCIÓN Y DE REPARACIÓN</t>
  </si>
  <si>
    <t>Productos minerales no metálicos</t>
  </si>
  <si>
    <t>Cemento y productos de concreto</t>
  </si>
  <si>
    <t>Cal, yeso y productos de yeso</t>
  </si>
  <si>
    <t>Madera y productos de madera</t>
  </si>
  <si>
    <t>Vidrio y productos de vidrio</t>
  </si>
  <si>
    <t>Material eléctrico y electrónico</t>
  </si>
  <si>
    <t>Artículos metálicos para la construcción</t>
  </si>
  <si>
    <t>Materiales complementarios</t>
  </si>
  <si>
    <t>Otros materiales y artículos de construcción y reparación</t>
  </si>
  <si>
    <t>PRODUCTOS QUÍMICOS, FARMACÉUTICOS Y DE LABORATORIO</t>
  </si>
  <si>
    <t>Productos químicos básicos</t>
  </si>
  <si>
    <t>Fertilizantes, pesticidas y otros agroquímicos</t>
  </si>
  <si>
    <t>Medicinas y productos farmacéuticos</t>
  </si>
  <si>
    <t>Materiales, accesorios y suministros médicos</t>
  </si>
  <si>
    <t>Materiales, accesorios y suministros de laboratorio</t>
  </si>
  <si>
    <t>Fibras sintéticas, hules plásticos y derivados</t>
  </si>
  <si>
    <t>Otros productos químicos</t>
  </si>
  <si>
    <t>COMBUSTIBLES, LUBRICANTES Y ADITIVOS</t>
  </si>
  <si>
    <t>Combustibles, lubricantes y aditivos</t>
  </si>
  <si>
    <t>Carbón y sus derivados</t>
  </si>
  <si>
    <t>VESTUARIO, BLANCOS, PRENDAS DE PROTECCIÓN Y ARTÍCULOS DEPORTIVOS</t>
  </si>
  <si>
    <t>Vestuario y uniformes</t>
  </si>
  <si>
    <t>Prendas de seguridad y protección personal</t>
  </si>
  <si>
    <t>Artículos deportivos</t>
  </si>
  <si>
    <t>Productos textiles</t>
  </si>
  <si>
    <t>Blancos y otros productos textiles, excepto prendas de vestir</t>
  </si>
  <si>
    <t>MATERIALES Y SUMINISTROS PARA SEGURIDAD</t>
  </si>
  <si>
    <t>Sustancias y materiales explosivos</t>
  </si>
  <si>
    <t>Materiales de seguridad pública</t>
  </si>
  <si>
    <t>Prendas de protección para seguridad pública y nacional</t>
  </si>
  <si>
    <t>HERRAMIENTAS, REFACCIONES Y ACCESORIOS MENORES</t>
  </si>
  <si>
    <t>Herramientas menores</t>
  </si>
  <si>
    <t>Refacciones y accesorios menores de edificios</t>
  </si>
  <si>
    <t>Refacciones y accesorios menores de mobiliario  y equipo de administración, educacional y recreativo</t>
  </si>
  <si>
    <t>Refacciones y accesorios menores de equipo de cómputo y tecnologías de la información</t>
  </si>
  <si>
    <t>Refacciones y accesorios menores de equipo e instrumental médico y de laboratorio</t>
  </si>
  <si>
    <t>Refacciones y accesorios menores de equipo de transporte</t>
  </si>
  <si>
    <t>Refacciones y accesorios menores de equipo de defensa y seguridad</t>
  </si>
  <si>
    <t>Refacciones y accesorios menores de maquinaria y otros equipos</t>
  </si>
  <si>
    <t>Refacciones y accesorios menores otros bienes muebles</t>
  </si>
  <si>
    <t>SERVICIOS BÁSICOS</t>
  </si>
  <si>
    <t>Energía eléctrica</t>
  </si>
  <si>
    <t xml:space="preserve">Gas </t>
  </si>
  <si>
    <t>Agua</t>
  </si>
  <si>
    <t>Telefonía tradicional</t>
  </si>
  <si>
    <t>Telefonía celular</t>
  </si>
  <si>
    <t>Servicios de telecomunicaciones y satélites</t>
  </si>
  <si>
    <t>Servicios de acceso de Internet, redes y procesamiento de información</t>
  </si>
  <si>
    <t>Servicios postales y telegráficos</t>
  </si>
  <si>
    <t>Servicios integrales y otros servicios</t>
  </si>
  <si>
    <t>SERVICIOS DE ARRENDAMIENTO</t>
  </si>
  <si>
    <t>Arrendamiento de terrenos</t>
  </si>
  <si>
    <t>Arrendamiento de edificios</t>
  </si>
  <si>
    <t>Arrendamiento de mobiliario y equipo de administración, educacional y recreativo</t>
  </si>
  <si>
    <t>Arrendamiento de equipo e instrumental médico y de laboratorio</t>
  </si>
  <si>
    <t>Arrendamiento de equipo de transporte</t>
  </si>
  <si>
    <t>Arrendamiento de maquinaria, otros equipos y herramientas</t>
  </si>
  <si>
    <t>Arrendamiento de activos intangibles</t>
  </si>
  <si>
    <t>Arrendamiento financiero</t>
  </si>
  <si>
    <t>Otros arrendamientos</t>
  </si>
  <si>
    <t>SERVICIOS PROFESIONALES, CIENTÍFICOS, TÉCNICOS Y OTROS SERVICIOS</t>
  </si>
  <si>
    <t>Servicios legales, de contabilidad, auditoría y relacionados</t>
  </si>
  <si>
    <t>Servicios de diseño, arquitectura, ingeniería y actividades relacionadas</t>
  </si>
  <si>
    <t>Servicios de consultoría administrativa, procesos, técnica y en tecnologías de la información</t>
  </si>
  <si>
    <t>Servicios de capacitación</t>
  </si>
  <si>
    <t>Servicios de investigación científica y desarrollo</t>
  </si>
  <si>
    <t>Servicios de apoyo administrativo, traducción, fotocopiado e impresión</t>
  </si>
  <si>
    <t>Servicios de protección y seguridad</t>
  </si>
  <si>
    <t>Servicios de vigilancia</t>
  </si>
  <si>
    <t>Servicios profesionales, científicos y técnicos integrales</t>
  </si>
  <si>
    <t>SERVICIOS FINANCIEROS, BANCARIOS Y COMERCIALES</t>
  </si>
  <si>
    <t>Servicios financieros y bancarios</t>
  </si>
  <si>
    <t>Servicios de cobranza, investigación crediticia y similar</t>
  </si>
  <si>
    <t>Servicios de recaudación, traslado y custodia de valores</t>
  </si>
  <si>
    <t>Seguros de responsabilidad patrimonial y fianzas</t>
  </si>
  <si>
    <t>Seguro de bienes patrimoniales</t>
  </si>
  <si>
    <t>Almacenaje, envase y embalaje</t>
  </si>
  <si>
    <t>Fletes y maniobras</t>
  </si>
  <si>
    <t>Comisiones por ventas</t>
  </si>
  <si>
    <t>Servicios financieros, bancarios y comerciales integrales</t>
  </si>
  <si>
    <t>SERVICIOS DE INSTALACIÓN, REPARACIÓN, MANTENIMIENTO Y CONSERVACIÓN</t>
  </si>
  <si>
    <t>Conservación y mantenimiento menor de inmuebles</t>
  </si>
  <si>
    <t>Instalación, reparación y mantenimiento de mobiliario y equipo de administración, educacional y recreativo</t>
  </si>
  <si>
    <t>Instalación, reparación y mantenimiento de equipo de cómputo y tecnología de la información</t>
  </si>
  <si>
    <t>Instalación, reparación y mantenimiento de equipo e instrumental médico y de laboratorio</t>
  </si>
  <si>
    <t>Reparación y mantenimiento de equipo de transporte</t>
  </si>
  <si>
    <t>Reparación y mantenimiento de equipo de defensa y seguridad</t>
  </si>
  <si>
    <t>Instalación, reparación y mantenimiento de maquinaria, otros equipos y herramienta</t>
  </si>
  <si>
    <t>Servicios de limpieza y manejo de desechos</t>
  </si>
  <si>
    <t>Servicios de jardinería y fumigación</t>
  </si>
  <si>
    <t>SERVICIOS DE COMUNICACIÓN SOCIAL Y PUBLICIDAD</t>
  </si>
  <si>
    <t>Difusión por radio, televisión y otros medios de mensajes sobre programas y actividades gubernamentales</t>
  </si>
  <si>
    <t>Difusión por radio,  televisión y otros medios de mensajes comerciales para promover la venta de bienes o servicios</t>
  </si>
  <si>
    <t>Servicios de creatividad, preproducción y producción de publicidad, excepto Internet</t>
  </si>
  <si>
    <t>Servicios de revelado de  fotografías</t>
  </si>
  <si>
    <t>Servicios de la industria fílmica, del sonido y del video</t>
  </si>
  <si>
    <t>Servicio de creación y difusión de contenido exclusivamente a  través de Internet</t>
  </si>
  <si>
    <t>Otros servicios de información</t>
  </si>
  <si>
    <t>SERVICIOS DE TRASLADO Y VIÁTICOS</t>
  </si>
  <si>
    <t>Pasajes aéreos</t>
  </si>
  <si>
    <t>Pasajes terrestres</t>
  </si>
  <si>
    <t>Pasajes marítimos, lacustres y fluviales</t>
  </si>
  <si>
    <t>Autotransporte</t>
  </si>
  <si>
    <t>Viáticos en el país</t>
  </si>
  <si>
    <t xml:space="preserve">Viáticos en el extranjero </t>
  </si>
  <si>
    <t>Gastos de instalación y traslado de menaje</t>
  </si>
  <si>
    <t>Servicios integrales de traslado y viáticos</t>
  </si>
  <si>
    <t>Otros servicios de traslado y hospedaje</t>
  </si>
  <si>
    <t>SERVICIOS OFICIALES</t>
  </si>
  <si>
    <t>Gastos de ceremonial</t>
  </si>
  <si>
    <t>Gastos de orden  social y cultural</t>
  </si>
  <si>
    <t>Congresos y convenciones</t>
  </si>
  <si>
    <t>Exposiciones</t>
  </si>
  <si>
    <t>Gastos de representación</t>
  </si>
  <si>
    <t>OTROS SERVICIOS GENERALES</t>
  </si>
  <si>
    <t>Servicios funerarios y de cementerios</t>
  </si>
  <si>
    <t>Impuestos y derechos</t>
  </si>
  <si>
    <t>Impuestos y derechos de importación</t>
  </si>
  <si>
    <t>Sentencias y resoluciones por autoridad competente</t>
  </si>
  <si>
    <t>Penas, multas, accesorios y actualizaciones</t>
  </si>
  <si>
    <t>Otros gastos por responsabilidades</t>
  </si>
  <si>
    <t>Utilidades</t>
  </si>
  <si>
    <t>Impuesto sobre nómina y otros que se deriven de una relación laboral</t>
  </si>
  <si>
    <t>Otros servicios generales</t>
  </si>
  <si>
    <t>TRANSFERENCIAS, ASIGNACIONES, SUBSIDIOS Y OTRAS  AYUDAS</t>
  </si>
  <si>
    <t>Asignaciones presupuestarias al Poder Ejecutivo</t>
  </si>
  <si>
    <t>Asignaciones presupuestarias al Poder Legislativo</t>
  </si>
  <si>
    <t>Asignaciones presupuestarias al Poder Judicial</t>
  </si>
  <si>
    <t>Asignaciones presupuestarias a Órganos Autónomos</t>
  </si>
  <si>
    <t>Transferencias internas otorgadas a entidades paraestatales no empresariales y no financieras</t>
  </si>
  <si>
    <t>Transferencias internas otorgadas a entidades paraestatales empresariales y no financieras</t>
  </si>
  <si>
    <t>Transferencias internas otorgadas a fideicomisos públicos empresariales y no financieros</t>
  </si>
  <si>
    <t>Transferencias internas otorgadas a instituciones paraestatales públicas financieras</t>
  </si>
  <si>
    <t>Transferencias internas otorgadas a fideicomisos públicos financieros</t>
  </si>
  <si>
    <t>TRANSFERENCIAS  AL RESTO DEL SECTOR PÚBLICO</t>
  </si>
  <si>
    <t>Transferencias otorgadas a entidades paraestatales no empresariales y no financieras</t>
  </si>
  <si>
    <t>Transferencias otorgadas para entidades paraestatales empresariales y no financieras</t>
  </si>
  <si>
    <t xml:space="preserve">Transferencias otorgadas para instituciones paraestatales públicas financieras  </t>
  </si>
  <si>
    <t>Transferencias otorgadas a entidades federativas y municipios</t>
  </si>
  <si>
    <t>Transferencias a fideicomisos de entidades federativas y municipios</t>
  </si>
  <si>
    <t>Subsidios a la producción</t>
  </si>
  <si>
    <t>Subsidios a la distribución</t>
  </si>
  <si>
    <t>Subsidios a la inversión</t>
  </si>
  <si>
    <t>Subsidios a la prestación de servicios públicos</t>
  </si>
  <si>
    <t>Subsidios para cubrir diferenciales de tasas de interés</t>
  </si>
  <si>
    <t xml:space="preserve">Subsidios a la vivienda </t>
  </si>
  <si>
    <t>Subvenciones al consumo</t>
  </si>
  <si>
    <t>Subsidios a entidades federativas y municipios</t>
  </si>
  <si>
    <t>Otros subsidios</t>
  </si>
  <si>
    <t xml:space="preserve">Ayudas sociales a personas </t>
  </si>
  <si>
    <t>Becas y otras ayudas para programas de capacitación</t>
  </si>
  <si>
    <t>Ayudas sociales a instituciones de enseñanza</t>
  </si>
  <si>
    <t>Ayudas sociales a actividades científicas o académicas</t>
  </si>
  <si>
    <t>Ayudas sociales a instituciones sin fines de lucro</t>
  </si>
  <si>
    <t>Ayudas sociales a cooperativas</t>
  </si>
  <si>
    <t>Ayudas sociales a entidades de interés público</t>
  </si>
  <si>
    <t>Ayudas por desastres naturales y otros siniestros</t>
  </si>
  <si>
    <t>Pensiones</t>
  </si>
  <si>
    <t>Jubilaciones</t>
  </si>
  <si>
    <t>Otras pensiones y jubilaciones</t>
  </si>
  <si>
    <t>TRANSFERENCIAS A FIDEICOMISOS, MANDATOS Y OTROS ANÁLOGOS</t>
  </si>
  <si>
    <t>Transferencias a fideicomisos del Poder Ejecutivo</t>
  </si>
  <si>
    <t>Transferencias a fideicomisos del Poder Legislativo</t>
  </si>
  <si>
    <t>Transferencias a fideicomisos del Poder Judicial</t>
  </si>
  <si>
    <t>Trasferencias a fideicomisos públicos de entidades paraestatales no empresariales y no financieras</t>
  </si>
  <si>
    <t>Transferencias a fideicomisos públicos de entidades paraestatales empresariales y no financieras</t>
  </si>
  <si>
    <t>Transferencias a fideicomisos  de  instituciones públicas financieras</t>
  </si>
  <si>
    <t>TRANSFERENCIAS A LA SEGURIDAD SOCIAL</t>
  </si>
  <si>
    <t>Transferencias por obligación de ley</t>
  </si>
  <si>
    <t>DONATIVOS</t>
  </si>
  <si>
    <t>Donativos a instituciones sin fines de lucro</t>
  </si>
  <si>
    <t xml:space="preserve">Donativos a entidades federativas </t>
  </si>
  <si>
    <t>Donativos a fideicomisos privados</t>
  </si>
  <si>
    <t>Donativos a fideicomisos estatales</t>
  </si>
  <si>
    <t>Donativos internacionales</t>
  </si>
  <si>
    <t>TRANSFERENCIAS AL EXTERIOR</t>
  </si>
  <si>
    <t>Transferencias para gobiernos extranjeros</t>
  </si>
  <si>
    <t>Transferencias para organismos internacionales</t>
  </si>
  <si>
    <t>Transferencias para el sector privado externo</t>
  </si>
  <si>
    <t xml:space="preserve">BIENES MUEBLES, INMUEBLES E INTANGIBLES </t>
  </si>
  <si>
    <t>MOBILIARIO Y EQUIPO DE ADMINISTRACIÓN</t>
  </si>
  <si>
    <t xml:space="preserve">Muebles de oficina y estantería </t>
  </si>
  <si>
    <t>Muebles, excepto de oficina y estantería</t>
  </si>
  <si>
    <t>Bienes artísticos, culturales y científicos</t>
  </si>
  <si>
    <t>Objetos de valor</t>
  </si>
  <si>
    <t>Equipo de cómputo de tecnologías de la información</t>
  </si>
  <si>
    <t>Otros mobiliarios y equipos de administración</t>
  </si>
  <si>
    <t>MOBILIARIO Y EQUIPO EDUCACIONAL Y RECREATIVO</t>
  </si>
  <si>
    <t>Equipos y aparatos audiovisuales</t>
  </si>
  <si>
    <t>Aparatos deportivos</t>
  </si>
  <si>
    <t>Cámaras fotográficas y de video</t>
  </si>
  <si>
    <t xml:space="preserve">Otro mobiliario y equipo educacional y recreativo </t>
  </si>
  <si>
    <t>EQUIPO E INSTRUMENTAL MÉDICO Y DE LABORATORIO</t>
  </si>
  <si>
    <t>Equipo médico y de laboratorio</t>
  </si>
  <si>
    <t>Instrumental médico y de laboratorio</t>
  </si>
  <si>
    <t>VEHÍCULOS Y EQUIPO DE TRANSPORTE</t>
  </si>
  <si>
    <t>Vehículos y equipo de transporte</t>
  </si>
  <si>
    <t>Carrocerías  y remolques</t>
  </si>
  <si>
    <t>Equipo aeroespacial</t>
  </si>
  <si>
    <t>Equipo ferroviario</t>
  </si>
  <si>
    <t>Embarcaciones</t>
  </si>
  <si>
    <t>Otros equipo de transporte</t>
  </si>
  <si>
    <t>EQUIPO DE DEFENSA Y SEGURIDAD</t>
  </si>
  <si>
    <t>Equipo de defensa y seguridad</t>
  </si>
  <si>
    <t>MAQUINARIA, OTROS EQUIPOS Y HERRAMIENTAS</t>
  </si>
  <si>
    <t>Maquinaria y equipo agropecuario</t>
  </si>
  <si>
    <t>Maquinaria y equipo industrial</t>
  </si>
  <si>
    <t>Maquinaria y equipo de construcción</t>
  </si>
  <si>
    <t>Sistemas de aire acondicionado, calefacción y de refrigeración industrial y comercial</t>
  </si>
  <si>
    <t>Equipo de comunicación y telecomunicación</t>
  </si>
  <si>
    <t>Equipo de generación eléctrica, aparatos y accesorios eléctricos</t>
  </si>
  <si>
    <t>Herramientas y máquinas-herramienta</t>
  </si>
  <si>
    <t>Otros equipos</t>
  </si>
  <si>
    <t>ACTIVOS BIOLÓGICOS</t>
  </si>
  <si>
    <t>Bovinos</t>
  </si>
  <si>
    <t>Porcinos</t>
  </si>
  <si>
    <t>Aves</t>
  </si>
  <si>
    <t xml:space="preserve">Ovinos y caprinos </t>
  </si>
  <si>
    <t>Peces y acuicultura</t>
  </si>
  <si>
    <t>Equinos</t>
  </si>
  <si>
    <t>Especies menores y de zoológico</t>
  </si>
  <si>
    <t>Árboles y plantas</t>
  </si>
  <si>
    <t>Otros activos biológicos</t>
  </si>
  <si>
    <t>BIENES INMUEBLES</t>
  </si>
  <si>
    <t>Terrenos</t>
  </si>
  <si>
    <t xml:space="preserve">Viviendas </t>
  </si>
  <si>
    <t>Edificios no residenciales</t>
  </si>
  <si>
    <t>Otros bienes inmuebles</t>
  </si>
  <si>
    <t>ACTIVOS INTANGIBLES</t>
  </si>
  <si>
    <t>Software</t>
  </si>
  <si>
    <t>Patentes</t>
  </si>
  <si>
    <t>Marcas</t>
  </si>
  <si>
    <t>Concesiones</t>
  </si>
  <si>
    <t>Franquicias</t>
  </si>
  <si>
    <t>Licencias informáticas e intelectuales</t>
  </si>
  <si>
    <t>Licencias industriales, comerciales y otras</t>
  </si>
  <si>
    <t>Otros activos intangibles</t>
  </si>
  <si>
    <t>OBRA PÚBLICA EN BIENES DE DOMINIO PÚBLICO</t>
  </si>
  <si>
    <t>Edificación habitacional</t>
  </si>
  <si>
    <t>Edificación no  habitacional</t>
  </si>
  <si>
    <t>Construcción de obras para el abastecimiento de agua, petróleo, gas, electricidad y telecomunicaciones</t>
  </si>
  <si>
    <t>División de terrenos y construcción de obras de urbanización</t>
  </si>
  <si>
    <t>Construcción de vías de comunicación</t>
  </si>
  <si>
    <t>Otras construcciones de ingeniería civil u obra pesada</t>
  </si>
  <si>
    <t>Instalaciones y equipamiento en construcciones</t>
  </si>
  <si>
    <t>Trabajo de acabados en edificaciones  y otros trabajos especializados</t>
  </si>
  <si>
    <t>OBRA PÚBLICA EN BIENES PROPIOS</t>
  </si>
  <si>
    <t>Edificación no habitacional</t>
  </si>
  <si>
    <t>Construcción de obras para  el abastecimiento de agua,  petróleo, gas, electricidad y telecomunicaciones</t>
  </si>
  <si>
    <t>Trabajos de acabados en edificaciones y otros trabajos especializados</t>
  </si>
  <si>
    <t>PROYECTOS PRODUCTIVOS Y ACCIONES DE FOMENTO</t>
  </si>
  <si>
    <t>Estudios, formulación y evaluación de proyectos productivos no incluidos en conceptos anteriores de este capítulo</t>
  </si>
  <si>
    <t>Ejecución de proyectos productivos no incluidos en conceptos anteriores de este capítulo</t>
  </si>
  <si>
    <t>INVERSIONES PARA EL FOMENTO DE ACTIVIDADES PRODUCTIVAS</t>
  </si>
  <si>
    <t>Créditos otorgados por entidades federativas y municipios al sector social y privado para el fomento de actividades productivas</t>
  </si>
  <si>
    <t>Créditos otorgados por las entidades federativas a municipios para el fomento de actividades productivas</t>
  </si>
  <si>
    <t>ACCIONES Y PARTICIPACIONES DE CAPITAL</t>
  </si>
  <si>
    <t>Acciones y participaciones de capital en entidades paraestatales no empresariales y no financieras con fines de política económica</t>
  </si>
  <si>
    <t>Acciones y participaciones de capital en entidades paraestatales empresariales y no financieras con fines de política económica</t>
  </si>
  <si>
    <t>Acciones  y participaciones de capital en instituciones paraestatales públicas financieras con fines de política económica</t>
  </si>
  <si>
    <t>Acciones y participaciones  de capital en el sector privado con fines de política económica</t>
  </si>
  <si>
    <t>Acciones y participaciones de capital en organismos internacionales con fines de política económica</t>
  </si>
  <si>
    <t>Acciones y participaciones de capital en el sector externo con fines de política económica</t>
  </si>
  <si>
    <t>Acciones y participaciones de capital en el sector público con fines de gestión de la liquidez</t>
  </si>
  <si>
    <t>Acciones y participaciones de capital  en el sector privado con fines de gestión de liquidez</t>
  </si>
  <si>
    <t>Acciones y participaciones de capital en el sector externo con fines de gestión  de liquidez</t>
  </si>
  <si>
    <t>COMPRA DE TÍTULOS Y VALORES</t>
  </si>
  <si>
    <t>Bonos</t>
  </si>
  <si>
    <t>Valores representativos de deuda adquiridos con fines de política económica</t>
  </si>
  <si>
    <t>Valores representativos de deuda  adquiridos con fines de gestión de liquidez</t>
  </si>
  <si>
    <t>Obligaciones negociables adquiridas con fines de política económica</t>
  </si>
  <si>
    <t>Obligaciones negociables adquiridas con fines de gestión de liquidez</t>
  </si>
  <si>
    <t>Otros valores</t>
  </si>
  <si>
    <t>CONCESIÓN DE PRÉSTAMOS</t>
  </si>
  <si>
    <t>Concesión de préstamos a entidades paraestatales no empresariales y no financieras con fines de política económica</t>
  </si>
  <si>
    <t>Concesión de préstamos a entidades paraestatales empresariales y no financieras con fines de política económica</t>
  </si>
  <si>
    <t>Concesión de préstamos a instituciones paraestatales públicas financieras con fines de política económica</t>
  </si>
  <si>
    <t>Concesión de préstamos a entidades federativas  y municipios con fines de política económica</t>
  </si>
  <si>
    <t>Concesión de préstamos al sector privado con fines de política económica</t>
  </si>
  <si>
    <t>Concesión de préstamos al sector externo con fines de política económica</t>
  </si>
  <si>
    <t>Concesión de préstamos al sector público con fines de gestión de liquidez</t>
  </si>
  <si>
    <t>Concesión de préstamos al sector privado con fines de gestión de liquidez</t>
  </si>
  <si>
    <t>Concesión de  préstamos al sector externo con fines de gestión de liquidez</t>
  </si>
  <si>
    <t>INVERSIONES EN FIDEICOMISOS, MANDATOS Y OTROS  ANÁLOGOS</t>
  </si>
  <si>
    <t>Inversiones en fideicomisos del Poder Ejecutivo</t>
  </si>
  <si>
    <t>Inversiones en fideicomisos del Poder Legislativo</t>
  </si>
  <si>
    <t>Inversiones en fideicomisos del Poder Judicial</t>
  </si>
  <si>
    <t>Inversiones en fideicomisos públicos no empresariales y no financieros</t>
  </si>
  <si>
    <t>Inversiones en fideicomisos públicos empresariales y no financieros</t>
  </si>
  <si>
    <t xml:space="preserve">Inversiones en fideicomisos públicos financieros </t>
  </si>
  <si>
    <t>Inversiones en fideicomisos de entidades federativas</t>
  </si>
  <si>
    <t>Inversiones en fideicomisos de municipios</t>
  </si>
  <si>
    <t>Fideicomisos de empresas privadas y particulares</t>
  </si>
  <si>
    <t>OTRAS INVERSIONES FINANCIERAS</t>
  </si>
  <si>
    <t>Depósitos a largo plazo en moneda nacional</t>
  </si>
  <si>
    <t>Depósitos a largo plazo en moneda extranjera</t>
  </si>
  <si>
    <t>PROVISIONES PARA CONTINGENCIAS Y OTRAS EROGACIONES ESPECIALES</t>
  </si>
  <si>
    <t>Contingencias  por fenómenos naturales</t>
  </si>
  <si>
    <t>Contingencias socioeconómicas</t>
  </si>
  <si>
    <t>Otras erogaciones especiales</t>
  </si>
  <si>
    <t>Fondo general de participaciones</t>
  </si>
  <si>
    <t>Fondo de fomento municipal</t>
  </si>
  <si>
    <t>Participaciones de las entidades federativas a los municipios</t>
  </si>
  <si>
    <t>Otros conceptos participables de la Federación a entidades federativas</t>
  </si>
  <si>
    <t>Otros conceptos participables de la Federación a municipios</t>
  </si>
  <si>
    <t>Convenios de colaboración administrativa</t>
  </si>
  <si>
    <t>Aportaciones de la Federación a las entidades federativas</t>
  </si>
  <si>
    <t>Aportaciones de la Federación a municipios</t>
  </si>
  <si>
    <t>Aportaciones de las entidades federativas a los municipios</t>
  </si>
  <si>
    <t>Aportaciones  previstas en leyes y decretos al sistema de protección social</t>
  </si>
  <si>
    <t>Aportaciones previstas en leyes y decretos compensatorias a entidades federativas y municipios</t>
  </si>
  <si>
    <t>Convenios de reasignación</t>
  </si>
  <si>
    <t>Convenios de descentralización</t>
  </si>
  <si>
    <t>Otros convenios</t>
  </si>
  <si>
    <t>DEUDA  PÚBLICA</t>
  </si>
  <si>
    <t xml:space="preserve">AMORTIZACIÓN DE LA DEUDA PÚBLICA </t>
  </si>
  <si>
    <t>Amortización de la deuda interna con instituciones de crédito</t>
  </si>
  <si>
    <t>Amortización  de la deuda interna por emisión de títulos y valores</t>
  </si>
  <si>
    <t>Amortización de arrendamientos financieros nacionales</t>
  </si>
  <si>
    <t xml:space="preserve">Amortización de la deuda externa con instituciones de crédito </t>
  </si>
  <si>
    <t>Amortización de deuda externa con organismos financieros internacionales</t>
  </si>
  <si>
    <t>Amortización de la deuda bilateral</t>
  </si>
  <si>
    <t>Amortización de la deuda externa por emisión de títulos y valores</t>
  </si>
  <si>
    <t>Amortización de arrendamientos financieros internacionales</t>
  </si>
  <si>
    <t>INTERESES DE LA DEUDA PÚBLICA</t>
  </si>
  <si>
    <t>Intereses de la deuda interna con instituciones  de crédito</t>
  </si>
  <si>
    <t>Intereses derivados de la colocación de títulos y valores</t>
  </si>
  <si>
    <t>Intereses por arrendamientos  financieros nacionales</t>
  </si>
  <si>
    <t xml:space="preserve">Intereses de la deuda externa con instituciones de crédito </t>
  </si>
  <si>
    <t>Intereses de la deuda con organismos financieros internacionales</t>
  </si>
  <si>
    <t xml:space="preserve">Intereses de la deuda bilateral  </t>
  </si>
  <si>
    <t>Intereses derivados de la colocación de títulos y valores en el exterior</t>
  </si>
  <si>
    <t>Intereses por arrendamientos financieros internacionales</t>
  </si>
  <si>
    <t>COMISIONES DE LA DEUDA PÚBLICA</t>
  </si>
  <si>
    <t>Comisiones de la deuda pública interna</t>
  </si>
  <si>
    <t>Comisiones de la deuda pública externa</t>
  </si>
  <si>
    <t>GASTOS DE LA DEUDA PÚBLICA</t>
  </si>
  <si>
    <t>Gastos de la deuda pública interna</t>
  </si>
  <si>
    <t>Gastos de la deuda  pública externa</t>
  </si>
  <si>
    <t>COSTO POR COBERTURAS</t>
  </si>
  <si>
    <t>Costos por coberturas</t>
  </si>
  <si>
    <t>APOYOS FINANCIEROS</t>
  </si>
  <si>
    <t>Apoyos a intermediarios financieros</t>
  </si>
  <si>
    <t>Apoyos a ahorradores y deudores del Sistema Financiero Nacional</t>
  </si>
  <si>
    <t>ADEUDOS DE EJERCICIOS FISCALES ANTERIORES (ADEFAS)</t>
  </si>
  <si>
    <t>ADEFAS</t>
  </si>
  <si>
    <t>TOTAL DE EGRESOS</t>
  </si>
  <si>
    <t>COG/FF</t>
  </si>
  <si>
    <t xml:space="preserve">RECURSOS FEDERALES </t>
  </si>
  <si>
    <t>OTROS</t>
  </si>
  <si>
    <t>TOTAL ANUAL</t>
  </si>
  <si>
    <t>PARTICIPACIONES FEDERALES</t>
  </si>
  <si>
    <t>CA</t>
  </si>
  <si>
    <t>UA</t>
  </si>
  <si>
    <t>Nombre de la unidad responsable</t>
  </si>
  <si>
    <t>3.0.0.0.0.</t>
  </si>
  <si>
    <t>SECTOR PUBLICO MUNICIPAL</t>
  </si>
  <si>
    <t>3.1.1.0.0.</t>
  </si>
  <si>
    <t>GOBIERNO GENERAL MUNICIPAL</t>
  </si>
  <si>
    <t>3.1.1.1.0.</t>
  </si>
  <si>
    <t>Gobierno Municipal</t>
  </si>
  <si>
    <t>3.1.1.1.1.</t>
  </si>
  <si>
    <t>Órgano Ejecutivo Municipal (Ayuntamiento)</t>
  </si>
  <si>
    <t>FN</t>
  </si>
  <si>
    <t>SF</t>
  </si>
  <si>
    <t>Definición</t>
  </si>
  <si>
    <t>Columna1</t>
  </si>
  <si>
    <t>Columna2</t>
  </si>
  <si>
    <t>Columna3</t>
  </si>
  <si>
    <t>Columna4</t>
  </si>
  <si>
    <t>Columna5</t>
  </si>
  <si>
    <t>Columna6</t>
  </si>
  <si>
    <t>Columna7</t>
  </si>
  <si>
    <t>Columna8</t>
  </si>
  <si>
    <t>Columna9</t>
  </si>
  <si>
    <t>Columna10</t>
  </si>
  <si>
    <t>Columna11</t>
  </si>
  <si>
    <t>Columna12</t>
  </si>
  <si>
    <t>Columna13</t>
  </si>
  <si>
    <t>Columna14</t>
  </si>
  <si>
    <t>Columna15</t>
  </si>
  <si>
    <t>Columna16</t>
  </si>
  <si>
    <t>Columna17</t>
  </si>
  <si>
    <t>Columna18</t>
  </si>
  <si>
    <t>Columna19</t>
  </si>
  <si>
    <t>Columna20</t>
  </si>
  <si>
    <t>Columna21</t>
  </si>
  <si>
    <t>Columna22</t>
  </si>
  <si>
    <t>Columna23</t>
  </si>
  <si>
    <t>Columna24</t>
  </si>
  <si>
    <t>Columna25</t>
  </si>
  <si>
    <t>Columna26</t>
  </si>
  <si>
    <t>Columna27</t>
  </si>
  <si>
    <t>Columna28</t>
  </si>
  <si>
    <t>Columna29</t>
  </si>
  <si>
    <t>Columna30</t>
  </si>
  <si>
    <t>Columna31</t>
  </si>
  <si>
    <t>Columna32</t>
  </si>
  <si>
    <t>Columna33</t>
  </si>
  <si>
    <t>Columna34</t>
  </si>
  <si>
    <t>Columna35</t>
  </si>
  <si>
    <t>Columna36</t>
  </si>
  <si>
    <t>Columna37</t>
  </si>
  <si>
    <t>Columna38</t>
  </si>
  <si>
    <t>Columna39</t>
  </si>
  <si>
    <t>Columna40</t>
  </si>
  <si>
    <t>Columna41</t>
  </si>
  <si>
    <t>Columna42</t>
  </si>
  <si>
    <t>Columna43</t>
  </si>
  <si>
    <t>Columna44</t>
  </si>
  <si>
    <t>Columna45</t>
  </si>
  <si>
    <t>Columna46</t>
  </si>
  <si>
    <t>Columna47</t>
  </si>
  <si>
    <t>Columna48</t>
  </si>
  <si>
    <t>Columna49</t>
  </si>
  <si>
    <t>Columna50</t>
  </si>
  <si>
    <t>Columna51</t>
  </si>
  <si>
    <t>Columna52</t>
  </si>
  <si>
    <t>Columna53</t>
  </si>
  <si>
    <t>Columna54</t>
  </si>
  <si>
    <t>Columna55</t>
  </si>
  <si>
    <t>Columna56</t>
  </si>
  <si>
    <t>Columna57</t>
  </si>
  <si>
    <t>Columna58</t>
  </si>
  <si>
    <t>Columna59</t>
  </si>
  <si>
    <t>Columna60</t>
  </si>
  <si>
    <t>Columna61</t>
  </si>
  <si>
    <t>Columna62</t>
  </si>
  <si>
    <t>Columna63</t>
  </si>
  <si>
    <t>Columna64</t>
  </si>
  <si>
    <t>Columna65</t>
  </si>
  <si>
    <t>Columna66</t>
  </si>
  <si>
    <t>Columna67</t>
  </si>
  <si>
    <t>Columna68</t>
  </si>
  <si>
    <t>Columna69</t>
  </si>
  <si>
    <t>Columna70</t>
  </si>
  <si>
    <t>Columna71</t>
  </si>
  <si>
    <t>Columna72</t>
  </si>
  <si>
    <t>Columna73</t>
  </si>
  <si>
    <t>Columna74</t>
  </si>
  <si>
    <t>Columna75</t>
  </si>
  <si>
    <t>Columna76</t>
  </si>
  <si>
    <t>Columna77</t>
  </si>
  <si>
    <t>Columna78</t>
  </si>
  <si>
    <t>Columna79</t>
  </si>
  <si>
    <t>Columna80</t>
  </si>
  <si>
    <t>Columna81</t>
  </si>
  <si>
    <t>Columna82</t>
  </si>
  <si>
    <t>Columna83</t>
  </si>
  <si>
    <t>Columna84</t>
  </si>
  <si>
    <t>Columna85</t>
  </si>
  <si>
    <t>Columna86</t>
  </si>
  <si>
    <t>Columna87</t>
  </si>
  <si>
    <t>Columna88</t>
  </si>
  <si>
    <t>Columna89</t>
  </si>
  <si>
    <t>Columna90</t>
  </si>
  <si>
    <t>Columna91</t>
  </si>
  <si>
    <t>Columna92</t>
  </si>
  <si>
    <t>Columna93</t>
  </si>
  <si>
    <t>Columna94</t>
  </si>
  <si>
    <t>Columna95</t>
  </si>
  <si>
    <t>Columna96</t>
  </si>
  <si>
    <t>Columna97</t>
  </si>
  <si>
    <t>Columna98</t>
  </si>
  <si>
    <t>Columna99</t>
  </si>
  <si>
    <t>Columna100</t>
  </si>
  <si>
    <t>Columna101</t>
  </si>
  <si>
    <t>Columna102</t>
  </si>
  <si>
    <t>Columna103</t>
  </si>
  <si>
    <t>Columna104</t>
  </si>
  <si>
    <t>Columna105</t>
  </si>
  <si>
    <t>Columna106</t>
  </si>
  <si>
    <t>Columna107</t>
  </si>
  <si>
    <t>Columna108</t>
  </si>
  <si>
    <t>Columna109</t>
  </si>
  <si>
    <t>Columna110</t>
  </si>
  <si>
    <t>Columna111</t>
  </si>
  <si>
    <t>Columna112</t>
  </si>
  <si>
    <t>Columna113</t>
  </si>
  <si>
    <t>Columna114</t>
  </si>
  <si>
    <t>Columna115</t>
  </si>
  <si>
    <t>Columna116</t>
  </si>
  <si>
    <t>Columna117</t>
  </si>
  <si>
    <t>Columna118</t>
  </si>
  <si>
    <t>Columna119</t>
  </si>
  <si>
    <t>Columna120</t>
  </si>
  <si>
    <t>Columna121</t>
  </si>
  <si>
    <t>Columna122</t>
  </si>
  <si>
    <t>Columna123</t>
  </si>
  <si>
    <t>Columna124</t>
  </si>
  <si>
    <t>Columna125</t>
  </si>
  <si>
    <t>Columna126</t>
  </si>
  <si>
    <t>Columna127</t>
  </si>
  <si>
    <t>Columna128</t>
  </si>
  <si>
    <t>Columna129</t>
  </si>
  <si>
    <t>Columna130</t>
  </si>
  <si>
    <t>Columna131</t>
  </si>
  <si>
    <t>Columna132</t>
  </si>
  <si>
    <t>Columna133</t>
  </si>
  <si>
    <t>Columna134</t>
  </si>
  <si>
    <t>Columna135</t>
  </si>
  <si>
    <t>Columna136</t>
  </si>
  <si>
    <t>Columna137</t>
  </si>
  <si>
    <t>Columna138</t>
  </si>
  <si>
    <t>Columna139</t>
  </si>
  <si>
    <t>Columna140</t>
  </si>
  <si>
    <t>Columna141</t>
  </si>
  <si>
    <t>Columna142</t>
  </si>
  <si>
    <t>Columna143</t>
  </si>
  <si>
    <t>Columna144</t>
  </si>
  <si>
    <t>Columna145</t>
  </si>
  <si>
    <t>Columna146</t>
  </si>
  <si>
    <t>Columna147</t>
  </si>
  <si>
    <t>Columna148</t>
  </si>
  <si>
    <t>Columna149</t>
  </si>
  <si>
    <t>Columna150</t>
  </si>
  <si>
    <t>Columna151</t>
  </si>
  <si>
    <t>Columna152</t>
  </si>
  <si>
    <t>Columna153</t>
  </si>
  <si>
    <t>Columna154</t>
  </si>
  <si>
    <t>Columna155</t>
  </si>
  <si>
    <t>Columna156</t>
  </si>
  <si>
    <t>Columna157</t>
  </si>
  <si>
    <t>Columna158</t>
  </si>
  <si>
    <t>Columna159</t>
  </si>
  <si>
    <t>Columna160</t>
  </si>
  <si>
    <t>Columna161</t>
  </si>
  <si>
    <t>Columna162</t>
  </si>
  <si>
    <t>Columna163</t>
  </si>
  <si>
    <t>Columna164</t>
  </si>
  <si>
    <t>Columna165</t>
  </si>
  <si>
    <t>Columna166</t>
  </si>
  <si>
    <t>Columna167</t>
  </si>
  <si>
    <t>Columna168</t>
  </si>
  <si>
    <t>Columna169</t>
  </si>
  <si>
    <t>Columna170</t>
  </si>
  <si>
    <t>Columna171</t>
  </si>
  <si>
    <t>Columna172</t>
  </si>
  <si>
    <t>Columna173</t>
  </si>
  <si>
    <t>Columna174</t>
  </si>
  <si>
    <t>Columna175</t>
  </si>
  <si>
    <t>Columna176</t>
  </si>
  <si>
    <t>Columna177</t>
  </si>
  <si>
    <t>Columna178</t>
  </si>
  <si>
    <t>Columna179</t>
  </si>
  <si>
    <t>Columna180</t>
  </si>
  <si>
    <t>Columna181</t>
  </si>
  <si>
    <t>Columna182</t>
  </si>
  <si>
    <t>Columna183</t>
  </si>
  <si>
    <t>Columna184</t>
  </si>
  <si>
    <t>Columna185</t>
  </si>
  <si>
    <t>Columna186</t>
  </si>
  <si>
    <t>Columna187</t>
  </si>
  <si>
    <t>Columna188</t>
  </si>
  <si>
    <t>Columna189</t>
  </si>
  <si>
    <t>Columna190</t>
  </si>
  <si>
    <t>Columna191</t>
  </si>
  <si>
    <t>Columna192</t>
  </si>
  <si>
    <t>Columna193</t>
  </si>
  <si>
    <t>Columna194</t>
  </si>
  <si>
    <t>Columna195</t>
  </si>
  <si>
    <t>Columna196</t>
  </si>
  <si>
    <t>Columna197</t>
  </si>
  <si>
    <t>Columna198</t>
  </si>
  <si>
    <t>Columna199</t>
  </si>
  <si>
    <t>Columna200</t>
  </si>
  <si>
    <t>Columna201</t>
  </si>
  <si>
    <t>Columna202</t>
  </si>
  <si>
    <t>Columna203</t>
  </si>
  <si>
    <t>Columna204</t>
  </si>
  <si>
    <t>Columna205</t>
  </si>
  <si>
    <t>Columna206</t>
  </si>
  <si>
    <t>Columna207</t>
  </si>
  <si>
    <t>Columna208</t>
  </si>
  <si>
    <t>Columna209</t>
  </si>
  <si>
    <t>Columna210</t>
  </si>
  <si>
    <t>Columna211</t>
  </si>
  <si>
    <t>Columna212</t>
  </si>
  <si>
    <t>Columna213</t>
  </si>
  <si>
    <t>Columna214</t>
  </si>
  <si>
    <t>Columna215</t>
  </si>
  <si>
    <t>Columna216</t>
  </si>
  <si>
    <t>Columna217</t>
  </si>
  <si>
    <t>Columna218</t>
  </si>
  <si>
    <t>Columna219</t>
  </si>
  <si>
    <t>Columna220</t>
  </si>
  <si>
    <t>Columna221</t>
  </si>
  <si>
    <t>Columna222</t>
  </si>
  <si>
    <t>Columna223</t>
  </si>
  <si>
    <t>Columna224</t>
  </si>
  <si>
    <t>Columna225</t>
  </si>
  <si>
    <t>Columna226</t>
  </si>
  <si>
    <t>Columna227</t>
  </si>
  <si>
    <t>Columna228</t>
  </si>
  <si>
    <t>Columna229</t>
  </si>
  <si>
    <t>Columna230</t>
  </si>
  <si>
    <t>Columna231</t>
  </si>
  <si>
    <t>Columna232</t>
  </si>
  <si>
    <t>Columna233</t>
  </si>
  <si>
    <t>Columna234</t>
  </si>
  <si>
    <t>Columna235</t>
  </si>
  <si>
    <t>Columna236</t>
  </si>
  <si>
    <t>Columna237</t>
  </si>
  <si>
    <t>Columna238</t>
  </si>
  <si>
    <t>Columna239</t>
  </si>
  <si>
    <t>Columna240</t>
  </si>
  <si>
    <t>Columna241</t>
  </si>
  <si>
    <t>Columna242</t>
  </si>
  <si>
    <t>Columna243</t>
  </si>
  <si>
    <t>Columna244</t>
  </si>
  <si>
    <t>Columna245</t>
  </si>
  <si>
    <t>Columna246</t>
  </si>
  <si>
    <t>Columna247</t>
  </si>
  <si>
    <t>Columna248</t>
  </si>
  <si>
    <t>Columna249</t>
  </si>
  <si>
    <t>Columna250</t>
  </si>
  <si>
    <t>Columna251</t>
  </si>
  <si>
    <t>Columna252</t>
  </si>
  <si>
    <t>Columna253</t>
  </si>
  <si>
    <t xml:space="preserve">Del Fondo de Insfraestructura Social Municipal </t>
  </si>
  <si>
    <t xml:space="preserve">Del Fondo de Fortalecimiento Social Muncipal </t>
  </si>
  <si>
    <t>Participaciones Federales</t>
  </si>
  <si>
    <t>Programas Federales (Convenios con el Gobierno Federal)</t>
  </si>
  <si>
    <t>Aportaciones de la Federación para obras o servicos</t>
  </si>
  <si>
    <t>Otros recursos Federales</t>
  </si>
  <si>
    <t>Participaciones Estatales</t>
  </si>
  <si>
    <t>Convenios con el Gobierno Estatal (Programas Estatales)</t>
  </si>
  <si>
    <t>Otros recursos Estatales</t>
  </si>
  <si>
    <t>Otros Empréstitos</t>
  </si>
  <si>
    <t>Recursos de Convenios Intermunicipales</t>
  </si>
  <si>
    <t>Recursos de otros fondos y Convenios</t>
  </si>
  <si>
    <t>Fondos Internacionales</t>
  </si>
  <si>
    <t>Nombre de la Plaza</t>
  </si>
  <si>
    <t>Adscripción de la Plaza</t>
  </si>
  <si>
    <t>Dietas y Sueldo Base</t>
  </si>
  <si>
    <t>Mensual</t>
  </si>
  <si>
    <t>111-113</t>
  </si>
  <si>
    <t>No. Plazas</t>
  </si>
  <si>
    <t xml:space="preserve">Primas por años  </t>
  </si>
  <si>
    <t>TOTALES</t>
  </si>
  <si>
    <t>PARTICIPACIONES ESTATALES</t>
  </si>
  <si>
    <t xml:space="preserve">OTROS RECURSOS </t>
  </si>
  <si>
    <t>GOBIERNO</t>
  </si>
  <si>
    <t>Comprende las acciones propias de la gestión gubernamental, tales como las administración de asuntos de carácter legislativo, procuración e impartición de justicia, asuntos militares y seguridad nacional, asuntos con el exterior, asuntos hacendarios, política interior, organización de los procesos electorales, regulación y normatividad aplicable a los particulares y al propio sector público y la administración interna del sector público.</t>
  </si>
  <si>
    <t>LEGISLACIÓN</t>
  </si>
  <si>
    <t>Comprende las acciones relativas a la iniciativa, revisión, elaboración, aprobación, emisión y difusión de leyes, reglamentos y acuerdos; así como la fiscalización de la cuenta pública, entre otras.</t>
  </si>
  <si>
    <t>Legislación</t>
  </si>
  <si>
    <t>Comprende las acciones relativas a la iniciativa, revisión, elaboración, aprobación, emisión y difusión de leyes, decretos, reglamentos y acuerdos, a quienes la constitución política del país y de las entidades federativas les otorgan la facultad de hacerlo.</t>
  </si>
  <si>
    <t>Fiscalización</t>
  </si>
  <si>
    <t>Comprende las acciones relativas a la fiscalización de la rendición de cuentas.</t>
  </si>
  <si>
    <t>JUSTICIA</t>
  </si>
  <si>
    <t>Comprende la Administración de la Procuración e Impartición de la Justicia, como las acciones de las fases de investigación, acopio de pruebas e indicios, hasta la imposición, ejecución y cumplimiento de resoluciones de carácter penal, civil, familiar, administrativo, laboral, electoral; del conocimiento y calificación de las infracciones e imposición de sanciones en contra de quienes presuntamente han violado la Ley o disputen un derecho, exijan su reconocimiento o en su caso impongan obligaciones. Así como las acciones orientadas a la persecución oficiosa o a petición de parte ofendida, de las conductas que transgreden las disposiciones legales, las acciones de representación de los intereses sociales en juicios y procedimientos que se realizan ante las instancias de justicia correspondiente. Incluye la administración de los centros de reclusión y readaptación. Así como los programas, actividades y proyectos relacionados con los derechos humanos, entre otros.</t>
  </si>
  <si>
    <t>Impartición  de Justicia</t>
  </si>
  <si>
    <t>Comprende las acciones que desarrollan el Poder Judicial, los Tribunales Agrarios, Fiscales y Administrativos, así como las relativas a la impartición de justicia en materia laboral. Incluye infraestructura y equipamiento necesarios.</t>
  </si>
  <si>
    <t>Procuración de Justicia</t>
  </si>
  <si>
    <t>Comprende la administración de las actividades inherentes a la procuración de justicia, así como la infraestructura y equipamiento.</t>
  </si>
  <si>
    <t>Reclusión y Readaptación Social</t>
  </si>
  <si>
    <t>Comprende la administración, gestión o apoyo de los centros de reclusión y readaptación social, así como acciones encaminadas a corregir conductas antisociales de quienes infringieron la ley y que por tal razón purgan la pena correspondiente en Centros de Reclusión y Readaptación Social para adultos y menores infractores. incluye la infraestructura y el equipamiento necesario.</t>
  </si>
  <si>
    <t>Derechos Humanos</t>
  </si>
  <si>
    <t>Comprende actividades relacionadas con la protección, observancia, promoción, estudio y divulgación de los derechos humanos en los ámbitos estatal, nacional e internacional. Incluye acciones orientadas a la organización del poder público que permita asegurar jurídicamente el pleno goce de los derechos humanos, así como al impulso del respeto y garantía de los mismos.</t>
  </si>
  <si>
    <t>COORDINACIÓN DE LA POLÍTICA DE GOBIERNO</t>
  </si>
  <si>
    <t>Comprende las acciones enfocadas a la formulación y establecimiento de las directrices, lineamientos de acción y estrategias de gobierno.</t>
  </si>
  <si>
    <t>Presidencia / Gubernatura</t>
  </si>
  <si>
    <t>Comprende las actividades que desarrollan las oficinas del Titular del Poder Ejecutivo de la Federación, Entidades Federativas y Municipios.</t>
  </si>
  <si>
    <t>Política Interior</t>
  </si>
  <si>
    <t>Incluye la planeación, formulación, diseño, ejecución e implantación de la política del desarrollo político y las actividades de enlace con el Congreso.</t>
  </si>
  <si>
    <t>Preservación y Cuidado del Patrimonio Público</t>
  </si>
  <si>
    <t>Incluye las actividades para la preservación y cuidado del patrimonio público (monumentos, obras artísticas y edificios, entre otros).</t>
  </si>
  <si>
    <t>Función Pública</t>
  </si>
  <si>
    <t>Incluye  el control, fiscalización y evaluación interna de la gestión gubernamental.</t>
  </si>
  <si>
    <t>Asuntos Jurídicos</t>
  </si>
  <si>
    <t>Comprende las acciones de coordinación jurídica que desarrolla la Consejería Jurídica del Poder Ejecutivo, así como los servicios de asesoría y asistencia jurídica a  gobernadores y presidentes.</t>
  </si>
  <si>
    <t>Organización de Procesos Electorales</t>
  </si>
  <si>
    <t>Comprende la planeación, supervisión, control y organización de acciones inherentes a los procesos electorales; así como la regulación de los recursos financieros que se destinan a los distintos órganos electorales y a los partidos políticos.</t>
  </si>
  <si>
    <t>Población</t>
  </si>
  <si>
    <t>Incluye la planeación, formulación, diseño, ejecución e implantación de la política poblacional y de los servicios migratorios.</t>
  </si>
  <si>
    <t>Territorio</t>
  </si>
  <si>
    <t>Incluye la planeación, formulación, diseño, ejecución e implantación de la política territorial.</t>
  </si>
  <si>
    <t>Incluye otras acciones enfocadas a la formulación y establecimiento de las directrices, lineamientos de acción y estrategias de gobierno no consideradas en otras subfunciones.</t>
  </si>
  <si>
    <t>RELACIONES EXTERIORES</t>
  </si>
  <si>
    <t>Incluye la planeación, formulación, diseño, e implantación de la política exterior en los ámbitos bilaterales y multilaterales, así como la promoción de la cooperación internacional y la ejecución de acciones culturales de igual tipo.</t>
  </si>
  <si>
    <t>Relaciones Exteriores</t>
  </si>
  <si>
    <t>Incluye la planeación, formulación, diseño, e implantación de la política exterior en los ámbitos bilaterales y multilaterales, así  como la promoción de la cooperación nacional e internacional y la ejecución de acciones culturales de igual tipo.</t>
  </si>
  <si>
    <t>ASUNTOS FINANCIEROS Y HACENDARIOS</t>
  </si>
  <si>
    <t>Comprende el diseño y ejecución de los asuntos relativos a cubrir todas las acciones inherentes a los asuntos financieros y hacendarios.</t>
  </si>
  <si>
    <t xml:space="preserve">Asuntos Financieros  </t>
  </si>
  <si>
    <t>Comprende la planeación, formulación, diseño, ejecución, implantación, así como las actividades de normatividad, reglamentación y operación de la política financiera. Así como diseño y ejecución de la política financiera mediante la regulación, normatividad y supervisión del sistema financiero y otros servicios que corresponda realizar de conformidad con los ordenamientos legales vigentes.</t>
  </si>
  <si>
    <t>Asuntos Hacendarios</t>
  </si>
  <si>
    <t>Comprende la planeación, formulación, diseño, ejecución, implantación, así como las actividades de normatividad, reglamentación y operación de la política fiscal (ingreso, gasto y financiamiento), así como la gestión de tesorería y otros servicios que corresponda realizar de conformidad con los ordenamientos legales vigentes. Incluye las actividades de gestión y regulación de las entidades que administran los juegos y sorteos.</t>
  </si>
  <si>
    <t>SEGURIDAD NACIONAL</t>
  </si>
  <si>
    <t xml:space="preserve">Comprende los programas, actividades y proyectos relacionados con la planificación y operación del Ejército, Armada y la Fuerza Aérea de México, así como la administración de los asuntos militares y servicios inherentes a la Seguridad Nacional. </t>
  </si>
  <si>
    <t>Defensa</t>
  </si>
  <si>
    <t>Comprende las  actividades relacionadas con la operación del Ejército y la Fuerza Aérea de México.</t>
  </si>
  <si>
    <t>Marina</t>
  </si>
  <si>
    <t>Comprende las actividades relacionadas con la operación de la Armada de México.</t>
  </si>
  <si>
    <t>Inteligencia para la Preservación de la Seguridad Nacional</t>
  </si>
  <si>
    <t>Comprende las actividades relacionadas con la seguridad  nacional. Incluye la operación del Centro de Investigación y Seguridad Nacional (CISEN).</t>
  </si>
  <si>
    <t>ASUNTOS DE ORDEN PÚBLICO Y DE SEGURIDAD INTERIOR</t>
  </si>
  <si>
    <t>Comprende los programas, actividades y proyectos relacionados con el orden y seguridad pública, así como las acciones que realizan los gobiernos Federal, Estatales y Municipales, para la investigación y prevención de conductas delictivas; también su participación en programas conjuntos de reclutamiento, capacitación, entrenamiento, equipamiento y ejecución de acciones coordinadas, al igual que el de orientación, difusión, auxilio y protección civil para prevención de desastres, entre otras. Incluye los servicios de policía, servicios de protección contra incendios.</t>
  </si>
  <si>
    <t>Policía</t>
  </si>
  <si>
    <t>Incluye la administración de asuntos y servicios policiacos, combate a la delincuencia y narcotráfico, adiestramiento del cuerpo policiaco, estadísticas de arresto y criminalidad, así como la reglamentación y el control del tránsito por carretera.</t>
  </si>
  <si>
    <t>Protección Civil</t>
  </si>
  <si>
    <t>Incluye la planeación, formulación, diseño, ejecución e implantación de la política de protección civil; así como las actividades en materia de prevención, auxilio, atención y rehabilitación del orden y servicios públicos en casos de desastres naturales.</t>
  </si>
  <si>
    <t>Otros Asuntos de Orden Público y Seguridad</t>
  </si>
  <si>
    <t>Incluye las actividades que realicen los entes públicos en materia de orden, seguridad y justicia que no se encuentren consideradas en otras subfunciones.</t>
  </si>
  <si>
    <t>Sistema Nacional de Seguridad Pública</t>
  </si>
  <si>
    <t>Incluye las acciones realizadas bajo la coordinación del Secretariado Ejecutivo del Sistema Nacional de Seguridad Pública.</t>
  </si>
  <si>
    <t>Este grupo comprende servicios que no están vinculados a una función concreta y que generalmente son de cometido de oficinas centrales a los diversos niveles del gobierno, tales como los servicios generales de personal, planificación y estadísticas. También comprende los servicios vinculados a una determinada función que son de cometido de dichas oficinas centrales. Por ejemplo, se incluye aquí la recopilación de estadísticas de la industria, el medio ambiente, la salud o la educación por un organismo estadístico central.</t>
  </si>
  <si>
    <t>Servicios Registrales, administrativos y patrimoniales</t>
  </si>
  <si>
    <t>Comprende las actividades referentes a la prestación de servicios enfocados a proporcionar seguridad jurídica al ciudadano en su persona, en sus bienes y en su interacción con los demás ciudadanos a través  de las acciones de Registro Civil, Catastro y Registro Público de la Propiedad y del Comercio, entre otros. Así como las Actividades relacionadas con servicios administrativos y patrimoniales.</t>
  </si>
  <si>
    <t>Servicios Estadísticos</t>
  </si>
  <si>
    <t>Considera las acciones que realizan los entes públicos relacionadas con los sistemas de información y las estadísticas nacionales.</t>
  </si>
  <si>
    <t>Servicios de Comunicación y Medios</t>
  </si>
  <si>
    <t>Incluye la planeación, formulación, diseño, ejecución e implantación de servicios de comunicación social y la relación con los medios informativos, estatales y privados, así como los servicios informativos en medios impresos y electrónicos.</t>
  </si>
  <si>
    <t>Acceso a la Información Pública Gubernamental</t>
  </si>
  <si>
    <t>Comprende las actividades y las acciones orientadas a garantizar el acceso de toda persona a la información en posesión de los tres niveles de Gobierno, así como de los organismos autónomos además de su integración y difusión.</t>
  </si>
  <si>
    <t>Incluye las actividades que realizan los entes públicos no consideradas en ninguna función o subfunción de esta clasificación.</t>
  </si>
  <si>
    <t>DESARROLLO SOCIAL</t>
  </si>
  <si>
    <t>Incluye los programas, actividades y proyectos relacionados con la presentación de servicios en beneficio de la población con el fin de favorecer el acceso a mejores niveles de bienestar, tales como: servicios educativos, recreación, cultura y otras manifestaciones sociales, salud, protección social, vivienda, servicios urbanos y rurales básicos, así como protección ambiental.</t>
  </si>
  <si>
    <t>Servicios Comunales</t>
  </si>
  <si>
    <t>Comprende la administración, gestión o apoyo de actividades como formulación, administración, coordinación y vigilancia de políticas, planes, programas y presupuestos generales relacionados con los servicios comunitarios distintos a los referidos en las subfunciones anteriores, por ejemplo rastro, panteones, mercados y centrales de abasto; calles, parques y jardines y su equipamiento. Así como la preparación y ejecución de legislación y normas de actuación relacionadas con los mismos, producción y difusión de información general, documentación técnica y estadísticas relacionadas.</t>
  </si>
  <si>
    <t>Desarrollo Regional</t>
  </si>
  <si>
    <t>Incluye las acciones y programas que se llevan a cabo en el ámbito regional a través de instrumentos o mecanismos específicos para impulsar la  infraestructura y su equipamiento, el bienestar social, la actividad económica y apoyos para saneamiento financiero en municipios y entidades federativas.</t>
  </si>
  <si>
    <t>SALUD</t>
  </si>
  <si>
    <t>Comprende los programas, actividades y proyectos relacionados con la presentación de servicios colectivos y personales de salud, entre ellos los servicios para pacientes externos, servicios médicos y hospitalarios generales y especializados, servicios odontológicos, servicios paramédicos, servicios hospitalarios generales y especializados, servicios médicos y centros de maternidad, servicios de residencia de la tercera edad y de convalecencia y otros servicios de salud; así como productos, útiles y equipo médicos, productos farmacéuticos, aparatos y equipos terapéuticos.</t>
  </si>
  <si>
    <t>Prestación de Servicios de Salud a la Comunidad</t>
  </si>
  <si>
    <t>Incluye las campañas para la promoción y prevención de salud y el fomento de la salud pública, tales como la vigilancia epidemiológica, la salud ambiental, el control de vectores y la regulación sanitaria, así como la prestación de servicios de salud por personal no especializado.</t>
  </si>
  <si>
    <t>Prestación de Servicios de Salud a la Persona</t>
  </si>
  <si>
    <t>Este incluye la atención preventiva, diagnóstico, tratamiento y rehabilitación, así como la atención de urgencias en todos los niveles a cargo de personal especializado.</t>
  </si>
  <si>
    <t>Generación de Recursos para la Salud</t>
  </si>
  <si>
    <t>Incluye la creación, fabricación y elaboración de bienes e insumos para la salud, la comercialización de biológicos y reactivos, la formación y desarrollo de recurso humano, así como el desarrollo de la infraestructura y equipamiento en salud.</t>
  </si>
  <si>
    <t>Rectoría del Sistema de Salud</t>
  </si>
  <si>
    <t>Comprende la formulación, administración, coordinación y vigilancia de políticas generales, la planeación estratégica, la generación de información, la evaluación del desempeño, la coordinación intersectorial, la regulación y emisión de normatividad en materia de salud, así como la administración, gestión o apoyo de actividades inherentes, la comunicación social, los asuntos jurídicos y la administración y gestión de los servicios centralizados y descentralizados de suministros y adquisiciones, entre otro.</t>
  </si>
  <si>
    <t>Protección Social en Salud</t>
  </si>
  <si>
    <t>Incluye la operación de los fondos de gastos de atención a catástrofes y de previsión presupuestaria, la integración de la cuota social que cubre el Gobierno y de la aportación solidaria; incluye asimismo, las acciones de información, evaluación, investigación, capacitación y acreditación del Sistema de Protección Social en Salud.</t>
  </si>
  <si>
    <t>RECREACIÓN, CULTURA Y OTRAS MANIFESTACIONES SOCIALES</t>
  </si>
  <si>
    <t>Comprende los programas, actividades y proyectos relacionados con la promoción, fomento y presentación de servicios culturales, recreativos y deportivos, otras manifestaciones sociales, radio, televisión y editoriales, actividades recreativas.</t>
  </si>
  <si>
    <t>Deporte y Recreación</t>
  </si>
  <si>
    <t>Incluye administración, supervisión, regulación, promoción, difusión y prestación de servicios de asuntos deportivos y recreativos; gestión o apoyo de instalaciones para la práctica deportiva o los acontecimientos relacionados con deportes activos (campos de deporte, canchas de tenis, canchas de squash, pistas de atletismo, campos de golf, cuadriláteros de boxeo, pistas de patinaje, gimnasios, etcétera); gestión o apoyo de instalaciones para actividades recreativas (parque, plazas, playas, zonas de acampada y alojamiento público cercano a estos lugares, piscinas de natación, baños públicos para la higiene personal), entre otros.</t>
  </si>
  <si>
    <t>Cultura</t>
  </si>
  <si>
    <t>Incluye administración, supervisión, regulación, promoción, difusión y prestación de servicios de asuntos culturales; gestión o apoyo de instalaciones para actividades culturales (bibliotecas, museos, galerías de arte, teatros, salones de exposición, monumentos, edificios y lugares históricos, jardines zoológicos y botánicos, acuarios, viveros, entre otros); producción, gestión o apoyo de actos culturales (conciertos, producciones teatrales y cinematográficas, exposiciones de arte, entre otros).</t>
  </si>
  <si>
    <t>Radio, Televisión y Editoriales</t>
  </si>
  <si>
    <t>Incluye la administración, supervisión y regulación de asuntos y servicios relacionados con la radio, la televisión y la edición, así como la gestión o apoyo de los mismos.</t>
  </si>
  <si>
    <t>Asuntos Religiosos y Otras Manifestaciones Sociales</t>
  </si>
  <si>
    <t>Comprende la administración, control y regulación de asuntos religiosos y otras manifestaciones sociales, así como el suministro, apoyo a su gestión, mantenimiento y reparación de instalaciones para servicios religiosos.</t>
  </si>
  <si>
    <t>EDUCACIÓN</t>
  </si>
  <si>
    <t>Comprende la prestación de los servicios educativos en todos los niveles, en general a los programas, actividades y proyectos relacionados con al educación preescolar, primaria, secundaria, media superior, técnica, superior y posgrados, servicios auxiliares de la educación y otras no clasificadas en los conceptos anteriores.</t>
  </si>
  <si>
    <t>Educación Básica</t>
  </si>
  <si>
    <t>Incluye las acciones relacionadas con el fomento, prestación, regulación, seguimiento y evaluación de los servicios de educación básica, así como el desarrollo de la infraestructura en espacios educativos vinculados a la educación preescolar, primaria y secundaria.</t>
  </si>
  <si>
    <t>Educación Media Superior</t>
  </si>
  <si>
    <t>Incluye las acciones relacionadas con el fomento, prestación, regulación, seguimiento y evaluación de los servicios de educación media superior, así como el desarrollo de la infraestructura en espacios educativos vinculados a la misma.</t>
  </si>
  <si>
    <t>Educación Superior</t>
  </si>
  <si>
    <t>Incluye las acciones relacionadas con el fomento, prestación, regulación, seguimiento y evaluación de los servicios de educación superior, así como el desarrollo de la infraestructura en espacios educativos vinculados a la misma.</t>
  </si>
  <si>
    <t>Posgrado</t>
  </si>
  <si>
    <t>Incluye las acciones relacionadas con el fomento, prestación, regulación, seguimiento y evaluación de los servicios educativos de posgrado, así como el desarrollo de la infraestructura en espacios educativos vinculados a la misma.</t>
  </si>
  <si>
    <t>Educación para Adultos</t>
  </si>
  <si>
    <t>Incluye las acciones relacionadas con el fomento, prestación, regulación, seguimiento y evaluación de los servicios educativos para adultos y alfabetización en los diferentes niveles, así como el desarrollo de la infraestructura en espacios educativos vinculados a la misma.</t>
  </si>
  <si>
    <t>Otros Servicios Educativos y Actividades Inherentes</t>
  </si>
  <si>
    <t>Incluye otros servicios educativos no considerados en las subfunciones anterior; así como las acciones la administración, gestión o apoyo de actividades inherentes, como la formulación, administración, coordinación y vigilancia de políticas generales en materia de educación; regulación y normatividad, comunicación social; asuntos jurídicos; y la administración y gestión de los servicios centralizados de suministros y adquisiciones; las acciones que se desarrollan para proporcionar servicios donde concurren diferentes niveles educativos, tales como la distribución de libros de textos gratuitos, material educativo, didáctico y becas; así como desayunos escolares, entre otros.</t>
  </si>
  <si>
    <t>PROTECCIÓN SOCIAL</t>
  </si>
  <si>
    <t>Comprende los programas, actividades y proyectos relacionados con la protección social que desarrollan los entes públicos en materia de incapacidad económica o laboral, edad avanzada, personas en situación económica extrema, familia e hijos, desempleo, vivienda, exclusión social. Incluye las prestaciones económicas y sociales, los beneficios en efectivo o en especie, tanto a la población asegurada como a la no asegurada. Incluye también los gastos en servicios y transferencias a personas y familias y los gastos en servicios proporcionados a distintas agrupaciones.</t>
  </si>
  <si>
    <t>Enfermedad e Incapacidad</t>
  </si>
  <si>
    <t>Incluye las erogaciones que por concepto de los seguros de enfermedad y maternidad, riesgo de trabajo e invalidez y vida (pensiones) realizan entidades como IMSS, ISSSTE, ISSFAM, PEMEX, CFE, entre otras.</t>
  </si>
  <si>
    <t>Edad Avanzada</t>
  </si>
  <si>
    <t>Incluye las erogaciones que por concepto del seguro de cesantía en edad avanzada y vejez (jubilaciones) realizan entidades como IMSS, ISSSTE, ISSFAM, PEMEX, CFE, entre otras.</t>
  </si>
  <si>
    <t>Familia e Hijos</t>
  </si>
  <si>
    <t>Incluye la prestación de protección social en forma de prestaciones en efectivo y en especie a familias con hijos a cargo; administración, gestión o apoyo de estos planes de protección social; prestaciones en efectivo, como asignaciones por maternidad, pagos en caso de nacimiento, licencias por cuidado de los hijos, subsidios familiares o subvenciones por hijos a cargo, otros pagos efectuados periódicamente o de una sola vez para apoyar a las familias y ayudarlas a sufragar los costos de ciertas necesidades (por ejemplo, las familias monoparentales o las familias con hijos minusválidos), entre otros.</t>
  </si>
  <si>
    <t>Desempleo</t>
  </si>
  <si>
    <t>Incluye la prestación de protección social en forma de prestaciones en efectivo o en especie a personas que están capacitadas para trabajar y dispuestas a trabajar pero no pueden encontrar un empleo adecuado; así como la administración, gestión o apoyo de estos planes de protección social.</t>
  </si>
  <si>
    <t>Alimentación y Nutrición</t>
  </si>
  <si>
    <t>Comprende los programas, actividades y proyectos económicos y sociales relacionados con la distribución y dotación de alimentos y bienes básicos y de consumo generalizado a la población en situación económica extrema.</t>
  </si>
  <si>
    <t>Apoyo Social para la Vivienda</t>
  </si>
  <si>
    <t>Incluye la prestación de protección social en forma de prestaciones en especie para ayudar a las familias a sufragar el costo de una vivienda ()previa comprobación de los ingresos de los beneficiarios); así como la administración, gestión o apoyo de estos planes de protección social; prestaciones en especie, como los pagos a corto o a largo plazo para ayudar a los inquilinos a pagar sus alquileres, los pagos para ayudar a los dueños u ocupantes actuales de una vivienda a sufragar los costos de ésta (es decir, para ayudar en el pago de hipotecas o intereses).</t>
  </si>
  <si>
    <t>Indígenas</t>
  </si>
  <si>
    <t>Comprende los servicios de asistencia social que se prestan en comunidades indígenas.</t>
  </si>
  <si>
    <t xml:space="preserve"> Otros Grupos Vulnerables</t>
  </si>
  <si>
    <t>Comprende los servicios que se prestan a grupos con necesidades especiales como: niños, personas con capacidades diferentes, manutención a personas mayores de 60 años; así como atención a diversos grupos vulnerables (incluye albergues y servicios comunitarios).</t>
  </si>
  <si>
    <t>Otras de Seguridad Social y Asistencia Social</t>
  </si>
  <si>
    <t>Incluye esquemas de protección social a población no asegurada (Seguro Popular de Salud), el pago de prestaciones sociales a través de las instituciones de seguridad social, tales como compensaciones de carácter militar, estancias de bienestar social, espacios físicos y educativos, así como pagas y ayudas de defunción. Comprenden las acciones de gestión y apoyo de actividades de asistencia social e incluye la prestación de servicios de asistencia social en forma de beneficios en efectivo y en especie a las víctimas de desastres naturales.</t>
  </si>
  <si>
    <t>OTROS ASUNTOS SOCIALES</t>
  </si>
  <si>
    <t>Comprende otros asuntos sociales no comprendidos en las funciones anteriores.</t>
  </si>
  <si>
    <t>Otros Asuntos Sociales</t>
  </si>
  <si>
    <t>Comprende otros asuntos sociales no comprendidos en las subfunciones anteriores.</t>
  </si>
  <si>
    <t>DESARROLLO ECONÓMICO</t>
  </si>
  <si>
    <t>Comprende los programas, actividades y proyectos relacionados con la promoción del desarrollo económico y fomento a la producción y comercialización agropecuaria, agroindustrial, acuacultura, pesca, desarrollo hidroagrícola y fomento forestal, así como la producción y prestación de bienes y servicios públicos, en forma complementaria a los bienes y servicios que ofrecen los particulares.</t>
  </si>
  <si>
    <t>ASUNTOS ECONÓMICOS, COMERCIALES Y LABORALES EN GENERAL</t>
  </si>
  <si>
    <t>Comprende la administración de asuntos y servicios económicos, comerciales y laborales en general, inclusive asuntos comerciales exteriores; gestión o apoyo de programas laborales y de instituciones que se ocupan de patentes, marcas comerciales, derechos de autor, inscripciones de empresas, pronósticos meteorológicos, pesas y medidas, levantamientos hidrológicos, levantamientos geodésicos, etc.; reglamentación o apoyo de actividades económicas y comerciales generales, tales como el comercio de exportación e importación en su conjunto, mercados de productos básicos y de valores de capital, controles generales de los ingresos, actividades de fomento del comercio en general, reglamentación general de monopolios y otras restricciones al comercio y al acceso al mercado, etc. Así como de la formulación, ejecución y aplicación de políticas económicas, comerciales y laborales.</t>
  </si>
  <si>
    <t>Asuntos Económicos y Comerciales en General</t>
  </si>
  <si>
    <t>Comprende la administración de asuntos y servicios económicos y comerciales en general, formulación y ejecución de políticas económicas y comerciales generales; enlace entre las diferentes ramas del gobierno y entre éste y el comercio; reglamentación o apoyo de actividades económicas y comerciales generales tales como: mercados de productos básicos y de valores de capital, controles generales de los ingresos, actividades de fomento del comercio en general, reglamentación general de monopolios y otras restricciones al comercio y al acceso al mercado.</t>
  </si>
  <si>
    <t>Asuntos Laborales Generales</t>
  </si>
  <si>
    <t>Comprende la administración de asuntos y servicios laborales generales; formulación y aplicación de políticas laborales generales; supervisión y reglamentación de las condiciones de trabajo (jornada de trabajo, salarios, seguridad, entre otras); enlace entre las diferentes ramas del gobierno y entre éste y las organizaciones industriales, empresariales y laborales generales; incluye la gestión o apoyo de programas o planes generales para facilitar la movilidad en el empleo, reducir la discriminación por motivo de sexo, raza, edad y de otra índole, reducir la tasa de desempleo en regiones deprimidas o subdesarrolladas, fomentar el empleo de grupos desfavorecidos u otros grupos caracterizados por elevadas tasas de desempleo, entre otros.</t>
  </si>
  <si>
    <t>AGROPECUARIA, SILVICULTURA, PESCA Y CAZA</t>
  </si>
  <si>
    <t>Comprende los programas, actividades y proyectos relacionados con el fomento a la producción, y comercialización agropecuaria, silvicultura, pesca y caza, agroindustrial, desarrollo hidroagrícola y fomento forestal.</t>
  </si>
  <si>
    <t>Agropecuaria</t>
  </si>
  <si>
    <t>Incluye los programas, actividades y proyectos relacionados con el fomento, regulación , producción, distribución, comercialización e infraestructura agropecuaria. Así como las acciones relativas a la regularización agraria y el pago de obligaciones jurídicas ineludibles en la materia.</t>
  </si>
  <si>
    <t>Silvicultura</t>
  </si>
  <si>
    <t>Incluye los programas, actividades y proyectos relacionados con el fomento a la producción y comercialización de silvicultura como la conservación, ampliación y explotación racionalizada de reservas forestales; supervisión y reglamentación de explotaciones forestales y concesión de licencias para la tala de árboles; la preservación y recuperación de suelos, desarrollo de la infraestructura para la conservación de bosques y selvas, así como el fomento de la producción forestal.</t>
  </si>
  <si>
    <t>Acuacultura, Pesca y Caza</t>
  </si>
  <si>
    <t>Incluye los programas, actividades y proyectos relacionados con el fomento a la producción y comercialización de pesca y caza; la organización, asistencia técnica e investigación en materia acuícola y pesquera, así como la construcción, conservación y mantenimiento de la infraestructura pesquera y sistema acuícola; protección, propagación y explotación racionalizada de poblaciones de peces y animales salvajes; supervisión y reglamentación de la pesca de agua dulce, oceánica y costera, la piscicultura, la caza de animales salvajes y la concesión de licencias de pesca y de caza.</t>
  </si>
  <si>
    <t>Agroindustrial</t>
  </si>
  <si>
    <t>Incluye los programas, actividades y proyectos relacionados con el fomento a la producción y comercialización agroindustrial, como el otorgamiento de apoyos para la industrialización de la producción agropecuaria.</t>
  </si>
  <si>
    <t>Hidroagrícola</t>
  </si>
  <si>
    <t>Incluye la infraestructura hidroagrícola relacionada con el desarrollo agropecuario.</t>
  </si>
  <si>
    <t>Apoyo Financiera a la Banca y Seguro Agropecuario</t>
  </si>
  <si>
    <t>Incluye los programas y acciones relacionadas con el financiamientos al sector y con el seguro agropecuario.</t>
  </si>
  <si>
    <t>COMBUSTIBLES Y ENERGÍA</t>
  </si>
  <si>
    <t>Comprende los programas, actividades y proyectos relacionados con la producción y comercialización de combustibles y energía. Tales como el petróleo y gas natural, carbón y otros combustibles minerales sólidos, combustibles nucleares y otros, electricidad y la energía no eléctrica.</t>
  </si>
  <si>
    <t>Carbón y Otros Combustibles Minerales Sólidos</t>
  </si>
  <si>
    <t>Esta clase comprende carbón de todas las calidades, lignito y turba, sea cual fuere el método de extracción o beneficio y su conversión en otras formas de combustibles, como el coque o el gas; la conservación descubrimiento, aprovechamiento y explotación racionalizada de recursos de combustibles mineras sólidos; así como la administración de asuntos y servicios relacionados con los mismos. Incluye la supervisión y reglamentación de la extracción, el procesamiento, la distribución y la utilización de combustibles minerales sólidos, así como la producción y difusión de información general, documentación técnica y estadísticas sobre asuntos y servicios relacionados con los mismos.</t>
  </si>
  <si>
    <t>Petróleo y Gas Natural (Hidrocarburos)</t>
  </si>
  <si>
    <t xml:space="preserve">Incluye la exploración y explotación de crudo y gas, la refinación del crudo, el procesamiento del gas, así como la petroquímica básica y otros petroquímicos secundarios. Considera entre otras actividades sustantivas: la perforación y terminación de pozos, construcción de plataformas y plantas de proceso de refinación, así como plantas criogénicas. Asimismo incluye la supervisión y reglamentación de la extracción, procesamiento, distribución y utilización de petróleo y gas natural. </t>
  </si>
  <si>
    <t>Combustibles Nucleares</t>
  </si>
  <si>
    <t>Incluye la administración de asuntos y servicios relacionados con los combustibles nucleares; conservación, descubrimiento, aprovechamiento y explotación racionalizada de recursos  de materiales nucleares; supervisión y reglamentación de la extracción y el procesamiento de materiales de combustible nuclear y de la fabricación, distribución y utilización de elementos de combustible nuclear; así como la producción y difusión de información general, documentación técnica  y estadísticas sobre asuntos y servicios relacionados con los mismos.</t>
  </si>
  <si>
    <t>Otros Combustibles</t>
  </si>
  <si>
    <t>Incluye la administración de asuntos y servicios que conciernen a combustibles como el alcohol, la madera y sus desechos, el bagazo y otros combustibles no comerciales; así como la producción y difusión de información general, documentación técnica y estadísticas sobre disponibilidad, producción y utilización de esos combustibles.</t>
  </si>
  <si>
    <t>Electricidad</t>
  </si>
  <si>
    <t>Incluye la generación, transformación, conservación, aprovechamiento, transmisión y venta de energía eléctrica, así como la construcción y mantenimiento de plantas de generación, sistema de transformación y líneas de distribución.  También considera la supervisión, reglamentación, producción y difusión de información general, documentación técnica y estadística.</t>
  </si>
  <si>
    <t>Energía no Eléctrica</t>
  </si>
  <si>
    <t>Comprende la administración de asuntos y servicios de la energía no eléctrica, eólica y solar que se refieren principalmente a generación, transformación, transmisión, producción, distribución y utilización de calor en forma de vapor y agua o aire calientes; así como la construcción y mantenimiento de plantas de generación, sistemas de transformación y líneas de distribución; la producción y difusión de información general, documentación técnica y estadísticas sobre disponibilidad, producción y utilización de las mismas.</t>
  </si>
  <si>
    <t>MINERÍA, MANUFACTURAS Y CONSTRUCCIÓN</t>
  </si>
  <si>
    <t>Comprende los programas, actividades, y proyectos relacionados con la administración de asuntos y servicios relacionados con la minería, los recursos minerales (excepto combustibles minerales), manufacturas y construcción; la conservación, descubrimiento, aprovechamiento y explotación racionalizada de recursos minerales; desarrollo, ampliación o mejoramiento de las manufacturas; supervisión, reglamentación, producción y difusión de información para actividades de minería, manufactura y construcción.</t>
  </si>
  <si>
    <t>Extracción de Recursos Minerales excepto los Combustibles Minerales</t>
  </si>
  <si>
    <t>Comprende la administración de asuntos y servicios relacionados con la minería y los recursos minerales como minerales metalíferos, arena, arcilla, piedra, minerales para la fabricación de productos químicos y fertilizantes, sal, piedras preciosos, amianto, yeso, entre otros; conservación, descubrimiento, aprovechamiento y explotación racionalizada de recursos minerales; supervisión y reglamentación de la prospección , la extracción,  la comercialización y otros aspectos de la producción de minerales.</t>
  </si>
  <si>
    <t>Manufacturas</t>
  </si>
  <si>
    <t>Comprende la administración de asuntos y servicios de manufacturas; desarrollo, ampliación o mejoramiento; supervisión y reglamentación del establecimiento y funcionamiento de plantas fabriles; enlace con asociaciones de fabricantes y otras organizaciones interesadas en asuntos y servicios de manufacturas.</t>
  </si>
  <si>
    <t>Construcción</t>
  </si>
  <si>
    <t>Comprende la administración, promoción, reglamentación y control de la industria de la construcción. Las edificaciones se clasifican en la función que corresponda de acuerdo a su propósito.</t>
  </si>
  <si>
    <t>TRANSPORTE</t>
  </si>
  <si>
    <t>Comprende la administración de asuntos y servicios relacionados con la explotación, la utilización, la construcción y el mantenimiento de sistemas e instalaciones del transporte por carretera, ferroviario, aéreo, agua, oleoductos y gasoductos y otros sistemas. Así como la supervisión y reglamentación.</t>
  </si>
  <si>
    <t>Transporte por Carretera</t>
  </si>
  <si>
    <t>Incluye las acciones relacionadas con la construcción, explotación, utilización y mantenimiento de sistemas e instalaciones del transporte por carretera, como carreteras troncales, red de carreteras carreteras alimentadoras, caminos rurales, brechas forestales, puentes, túneles, parques de estacionamiento, terminales de autobuses, entre otras. Así como la supervisión, reglamentación, producción y difusión de información general, documentación técnica y estadísticas sobre el funcionamiento del sistema de transporte por carretera.</t>
  </si>
  <si>
    <t>Transporte por Agua y Puertos</t>
  </si>
  <si>
    <t>Incluye las acciones relacionadas con la construcción, explotación, utilización y mantenimiento de sistemas y servicios de transporte por vías de navegación interior, costeras y por mar, como la operación de la infraestructura en puertos, vigilancia, ayudas a la navegación marítima y mantenimiento de edificios de terminales marítimas. Así como la supervisión, reglamentación, producción y difusión de información general, documentación técnica y estadísticas sobre el funcionamiento del sistema de transporte por agua.</t>
  </si>
  <si>
    <t>Transporte por Ferrocarril</t>
  </si>
  <si>
    <t>Incluye las acciones relacionadas con la construcción, explotación, utilización y mantenimiento de sistemas e instalaciones de transporte ferroviario. Así como el desarrollo de la infraestructura correspondiente; supervisión, reglamentación, producción y difusión de información general, documentación técnica y estadísticas sobre el funcionamiento del sistema de transporte por ferrocarril.</t>
  </si>
  <si>
    <t>Transporte Aéreo</t>
  </si>
  <si>
    <t>Incluye las acciones relacionadas con la explotación, utilización, construcción y mantenimiento de sistemas e instalaciones de transporte aéreo y espacial, como la operación de la infraestructura en aeropuertos, vigilancia y ayudas a la navegación aérea, así como la conservación de pistas, plataformas y edificios de terminales aéreas. También la supervisión, reglamentación, producción y difusión de información general, documentación técnica y estadísticas sobre el funcionamiento de los mismos.</t>
  </si>
  <si>
    <t>Transporte por Oleoductos y Gasoductos y Otros Sistemas de Transporte</t>
  </si>
  <si>
    <t>Incluye las acciones relacionadas con la explotación, utilización, construcción, rehabilitación y modernización, mantenimiento, operación, medición y monitoreo de sistemas de transporte por oleoductos y gasoductos y otros sistemas de transporte. Así como la supervisión, reglamentación, producción y difusión de información general, documentación técnica y estadísticas sobre el funcionamiento de dichos sistemas.</t>
  </si>
  <si>
    <t>Otros Relacionados con Transporte</t>
  </si>
  <si>
    <t>Incluye la prestación de servicios con este sector, no considerados en subfunciones anteriores.</t>
  </si>
  <si>
    <t>COMUNICACIONES</t>
  </si>
  <si>
    <t>Comprende los programas, actividades y proyectos relacionados con la administración de asuntos y servicios relacionados con la construcción, la ampliación, el mejoramiento, la explotación y el mantenimiento de sistemas de comunicaciones, telecomunicaciones y postal.</t>
  </si>
  <si>
    <t>Comunicaciones</t>
  </si>
  <si>
    <t>Incluye la prestación de servicios en materia de comunicaciones, telecomunicaciones y postal, así como el desarrollo de la infraestructura correspondiente. También la reglamentación del funcionamiento de los sistemas de comunicaciones, producción y difusión de información general, documentación técnica y estadísticas sobre asuntos y servicios relacionados con la misma.</t>
  </si>
  <si>
    <t>TURISMO</t>
  </si>
  <si>
    <t>Comprende la administración, fomento y desarrollo de asuntos y servicios de turismo; enlace con las industrias del transporte, los hoteles y los restaurantes y otras industrias que se beneficien con la presencia de turistas, la explotación de oficinas de turismo en el país y en el exterior; organización de campañas publicitarias, inclusive la producción y difusión de literatura de promoción, entre otras.</t>
  </si>
  <si>
    <t>Turismo</t>
  </si>
  <si>
    <t>Incluye las acciones de fomento, financiamiento y regulación de la infraestructura turística, así como la regulación de los servicios de turismo y ecoturismo y prestación de servicios turísticos.</t>
  </si>
  <si>
    <t>Hoteles y Restaurantes</t>
  </si>
  <si>
    <t>Comprende la administración de asuntos y servicios relativos a la construcción, ampliación, mejoramiento, explotación y mantenimiento de hoteles y restaurantes; así como la supervisión y reglamentación. incluye la producción y difusión de información general, documentación técnica y estadísticas sobre los mismos.</t>
  </si>
  <si>
    <t>CIENCIA, TECNOLOGÍA E INNOVAVIÓN</t>
  </si>
  <si>
    <t>Comprende los programas y actividades que realizan los entes públicos, orientadas al desarrollo de las actividades científicas y tecnológicas, así como de innovación e infraestructura científica y tecnológica.</t>
  </si>
  <si>
    <t>Investigación Científica</t>
  </si>
  <si>
    <t>Incluye las actividades relacionadas con la investigación científica en la administración pública. Consiste en el trabajo experimental o teórico realizado principalmente con el objeto de generar nuevos conocimientos sobre los fundamentos de fenómenos y hechos observables, así como en la investigación original realizada para la adquisición de nuevos conocimientos, dirigida hacia un fin u objetivo práctico, determinado y específico. Incluye infraestructura científica y tecnológica.</t>
  </si>
  <si>
    <t>Desarrollo Tecnológico</t>
  </si>
  <si>
    <t xml:space="preserve">Incluye las actividades relacionadas con el desarrollo tecnológico en la administración pública, así como la introducción de nuevas tecnologías para los productores. Consiste en el trabajo sistemático llevado a cabo sobre el conocimiento ya existente, adquirido de la investigación o experiencia práctica, dirigido hacia la producción de nuevos materiales, productos o servicios, a la instalación de nuevos procesos, sistemas y servicios hacia el mejoramiento sustancial de los ya producidos e instalados. Incluye infraestructura científica y tecnológica. </t>
  </si>
  <si>
    <t>Servicios Científicos y Tecnológicos</t>
  </si>
  <si>
    <t>Incluye todas las actividades que relacionadas con la investigación científica y desarrollo tecnológico contribuyen a la producción, difusión y aplicación del conocimiento científico y tecnológico en la administración pública. Incluye infraestructura científica y tecnológica.</t>
  </si>
  <si>
    <t>Innovación</t>
  </si>
  <si>
    <t>Incluye las actividades relacionadas con la implementación de un producto (bien o servicio) o proceso nuevo o significativamente mejorado; un  nuevo método de comercialización; o un nuevo método organizacional en prácticas de negocios, la organización del área de trabajo o de relaciones públicas en la administración pública. Incluye infraestructura científica y tecnológica.</t>
  </si>
  <si>
    <t>OTRAS INDUSTRIAS Y OTROS ASUNTOS ECONÓMICOS</t>
  </si>
  <si>
    <t>Comprende el comercio, distribución, almacenamiento y depósito y otras industrias no incluidas en funciones anteriores. Incluye las actividades y prestación de servicios relacionados con asuntos económicos no consideradas en las funciones anteriores.</t>
  </si>
  <si>
    <t>Comercio, Distribución, Almacenamiento y Depósito</t>
  </si>
  <si>
    <t>Comprende la administración de asuntos y servicios relacionados con el comercio, distribución y la industria de almacenamiento y depósito; así como la supervisión y reglamentación del comercio al por mayor y al por menor (concesión de licencias, prácticas de venta, rotulación de alimentos envasados y otras mercaderías destinadas al consumo doméstico, inspección de balanza y otras máquinas de pesar, etcétera) y de la industria de almacenamiento y depósito(inclusive concesión de licencias y reglamentación de almacenes aduaneros públicos etcétera); Producción y difusión de información a los comerciantes y al público sobre precios, sobre la disponibilidad de mercaderías y sobre otros aspectos del comercio de distribución y de la industria de almacenamiento y depósito; recopilación y publicación de estadísticas sobre el comercio de distribución y la industria de almacenamiento y depósito.</t>
  </si>
  <si>
    <t>Otras Industrias</t>
  </si>
  <si>
    <t>Comprende las actividades y prestación de servicios relacionadas con otras industrias no consideradas en las funciones anteriores.</t>
  </si>
  <si>
    <t>Otros Asuntos Económicos</t>
  </si>
  <si>
    <t>Comprende las actividades y prestación de servicios relacionadas con asuntos económicos no consideradas en las funciones anteriores.</t>
  </si>
  <si>
    <t>OTRAS NO CLASIFICADAS EN FUNCIONES ANTERIORES</t>
  </si>
  <si>
    <t>Comprende los pagos de compromisos inherentes a la contratación de Deuda; las transferencias, participaciones y aportaciones entre diferentes niveles y órdenes de gobierno que no se pueden registrar en clasificaciones anteriores, así como aquellas actividades no susceptibles de etiquetar en las funciones existentes.</t>
  </si>
  <si>
    <t>TRANSACCIONES DE LA DEUDA PÚBLICA / COSTO FINANCIERO DE LA DEUDA</t>
  </si>
  <si>
    <t>Comprende los pagos de compromisos que por concepto de intereses, comisiones, amortizaciones y otras erogaciones derivadas de la contratación de deuda pública. Se refiere al pago de la deuda pública contratada y documentada, tanto con instituciones internas como externas. Así como pago de intereses y gastos por concepto de suscripción y emisión de empréstitos gubernamentales.</t>
  </si>
  <si>
    <t>Deuda Pública Interna</t>
  </si>
  <si>
    <t>Incluye el pago de compromisos por concepto de interese, comisiones y otras erogaciones derivadas de la contratación de deuda pública interna.</t>
  </si>
  <si>
    <t>Deuda Pública Externa</t>
  </si>
  <si>
    <t>Incluye el pago de compromisos por concepto de intereses, comisiones y gastos de deuda pública emitida y contratada en el exterior.</t>
  </si>
  <si>
    <t>TRANSFERENCIAS, PARTICIPACIONES Y APORTACIONES ENTRE DIFERENTES NIVELES Y ÓRDENES DE GOBIERNO</t>
  </si>
  <si>
    <t>Transferencias, participaciones y aportaciones entre diferentes niveles y órdenes de gobierno que son de carácter general y no están asignadas a una función determinada.</t>
  </si>
  <si>
    <t>Transferencias entre Diferentes Niveles y Órdenes de Gobierno</t>
  </si>
  <si>
    <t>Comprende el registro de las transferencias que le corresponden a los entes públicos.</t>
  </si>
  <si>
    <t>Participaciones entre Diferentes Niveles y Órdenes de Gobierno</t>
  </si>
  <si>
    <t>Corresponde el registro de los recursos que corresponden a las estados y municipios de conformidad a la Ley de Coordinación Fiscal, así como las que correspondan a sistemas estatales de coordinación fiscal determinados por las leyes correspondientes.</t>
  </si>
  <si>
    <t>Aportaciones entre Diferentes Niveles y Órdenes de Gobierno</t>
  </si>
  <si>
    <t>Comprende el registro de los recursos que corresponden a las entidades federativas y municipios que se derivan del Sistema Nacional de Coordinación Fiscal, de conformidad a lo establecido por el capítulo V de la Ley de Coordinación Fiscal y que no resultan asociables a otras funciones específicas.</t>
  </si>
  <si>
    <t>SANEAMIENTO DEL SISTEMA FINANCIERO</t>
  </si>
  <si>
    <t>Comprende el apoyo financiero a las operaciones y programas para atender la problemática de pago de los deudores del Sistema Bancario Nacional e impulsar el saneamiento financiero.</t>
  </si>
  <si>
    <t>Saneamiento del Sistema Financiero</t>
  </si>
  <si>
    <t>Comprende el apoyo financiero a las operaciones y programas instrumentados por el Gobierno para atender la problemática de pago de los deudores del Sistema Bancario Nacional e impulsar el saneamiento financiero.</t>
  </si>
  <si>
    <t>Apoyo IPAB</t>
  </si>
  <si>
    <t>Apoyo a los programas dirigidos a ahorradores y deudores de la banca por conducto del instituto para la protección del ahorro bancario.</t>
  </si>
  <si>
    <t>Banca de Desarrollo</t>
  </si>
  <si>
    <t>Apoyo a los programas a favor de los deudores por conducto de la banca en desarrollo.</t>
  </si>
  <si>
    <t>Apoyo a los programas de reestructura en unidades de inversión (UDIS)</t>
  </si>
  <si>
    <t>Apoyo a los programas a favor de reestructura en unidades de inversión (UDIS).</t>
  </si>
  <si>
    <t>ADEUDOS DE EJERCICIOS FISCALES ANTERIORES</t>
  </si>
  <si>
    <t>Comprende los pagos que realiza el Gobierno derivados del gasto devengado no pagado de ejercicios fiscales anteriores.</t>
  </si>
  <si>
    <t>Adeudo de Ejercicios Fiscales Anteriores</t>
  </si>
  <si>
    <t xml:space="preserve">Objetivos del Plan Municipal de Desarrollo </t>
  </si>
  <si>
    <t>IMPORTE ANUAL</t>
  </si>
  <si>
    <t>IMPORTE</t>
  </si>
  <si>
    <t>Presidencia</t>
  </si>
  <si>
    <t xml:space="preserve">Direccion General de Relaciones Públicas </t>
  </si>
  <si>
    <t xml:space="preserve">Direccion General de Comunicación Social </t>
  </si>
  <si>
    <t xml:space="preserve">Secretaría Particular </t>
  </si>
  <si>
    <t xml:space="preserve">Secretaría de Ayuntamiento </t>
  </si>
  <si>
    <t>Sindicatura</t>
  </si>
  <si>
    <t>Tesoreria</t>
  </si>
  <si>
    <t>Oficialia Mayor Administrativa</t>
  </si>
  <si>
    <t xml:space="preserve">Oficialía Mayor de Padron y Licencias </t>
  </si>
  <si>
    <t xml:space="preserve">Dirección General de Inspección y Reglamentos </t>
  </si>
  <si>
    <t>Dirección General de Desarrollo Social y Humano</t>
  </si>
  <si>
    <t xml:space="preserve">Dirección General de Obras Públicas </t>
  </si>
  <si>
    <t>Dirección General de Ecología y Fomento Agropecuario</t>
  </si>
  <si>
    <t xml:space="preserve">Dirección General de Servicios Públicos </t>
  </si>
  <si>
    <t xml:space="preserve">Dirección General de Seguridad Pública </t>
  </si>
  <si>
    <t xml:space="preserve">Centro de Promoción Economica </t>
  </si>
  <si>
    <t>Instituto de Cultura</t>
  </si>
  <si>
    <t xml:space="preserve">Direccion de inovacion gubernamental y tecnologías de la información </t>
  </si>
  <si>
    <t>Ordenación de Desechos</t>
  </si>
  <si>
    <t>Protección de la Diversidad Biológica y del Paisaje</t>
  </si>
  <si>
    <t>Otros de Protección Ambiental</t>
  </si>
  <si>
    <t>Desarrollo Comunitario</t>
  </si>
  <si>
    <t>Abastecimiento de Agua</t>
  </si>
  <si>
    <t>Otros Grupos Vulnerables</t>
  </si>
  <si>
    <t>Otros Convenios</t>
  </si>
  <si>
    <t>RECURSOS FISCALES</t>
  </si>
  <si>
    <t>Verde</t>
  </si>
  <si>
    <t>Amarillo</t>
  </si>
  <si>
    <t>Rojo</t>
  </si>
  <si>
    <t>Semaforización</t>
  </si>
  <si>
    <t>Objetivo:</t>
  </si>
  <si>
    <t>PRESUPUESTO ESTIMADO</t>
  </si>
  <si>
    <t>CATALÓGO POR FUENTE DE FINANCIAMIENTO</t>
  </si>
  <si>
    <t>Catalógo para Presupuesto de Egresos Funcional Programática</t>
  </si>
  <si>
    <t>10</t>
  </si>
  <si>
    <t>11</t>
  </si>
  <si>
    <t>1.1.1</t>
  </si>
  <si>
    <t>1.1.1.1</t>
  </si>
  <si>
    <t>1.1.1.2</t>
  </si>
  <si>
    <t>1.1.1.3</t>
  </si>
  <si>
    <t>1.1.1.4</t>
  </si>
  <si>
    <t>1.1.1.5</t>
  </si>
  <si>
    <t>1.1.1.6</t>
  </si>
  <si>
    <t>1.1.1.7</t>
  </si>
  <si>
    <t>1.2.1</t>
  </si>
  <si>
    <t>1.2.1.1</t>
  </si>
  <si>
    <t>1.2.1.2</t>
  </si>
  <si>
    <t>1.2.2</t>
  </si>
  <si>
    <t>1.2.2.1</t>
  </si>
  <si>
    <t>1.2.2.2</t>
  </si>
  <si>
    <t>1.2.3</t>
  </si>
  <si>
    <t>1.2.3.1</t>
  </si>
  <si>
    <t>1.2.3.2</t>
  </si>
  <si>
    <t>1.2.3.3</t>
  </si>
  <si>
    <t>1.7.1</t>
  </si>
  <si>
    <t>1.7.1.1</t>
  </si>
  <si>
    <t>1.7.2</t>
  </si>
  <si>
    <t>1.7.2.1</t>
  </si>
  <si>
    <t>1.7.3</t>
  </si>
  <si>
    <t>1.7.3.1</t>
  </si>
  <si>
    <t>1.7.4</t>
  </si>
  <si>
    <t>1.7.4.1</t>
  </si>
  <si>
    <t>1.7.4.2</t>
  </si>
  <si>
    <t>1.7.4.3</t>
  </si>
  <si>
    <t>1.7.9</t>
  </si>
  <si>
    <t>1.7.9.1</t>
  </si>
  <si>
    <t>1.8.1</t>
  </si>
  <si>
    <t>1.8.1.1</t>
  </si>
  <si>
    <t>1.8.1.2</t>
  </si>
  <si>
    <t>3.1.1</t>
  </si>
  <si>
    <t>3.1.1.1</t>
  </si>
  <si>
    <t>4.1.1</t>
  </si>
  <si>
    <t>4.1.1.1</t>
  </si>
  <si>
    <t>4.1.1.2</t>
  </si>
  <si>
    <t>4.1.1.3</t>
  </si>
  <si>
    <t>4.1.1.4</t>
  </si>
  <si>
    <t>4.1.1.5</t>
  </si>
  <si>
    <t>4.1.2</t>
  </si>
  <si>
    <t>4.1.2.1</t>
  </si>
  <si>
    <t>4.1.3</t>
  </si>
  <si>
    <t>4.1.3.1</t>
  </si>
  <si>
    <t>4.1.3.2</t>
  </si>
  <si>
    <t>4.1.3.3</t>
  </si>
  <si>
    <t>4.1.3.4</t>
  </si>
  <si>
    <t>4.1.4</t>
  </si>
  <si>
    <t>4.1.4.1</t>
  </si>
  <si>
    <t>4.1.4.2</t>
  </si>
  <si>
    <t>4.1.4.3</t>
  </si>
  <si>
    <t>4.1.4.4</t>
  </si>
  <si>
    <t>4.1.4.5</t>
  </si>
  <si>
    <t>4.3.1</t>
  </si>
  <si>
    <t>4.3.1.1</t>
  </si>
  <si>
    <t>4.3.1.2</t>
  </si>
  <si>
    <t>4.3.1.3</t>
  </si>
  <si>
    <t>4.3.1.4</t>
  </si>
  <si>
    <t>4.3.2</t>
  </si>
  <si>
    <t>4.3.2.1</t>
  </si>
  <si>
    <t>4.3.2.2</t>
  </si>
  <si>
    <t>4.3.2.3</t>
  </si>
  <si>
    <t>4.3.3</t>
  </si>
  <si>
    <t>4.3.3.1</t>
  </si>
  <si>
    <t>4.3.3.2</t>
  </si>
  <si>
    <t>4.3.3.4</t>
  </si>
  <si>
    <t>4.3.3.5</t>
  </si>
  <si>
    <t>4.3.3.6</t>
  </si>
  <si>
    <t>4.3.3.7</t>
  </si>
  <si>
    <t>4.3.4</t>
  </si>
  <si>
    <t>4.3.4.1</t>
  </si>
  <si>
    <t>4.3.4.2</t>
  </si>
  <si>
    <t>4.3.4.3</t>
  </si>
  <si>
    <t>4.3.4.4</t>
  </si>
  <si>
    <t>4.3.5</t>
  </si>
  <si>
    <t>4.3.6</t>
  </si>
  <si>
    <t>4.3.6.1</t>
  </si>
  <si>
    <t>4.3.6.2</t>
  </si>
  <si>
    <t>4.3.6.3</t>
  </si>
  <si>
    <t>4.3.7</t>
  </si>
  <si>
    <t>4.3.7.1</t>
  </si>
  <si>
    <t>4.3.7.2</t>
  </si>
  <si>
    <t>4.3.7.3</t>
  </si>
  <si>
    <t>4.3.8</t>
  </si>
  <si>
    <t>4.3.8.1</t>
  </si>
  <si>
    <t>4.3.8.2</t>
  </si>
  <si>
    <t>4.3.8.3</t>
  </si>
  <si>
    <t>4.3.8.4</t>
  </si>
  <si>
    <t>4.3.9</t>
  </si>
  <si>
    <t>4.3.9.1</t>
  </si>
  <si>
    <t>4.3.9.2</t>
  </si>
  <si>
    <t>4.3.9.3</t>
  </si>
  <si>
    <t>4.3.9.4</t>
  </si>
  <si>
    <t>4.3.9.5</t>
  </si>
  <si>
    <t>4.3.10</t>
  </si>
  <si>
    <t>4.3.10.1</t>
  </si>
  <si>
    <t>4.3.10.2</t>
  </si>
  <si>
    <t>4.3.10.3</t>
  </si>
  <si>
    <t>4.3.10.4</t>
  </si>
  <si>
    <t>4.3.10.5</t>
  </si>
  <si>
    <t>4.3.10.6</t>
  </si>
  <si>
    <t>4.3.10.7</t>
  </si>
  <si>
    <t>4.3.11</t>
  </si>
  <si>
    <t>4.3.11.1</t>
  </si>
  <si>
    <t>4.3.11.2</t>
  </si>
  <si>
    <t>4.3.11.3</t>
  </si>
  <si>
    <t>4.3.12</t>
  </si>
  <si>
    <t>4.3.12.1</t>
  </si>
  <si>
    <t>4.3.12.3</t>
  </si>
  <si>
    <t>4.3.13</t>
  </si>
  <si>
    <t>4.3.13.1</t>
  </si>
  <si>
    <t>4.3.13.2</t>
  </si>
  <si>
    <t>4.3.13.3</t>
  </si>
  <si>
    <t>4.4.1</t>
  </si>
  <si>
    <t>4.4.1.1</t>
  </si>
  <si>
    <t>4.4.1.2</t>
  </si>
  <si>
    <t>4.4.1.3</t>
  </si>
  <si>
    <t>4.4.1.4</t>
  </si>
  <si>
    <t>4.4.1.9</t>
  </si>
  <si>
    <t>4.5.1</t>
  </si>
  <si>
    <t>4.5.1.1</t>
  </si>
  <si>
    <t>4.5.2</t>
  </si>
  <si>
    <t>4.5.2.1</t>
  </si>
  <si>
    <t>4.5.3</t>
  </si>
  <si>
    <t>4.5.3.1</t>
  </si>
  <si>
    <t>4.5.4</t>
  </si>
  <si>
    <t>4.5.4.1</t>
  </si>
  <si>
    <t>4.5.4.2</t>
  </si>
  <si>
    <t>4.5.4.3</t>
  </si>
  <si>
    <t>4.5.9</t>
  </si>
  <si>
    <t>4.5.9.9</t>
  </si>
  <si>
    <t>5.1.1</t>
  </si>
  <si>
    <t>5.1.1.1</t>
  </si>
  <si>
    <t>5.1.1.2</t>
  </si>
  <si>
    <t>5.1.1.3</t>
  </si>
  <si>
    <t>5.1.1.4</t>
  </si>
  <si>
    <t>5.1.1.9</t>
  </si>
  <si>
    <t>5.1.2</t>
  </si>
  <si>
    <t>5.1.2.1</t>
  </si>
  <si>
    <t>5.1.2.2</t>
  </si>
  <si>
    <t>5.1.2.3</t>
  </si>
  <si>
    <t>5.1.2.9</t>
  </si>
  <si>
    <t>5.1.9</t>
  </si>
  <si>
    <t>5.1.9.1</t>
  </si>
  <si>
    <t>5.1.9.2</t>
  </si>
  <si>
    <t>5.1.9.3</t>
  </si>
  <si>
    <t>5.1.9.4</t>
  </si>
  <si>
    <t>5.1.9.5</t>
  </si>
  <si>
    <t>5.1.9.6</t>
  </si>
  <si>
    <t>5.1.9.7</t>
  </si>
  <si>
    <t>5.1.9.8</t>
  </si>
  <si>
    <t>5.2.1</t>
  </si>
  <si>
    <t>5.2.1.1</t>
  </si>
  <si>
    <t>5.3.1</t>
  </si>
  <si>
    <t>5.3.1.9</t>
  </si>
  <si>
    <t>6.1.1</t>
  </si>
  <si>
    <t>6.1.1.1</t>
  </si>
  <si>
    <t>6.1.2</t>
  </si>
  <si>
    <t>6.1.2.1</t>
  </si>
  <si>
    <t>6.1.3</t>
  </si>
  <si>
    <t>6.1.3.1</t>
  </si>
  <si>
    <t>6.1.4</t>
  </si>
  <si>
    <t>6.1.4.1</t>
  </si>
  <si>
    <t>6.1.5</t>
  </si>
  <si>
    <t>6.1.5.1</t>
  </si>
  <si>
    <t>6.1.6</t>
  </si>
  <si>
    <t>6.1.6.1</t>
  </si>
  <si>
    <t>6.1.7</t>
  </si>
  <si>
    <t>6.1.7.1</t>
  </si>
  <si>
    <t>6.3.9</t>
  </si>
  <si>
    <t>6.3.9.9</t>
  </si>
  <si>
    <t>6.4.1</t>
  </si>
  <si>
    <t>6.4.1.9</t>
  </si>
  <si>
    <t>7.3.1</t>
  </si>
  <si>
    <t>7.9.1</t>
  </si>
  <si>
    <t>7.9.2</t>
  </si>
  <si>
    <t>8.1.1</t>
  </si>
  <si>
    <t>8.1.1.1</t>
  </si>
  <si>
    <t>8.1.1.2</t>
  </si>
  <si>
    <t>8.2.1</t>
  </si>
  <si>
    <t>8.2.1.1</t>
  </si>
  <si>
    <t>8.2.1.2</t>
  </si>
  <si>
    <t>8.2.1.3</t>
  </si>
  <si>
    <t>8.2.1.4</t>
  </si>
  <si>
    <t>8.3.1</t>
  </si>
  <si>
    <t>8.3.1.1</t>
  </si>
  <si>
    <t>8.3.1.2</t>
  </si>
  <si>
    <t>8.3.1.9</t>
  </si>
  <si>
    <t>9.1.1</t>
  </si>
  <si>
    <t>9.1.1.1</t>
  </si>
  <si>
    <t>9.3.1</t>
  </si>
  <si>
    <t>9.3.1.1</t>
  </si>
  <si>
    <t>9.3.2</t>
  </si>
  <si>
    <t>9.3.2.1</t>
  </si>
  <si>
    <t>9.4.1</t>
  </si>
  <si>
    <t>9.4.1.1</t>
  </si>
  <si>
    <t>9.4.1.2</t>
  </si>
  <si>
    <t>9.6.1</t>
  </si>
  <si>
    <t>9.6.1.1</t>
  </si>
  <si>
    <t>9.6.1.2</t>
  </si>
  <si>
    <t>9.6.1.9</t>
  </si>
  <si>
    <t>10.1.1</t>
  </si>
  <si>
    <t>10.1.2</t>
  </si>
  <si>
    <t>10.2.1</t>
  </si>
  <si>
    <t>10.3.9</t>
  </si>
  <si>
    <t>11.1.1</t>
  </si>
  <si>
    <t>11.1.1.1</t>
  </si>
  <si>
    <t>11.1.1.2</t>
  </si>
  <si>
    <t>11.1.1.9</t>
  </si>
  <si>
    <t>Producidos por  organismos descentralizados municipales</t>
  </si>
  <si>
    <t>Servicios de obra</t>
  </si>
  <si>
    <t>Agua potable,drenaje,alcantarillado,tratamiento y disposición final de aguas residuales</t>
  </si>
  <si>
    <t>Economía</t>
  </si>
  <si>
    <t>Regularizaciones de los registros de obra</t>
  </si>
  <si>
    <t>Regularización de predios en zonas de orgien ejidal destinados al uso de casa habitación</t>
  </si>
  <si>
    <t>Regulariación de edificaciones existentes de uso no habitación en zonas de origen ejidal con antigüedad de hasta 5 años</t>
  </si>
  <si>
    <t>Regularización de edificaciones existentes de uso no habitacional en zonas de origen ejidal con antigüedad mayor a los 5 años</t>
  </si>
  <si>
    <t>4.3.9.9</t>
  </si>
  <si>
    <t>4.3.10.8</t>
  </si>
  <si>
    <t>4.3.11.4</t>
  </si>
  <si>
    <t>4.3.11.5</t>
  </si>
  <si>
    <t>4.3.11.6</t>
  </si>
  <si>
    <t>4.3.11.7</t>
  </si>
  <si>
    <t>4.3.11.9</t>
  </si>
  <si>
    <t>4.3.14</t>
  </si>
  <si>
    <t>4.3.14.1</t>
  </si>
  <si>
    <t>4.3.14.2</t>
  </si>
  <si>
    <t>4.3.14.3</t>
  </si>
  <si>
    <t>4.3.14.4</t>
  </si>
  <si>
    <t>4.3.14.5</t>
  </si>
  <si>
    <t>4.3.14.6</t>
  </si>
  <si>
    <t>4.3.3.3</t>
  </si>
  <si>
    <t>4.3.5.1</t>
  </si>
  <si>
    <t>4.3.5.2</t>
  </si>
  <si>
    <t>4.3.5.3</t>
  </si>
  <si>
    <t>4.3.12.2</t>
  </si>
  <si>
    <t>5.1.9.9</t>
  </si>
  <si>
    <t>7.4.1</t>
  </si>
  <si>
    <t>SUMA</t>
  </si>
  <si>
    <t>ESTIMACIÓN</t>
  </si>
  <si>
    <t xml:space="preserve">Horas 
Extraordinarias
</t>
  </si>
  <si>
    <t>Otras
Prestaciones</t>
  </si>
  <si>
    <t>Suma Total de 
Remuneraciones</t>
  </si>
  <si>
    <t>Prima Vacacional y Dominical</t>
  </si>
  <si>
    <t xml:space="preserve"> de Servicios Efectivos Prestados</t>
  </si>
  <si>
    <t>Gratificación  de Fin de Año (Aguinaldo)</t>
  </si>
  <si>
    <t>Medios de Verificación</t>
  </si>
  <si>
    <t>Desagregación Programa:</t>
  </si>
  <si>
    <t>Programa Presupuestario:</t>
  </si>
  <si>
    <t xml:space="preserve">Indicador y Definición: </t>
  </si>
  <si>
    <t>Sentido del Indicador:</t>
  </si>
  <si>
    <t>Método de Cálculo:</t>
  </si>
  <si>
    <t>Unidad de Medida:</t>
  </si>
  <si>
    <t>Frecuencia de Medición:</t>
  </si>
  <si>
    <t>Unidad(es) Ejecutora(s) del Gasto</t>
  </si>
  <si>
    <t>Servicios Personales</t>
  </si>
  <si>
    <t>Materiales y Suministros</t>
  </si>
  <si>
    <t>Servicios Generales</t>
  </si>
  <si>
    <t>Transferencias, Asignaciones, Subsidios y Otras Ayudas</t>
  </si>
  <si>
    <t>Bienes Muebles, Inmuebles e Intangibles</t>
  </si>
  <si>
    <t>Inversión Pública</t>
  </si>
  <si>
    <t>Inversiones Financieras y Otras Provisiones</t>
  </si>
  <si>
    <t>Deuda Pública</t>
  </si>
  <si>
    <t>Importe Total Presupuestado</t>
  </si>
  <si>
    <t>Sub-Programa (s)</t>
  </si>
  <si>
    <t xml:space="preserve">Compromisos del Plan Municipal de Desarrollo y Asuntos Críticos de Atención </t>
  </si>
  <si>
    <t>Dimensión  a Medir</t>
  </si>
  <si>
    <t>Método de Cálculo</t>
  </si>
  <si>
    <t>Frecuencia de Medición</t>
  </si>
  <si>
    <t>Unidad de Medida</t>
  </si>
  <si>
    <t>Dererechos por el Uso, Goce, Aprovechamiento o Explotación de Bienes de Dominio Público</t>
  </si>
  <si>
    <t>Derecho a los Hidrocarburos</t>
  </si>
  <si>
    <t>Derechos por Prestación de Servicios</t>
  </si>
  <si>
    <t>Otros Derechos</t>
  </si>
  <si>
    <t>Productos de Tipo Corriente</t>
  </si>
  <si>
    <t>Productos de Capital</t>
  </si>
  <si>
    <t>Aprovechamientos de Tipo Corriente</t>
  </si>
  <si>
    <t>Aprovechamientos de Capital</t>
  </si>
  <si>
    <t>Otros Aprovechamientos</t>
  </si>
  <si>
    <t>Ingreso por Ventas de Mercancías</t>
  </si>
  <si>
    <t>Ingresos por Ventas de Bienes y Servicios Producidos en Establecimientos del Gobierno</t>
  </si>
  <si>
    <t>Ingresos por Ventas y Servicios de Organismos Descentralizados</t>
  </si>
  <si>
    <t>Ingresos de Operación de Entidades Paraestatales Empresariales</t>
  </si>
  <si>
    <t>Ingresos no Comprendidos en las Fracciones de la Ley de Ingresos, Causados en Ejercicios Fiscales Anteriores Pendientes de Liquidación o Pago</t>
  </si>
  <si>
    <t>Transferencias Internas y Asignaciones al Sector Público</t>
  </si>
  <si>
    <t>Subsidios y Suvbenciones</t>
  </si>
  <si>
    <t>Ingresos Financieros</t>
  </si>
  <si>
    <t>Diferencias por Tipo de Cambio a Favor, en Efectivo y Equivalentes</t>
  </si>
  <si>
    <t>Otros Ingresos y Beneficios Varios</t>
  </si>
  <si>
    <t>Endeudamiento Interno</t>
  </si>
  <si>
    <t>APORTACIONES FONDO INFRAESTRUCTURA</t>
  </si>
  <si>
    <t>APORTACIONES  FONDO  FORTALECIMIENTO</t>
  </si>
  <si>
    <t>Apoyos Financieros</t>
  </si>
  <si>
    <t>CLASIFICACIÓN POR FUENTE DE FINANCIAMIENTO</t>
  </si>
  <si>
    <t>CLASIFICACIÓN POR TIPO DE INGRESOS (CTI)</t>
  </si>
  <si>
    <t>Aportaciones para Fondos de Vivienda</t>
  </si>
  <si>
    <t xml:space="preserve">Cuotas para el Seguro Social </t>
  </si>
  <si>
    <t>Cuotas de Ahorro para el Retiro</t>
  </si>
  <si>
    <t>Otras Cuotas y Aportaciones para la Seguridad Social</t>
  </si>
  <si>
    <t>CLASIFICACIÓN POR TIPO DE GASTO (CTG)</t>
  </si>
  <si>
    <t>CLASIFICACIÓN POR FUENTE DE FINANCIAMIENTO (CFF)</t>
  </si>
  <si>
    <t>7.2.1</t>
  </si>
  <si>
    <t>1.</t>
  </si>
  <si>
    <t>2</t>
  </si>
  <si>
    <t>3</t>
  </si>
  <si>
    <t>5</t>
  </si>
  <si>
    <t>7</t>
  </si>
  <si>
    <t>2.</t>
  </si>
  <si>
    <t>Fisacalización</t>
  </si>
  <si>
    <t>Impartición de Justicia</t>
  </si>
  <si>
    <t>Presidencia/Gubernatura</t>
  </si>
  <si>
    <t>Asunto Financieros</t>
  </si>
  <si>
    <t>Servicios Registrales, Administrativos y Patrimoniales</t>
  </si>
  <si>
    <t>PROTECCIÓN AMBIENAL</t>
  </si>
  <si>
    <t>Adminstración del Agua</t>
  </si>
  <si>
    <t>Ordenación de Aguas Residuales, Drenaje y Alcantarillado</t>
  </si>
  <si>
    <t>Reducción de la Contaminación</t>
  </si>
  <si>
    <t>VIVIENDA Y SERVICIOS A LA COMUNIDAD</t>
  </si>
  <si>
    <t xml:space="preserve">Urbanización </t>
  </si>
  <si>
    <t>Alumbrado Público</t>
  </si>
  <si>
    <t>Vivienda</t>
  </si>
  <si>
    <t>Otros de Seguridad Social y Asistencia Social</t>
  </si>
  <si>
    <t>Apoyo Financiero  a la Banca y Seguro Agropecuario</t>
  </si>
  <si>
    <t>Petróleo y Gas Natural (Hidrocarbiros)</t>
  </si>
  <si>
    <t>Transporte por Oleaductos y Gasoductos y Otros Sistemas de Transporte</t>
  </si>
  <si>
    <t>COMUNICACIÓN</t>
  </si>
  <si>
    <t>CIENCIA, TECNOLOGÍA E INNOVACIÓN</t>
  </si>
  <si>
    <t>OTRAS NO CLASIFICADAS EN FUNCIONE ANTERIORES</t>
  </si>
  <si>
    <t>TRANSACCIONES DE LA DEUDA PÚBLICA/COSTO FINANCIERO DE LA DEUDA</t>
  </si>
  <si>
    <t>Transferencias entre Diferentes Niveles y Ordenes de Gobierno</t>
  </si>
  <si>
    <t>Participaciones entre Diferentes Niveles y Ordenes de Gobierno</t>
  </si>
  <si>
    <t>Aportaciones entre Diferentes Niveles y Ordenes de Gobierno</t>
  </si>
  <si>
    <t>Apoyos IPAB</t>
  </si>
  <si>
    <t>Adeudos de Ejercicios Fisclaes Anteriores</t>
  </si>
  <si>
    <t>1</t>
  </si>
  <si>
    <t>3.</t>
  </si>
  <si>
    <t>4.</t>
  </si>
  <si>
    <t>4</t>
  </si>
  <si>
    <t>6</t>
  </si>
  <si>
    <t>8</t>
  </si>
  <si>
    <t>9</t>
  </si>
  <si>
    <t>5.</t>
  </si>
  <si>
    <t>6.</t>
  </si>
  <si>
    <t>7.</t>
  </si>
  <si>
    <t>8.</t>
  </si>
  <si>
    <t>9.</t>
  </si>
  <si>
    <t>Impuestos</t>
  </si>
  <si>
    <t>Productos</t>
  </si>
  <si>
    <t>Aprovechamientos</t>
  </si>
  <si>
    <t>Cuotas y Aportaciones de Seguridad Social</t>
  </si>
  <si>
    <t>Contribuciones de Mejoras</t>
  </si>
  <si>
    <t>Programas Presupuestarios</t>
  </si>
  <si>
    <t>Desagregación  Presupuestaria</t>
  </si>
  <si>
    <t>Características Generales</t>
  </si>
  <si>
    <t>SUBSIDIOS</t>
  </si>
  <si>
    <t>.</t>
  </si>
  <si>
    <t>DESEMPEÑO DE LAS FUNCIONES</t>
  </si>
  <si>
    <t>(E)  Actividades del sector público, que realiza en forma directa, regular y continua, para satisfacer demandas de la sociedad, de interés general, atendiendo a las personas en sus diferentes esferas judídicas, a través de las siguientes finalidades:
i)      Funciones de Gobierno
ii)     Funciones de Desarrollo Social
iii)   Funciones de Desarro Económico</t>
  </si>
  <si>
    <t>(P)  Actividades destinadas al desarrollo de programas y formulación, diseño, ejecución y evaluación de las políticas públicas y sus estrategias, así como para diseñar la implantación y operación de los programas y dar seguimiento a su cumplimiento.</t>
  </si>
  <si>
    <t>ADMINISTRATIVOS Y DE APOYO</t>
  </si>
  <si>
    <t>ADMINISTRATIVOS
Y DE APOYO</t>
  </si>
  <si>
    <t>Sujetos a Reglas de Operación.</t>
  </si>
  <si>
    <t>Sector Social y Privado.</t>
  </si>
  <si>
    <t>Entidades Federativas y Municipios.</t>
  </si>
  <si>
    <t>Otros Subsidios.</t>
  </si>
  <si>
    <t>Prestación de Servicios Públicos.</t>
  </si>
  <si>
    <t>(S) Definidos en el Preupuesto de Egresos y los que se incorporen en el ejercicio.</t>
  </si>
  <si>
    <t>(U) Para otorgar subsidios no sujetos a reglas de operación, en su caso, se otorgan mediante convenios.</t>
  </si>
  <si>
    <t>Provisión de Bienes Públicos.</t>
  </si>
  <si>
    <t>Planeación, Seguimiento y Evaluación de las Políticas Públicas.</t>
  </si>
  <si>
    <t>Promoción y Fomento.</t>
  </si>
  <si>
    <t>(F) Actividades destinadas a la promoción y fometno de los sectores social y económico.</t>
  </si>
  <si>
    <t>Regulación y Supervisión.</t>
  </si>
  <si>
    <t>(G) Actividades destinadas a la reglamentación, verificación e inspección de las actividades económicas y de los agentes del sector privado, social y público.</t>
  </si>
  <si>
    <t>Específicos.</t>
  </si>
  <si>
    <t>Proyectos de Inversión.</t>
  </si>
  <si>
    <t xml:space="preserve">(R)  Solamente acatividades específicas, distintas a las demás modalidades.     </t>
  </si>
  <si>
    <t>(K)  Proyectos de inversión sujetos a registro en la Cartera que integra y administra el área competente en la meteria.</t>
  </si>
  <si>
    <t>(O) Actividades que realizan la función pública o contraloría para el mejoramiento de la gestión, así como de los órganos de control y auditoría.</t>
  </si>
  <si>
    <t>(W) Asignaciones de los entes públicos paraestatales para el otorgamiento de préstamos al personal, sindicatos o a otras entidades públicas o privadas y demás erogaciones recuperables.</t>
  </si>
  <si>
    <t>COMPROMISOS</t>
  </si>
  <si>
    <t>OBLIGACIONES</t>
  </si>
  <si>
    <t>(M) Actividades de apoyo adminstrativo desarroladas por las oficilías mayores o área homólogas.</t>
  </si>
  <si>
    <t>Aportaciones a la Seguiridad Social.</t>
  </si>
  <si>
    <t>Pensiones y Jubilaciones.</t>
  </si>
  <si>
    <t>Apoyo al Proceso Presupuestario y para mejorar la Eficiencia Institucional.</t>
  </si>
  <si>
    <t>Apoyo a la Función Pública y al Mejoramiento de la Gestión.</t>
  </si>
  <si>
    <t>Operaciones Ajenas.</t>
  </si>
  <si>
    <t>Obligaciones de cumplimiento de Resolución Jurisdiccional.</t>
  </si>
  <si>
    <t>Desastres Naturales.</t>
  </si>
  <si>
    <t>(L) Obligaciones relacionadas con indemnizaciones y obligaciones que se derivan de resoluciones definiticas emitidas por autoridad competente.</t>
  </si>
  <si>
    <t xml:space="preserve">(N) </t>
  </si>
  <si>
    <t>(J) Obligaciones de la ley relacionadas con el pago de pensiones y jubilaciones.</t>
  </si>
  <si>
    <t>(T) Obligaciones de ley relacionadas con el pago de aportaciones.</t>
  </si>
  <si>
    <t>Cantidad</t>
  </si>
  <si>
    <t xml:space="preserve">Suma: </t>
  </si>
  <si>
    <t>Sector Social y Privado (Sujetos a Reglas de Operación)</t>
  </si>
  <si>
    <t>Entidades Federativas y Municipios (Sujetos a Reglas de Operación)</t>
  </si>
  <si>
    <t>Otros Subsidios</t>
  </si>
  <si>
    <t>Prestación de Servicios Públicos</t>
  </si>
  <si>
    <t>Provisión de Bienes Públicos</t>
  </si>
  <si>
    <t>Planeación, Seguimiento y Evaluación de las Políticas Públicas</t>
  </si>
  <si>
    <t>Promoción y Fomento</t>
  </si>
  <si>
    <t>Regulación y Supervisión</t>
  </si>
  <si>
    <t>Específicos</t>
  </si>
  <si>
    <t>Proyectos de Inversión</t>
  </si>
  <si>
    <t>Apoyo al Proceso Presupuestario y para mejorar la Eficiencia Institucional</t>
  </si>
  <si>
    <t>Apoyo a la Función Pública y al Mejoramiento de la Gestión</t>
  </si>
  <si>
    <t>Operaciones Ajenas</t>
  </si>
  <si>
    <t>Obligaciones de cumplimiento de Resolución Jurisdiccional</t>
  </si>
  <si>
    <t>Desastres Naturales</t>
  </si>
  <si>
    <t>Aportaciones a la Seguiridad Social</t>
  </si>
  <si>
    <t>CATÁLOGO DE CLASIFICACIÓN PROGRAMÁTICA</t>
  </si>
  <si>
    <t xml:space="preserve">Asignaciones y trasnferencias presupuestarias </t>
  </si>
  <si>
    <t>Ingresos por ventas de bienes y servicios de organismos descentralizados</t>
  </si>
  <si>
    <t>Subsidios derivados de la Ley de Ingresos de la Federación que se destinan a Municipios</t>
  </si>
  <si>
    <t>Subsidios derivados de la Ley de Ingresos del Estado que se destinan a Municipios</t>
  </si>
  <si>
    <t>Recursos provenientes del sector privado</t>
  </si>
  <si>
    <t>B Actividades que se realizan para crear, fabricar y/o elaborar bienes que son competencia del Sector Público. Incluye las actividades relacionadas con la compra de materias primas que se industrializan o transforman, para su posterior distribución a la población.0</t>
  </si>
  <si>
    <t xml:space="preserve">Informe de Situación Hacendaria Ingresos - 2017
</t>
  </si>
  <si>
    <t xml:space="preserve">Informe de Situación Hacendaria Egresos - 2017
</t>
  </si>
  <si>
    <t>EJERCICIO
 2016</t>
  </si>
  <si>
    <t>ESTIMACIÓN
 2017</t>
  </si>
  <si>
    <t>VARIACIÓN           2016 - 2017</t>
  </si>
  <si>
    <t>EJERCICIO 2016</t>
  </si>
  <si>
    <t>ESTIMACIÓN  2017</t>
  </si>
  <si>
    <t>VARIACIÓN  2016 - 2017</t>
  </si>
  <si>
    <t>Metas ejercicio 2017</t>
  </si>
  <si>
    <t>Gestión</t>
  </si>
  <si>
    <t>Estratégico</t>
  </si>
  <si>
    <t>De Resultados</t>
  </si>
  <si>
    <t>Los indicadores de gestión deberán medir el avance y logro en procesos y actividades, es decir, sobre la forma en que los bienes y servicios públicos son generados y entregados. Incluyen los indicadores que dan seguimiento a las actividades y aquellos que entregan bienes y/o servicios para ser utilizados por otras instancias</t>
  </si>
  <si>
    <t xml:space="preserve">Los indicadores estratégicos deberán medir el grado de cumplimiento de los objetivos de las políticas públicas y de los programas presupuestarios y deberán contribuir a corregir o fortalecer las estrategias y la orientación de los recursos. </t>
  </si>
  <si>
    <t>De la Política Nacional de Desarrollo Social, o bien, a indicadores de gestión que miden procesos, pudiendo corresponder a indicadores de bienes y servicios.</t>
  </si>
  <si>
    <t xml:space="preserve">INDICADORES DE DESEMPEÑO 
</t>
  </si>
  <si>
    <t xml:space="preserve">Nombre del Indicador </t>
  </si>
  <si>
    <t>Eficacia</t>
  </si>
  <si>
    <t>Eficiencia</t>
  </si>
  <si>
    <t xml:space="preserve">Calidad </t>
  </si>
  <si>
    <t>Clasificación Programática</t>
  </si>
  <si>
    <t>Meta:</t>
  </si>
  <si>
    <t>Participaciones y Aportaciones</t>
  </si>
  <si>
    <t xml:space="preserve">
Estimación de Ingresos por Clasificación por Rubro de Ingresos y  Ley de Ingresos Municipal - 2017
</t>
  </si>
  <si>
    <t xml:space="preserve">Presupuesto de Egresos por Clasificación por Objeto del Gasto y Fuentes de Financiamiento - 2017
</t>
  </si>
  <si>
    <t>PLANTILLA DE PERSONAL DE CARÁCTER PERMANENTE. 2017</t>
  </si>
  <si>
    <t>Presupuesto de Egresos por Clasificación Administrativa 2017</t>
  </si>
  <si>
    <t>Presupuesto de Egresos por Clasificación Funcional Programática 2017</t>
  </si>
  <si>
    <t>PRESUPUESTO POR CLASIFICACIÓN PROGRAMÁTICA 2017</t>
  </si>
  <si>
    <t>Empréstitos de la Banca oficial</t>
  </si>
  <si>
    <t>Empréstitos de la banca comercial</t>
  </si>
  <si>
    <t>Empréstitos de particulares</t>
  </si>
  <si>
    <t>REGIDURIA</t>
  </si>
  <si>
    <t>H. AYUNTAMIENTO</t>
  </si>
  <si>
    <t>PRESIDENTE MUNICIPAL</t>
  </si>
  <si>
    <t>PRESIDENCIA</t>
  </si>
  <si>
    <t>OFICIAL MAYOR</t>
  </si>
  <si>
    <t>OFICIALIA</t>
  </si>
  <si>
    <t>SECRETARIA</t>
  </si>
  <si>
    <t>AUXILIAR</t>
  </si>
  <si>
    <t>ENCARGADO</t>
  </si>
  <si>
    <t>REGISTRO CIVIL</t>
  </si>
  <si>
    <t>SINDICO</t>
  </si>
  <si>
    <t>SINDICATURA</t>
  </si>
  <si>
    <t>SECRETARIO GENERAL</t>
  </si>
  <si>
    <t>SECRETARIA GENERAL</t>
  </si>
  <si>
    <t>JUEZ MUNICIPAL</t>
  </si>
  <si>
    <t>DELEGADO HUASCATO</t>
  </si>
  <si>
    <t>DELEGACIONES</t>
  </si>
  <si>
    <t>AUXILIAR INTENDENCIA</t>
  </si>
  <si>
    <t>ELECTRICISTA</t>
  </si>
  <si>
    <t>JARDINERO</t>
  </si>
  <si>
    <t>ENCARGADO BASURERA</t>
  </si>
  <si>
    <t>ENCARGADA</t>
  </si>
  <si>
    <t>HACIENDA MUNICIPAL</t>
  </si>
  <si>
    <t>CONTRALOR</t>
  </si>
  <si>
    <t>AUXILIAR INGRESOS</t>
  </si>
  <si>
    <t>AUXILIAR EGRESOS</t>
  </si>
  <si>
    <t>URBANIZACION</t>
  </si>
  <si>
    <t>CATASTRO</t>
  </si>
  <si>
    <t>DIRECTOR</t>
  </si>
  <si>
    <t>OBRAS PUBLICAS</t>
  </si>
  <si>
    <t>ENCARGADO MAQUINARIA</t>
  </si>
  <si>
    <t>OPERADOR RETRO</t>
  </si>
  <si>
    <t>CHOFER CAMION VOLTEO</t>
  </si>
  <si>
    <t>OPERADOR MOTOCONFORMADORA</t>
  </si>
  <si>
    <t>SUPERVISOR OBRA</t>
  </si>
  <si>
    <t>AUXILIAR ELECTRICISTA</t>
  </si>
  <si>
    <t>MANTENIMIENTO</t>
  </si>
  <si>
    <t>ALBAÑIL</t>
  </si>
  <si>
    <t>PEON DE ALBAÑIL</t>
  </si>
  <si>
    <t>PROM Y DESARROLLO SOCIAL</t>
  </si>
  <si>
    <t>DESARROLLO RURAL Y ECOLOGIA</t>
  </si>
  <si>
    <t>PROMOCION ECONOMICA</t>
  </si>
  <si>
    <t>ENCARGADA INSTITUTO DE LA MUJER</t>
  </si>
  <si>
    <t>APOYO A INSTITUCIONES</t>
  </si>
  <si>
    <t>BIBLIOTECARIA DEGOLLADO</t>
  </si>
  <si>
    <t>AUX INTENDENCIA BIBLIOTECA</t>
  </si>
  <si>
    <t>AUX INTENDENCIA PREPARATORIA</t>
  </si>
  <si>
    <t>VELADOR PREPARATORIA</t>
  </si>
  <si>
    <t>JARDINERO CENTRO SALUD</t>
  </si>
  <si>
    <t>BIBLIOTECARIA HUASCATO</t>
  </si>
  <si>
    <t>BIBILIOTECARIA BUENOS AIRES</t>
  </si>
  <si>
    <t>MEDICO MUNICIPAL</t>
  </si>
  <si>
    <t>MEDICO CENTRO SALUD</t>
  </si>
  <si>
    <t>SECRETARIA CENTRO SALUD</t>
  </si>
  <si>
    <t>CHOFER CAMION ESTUDIANTES</t>
  </si>
  <si>
    <t>AUXILIAR DE INTENDENCIA PRESIDENCIA</t>
  </si>
  <si>
    <t>AUXILIAR DE INTENDENCIA</t>
  </si>
  <si>
    <t>AUXILIAR DE INTENDENCIA AUDITORIO</t>
  </si>
  <si>
    <t>AUXILIAR INTENDENCIA PRESIDENCIA</t>
  </si>
  <si>
    <t>CHOFER BASURERA</t>
  </si>
  <si>
    <t>ASEO PUBLICO</t>
  </si>
  <si>
    <t>AUXILIAR BASURERA</t>
  </si>
  <si>
    <t>PARQUES Y JARDINES</t>
  </si>
  <si>
    <t>MANT PLAZA PRINCIPAL</t>
  </si>
  <si>
    <t>MANT PARQUE PALAPAS</t>
  </si>
  <si>
    <t>CULTURA</t>
  </si>
  <si>
    <t>ENCARGADO DEL PARQUE VEHICULAR</t>
  </si>
  <si>
    <t>DESPACHADOR</t>
  </si>
  <si>
    <t>PADRON Y LICENCIAS</t>
  </si>
  <si>
    <t xml:space="preserve"> CHOFER  BASURERA</t>
  </si>
  <si>
    <t>MAESTRO TEATRO</t>
  </si>
  <si>
    <t>MAESTRO GUITARRA</t>
  </si>
  <si>
    <t>MAESTRO MUSICA</t>
  </si>
  <si>
    <t>MAESTRA PINTURA</t>
  </si>
  <si>
    <t>MAESTRO DANZA FOLKLORICA</t>
  </si>
  <si>
    <t>MAESTRO MUSICA DELEG HUASCATO</t>
  </si>
  <si>
    <t>MAESTRO YOGA</t>
  </si>
  <si>
    <t>COMUNICACION SOCIAL</t>
  </si>
  <si>
    <t>INFORMATICA</t>
  </si>
  <si>
    <t>PODER JOVEN</t>
  </si>
  <si>
    <t>RASTRO MUNICIPAL</t>
  </si>
  <si>
    <t>MEDICO VETERINARIO</t>
  </si>
  <si>
    <t>ENCARGADO MATANCERO</t>
  </si>
  <si>
    <t>MATANCERO</t>
  </si>
  <si>
    <t>CEMENTERIO MUNICIPAL</t>
  </si>
  <si>
    <t>MERCADO MUNICIPAL</t>
  </si>
  <si>
    <t>INSTALACIONES DEPORTIVAS</t>
  </si>
  <si>
    <t>ESTADIO</t>
  </si>
  <si>
    <t>CANCHA BARRIAL</t>
  </si>
  <si>
    <t>UNIDAD DEPORTIVA</t>
  </si>
  <si>
    <t>SAGARPA</t>
  </si>
  <si>
    <t>INSPECTOR</t>
  </si>
  <si>
    <t>SEGURIDAD PUBLICA</t>
  </si>
  <si>
    <t>SUB-INSPECTOR</t>
  </si>
  <si>
    <t>OFICIAL PREVENCION</t>
  </si>
  <si>
    <t>COORDINADOR ADMINISTRATIVO</t>
  </si>
  <si>
    <t>AUXILIAR ADMINISTRATIVO</t>
  </si>
  <si>
    <t>OFICIAL</t>
  </si>
  <si>
    <t>SUBOFICIAL</t>
  </si>
  <si>
    <t>ARMERO Y ALCAIDE</t>
  </si>
  <si>
    <t>POLICIA PRIMERO</t>
  </si>
  <si>
    <t>POLICIA DE LINEA</t>
  </si>
  <si>
    <t>PROTECCION CIVIL</t>
  </si>
  <si>
    <t>AUXILIAR DE MOVILIDAD</t>
  </si>
  <si>
    <t>TRANSPARENCIA</t>
  </si>
  <si>
    <t>AUXILIAR DE PAGINA WEB</t>
  </si>
  <si>
    <t>TRANSITO Y VIALIDAD</t>
  </si>
  <si>
    <t>OFICIAL DE TRANSITO PRIMERO</t>
  </si>
  <si>
    <t>SECRETARIA DE VIALIDAD</t>
  </si>
  <si>
    <t>CONTRALORIA</t>
  </si>
  <si>
    <t>ENCARGADO DE CORRALON</t>
  </si>
  <si>
    <t>OFICIAL DE CABINA</t>
  </si>
  <si>
    <t>AUXILIAR  CUENTA PUBLICA</t>
  </si>
  <si>
    <t>AUXILIARES</t>
  </si>
  <si>
    <t>OPERADOR  D-6</t>
  </si>
  <si>
    <t>OPERADOR DE MOTOCONFORMADORA</t>
  </si>
  <si>
    <t>OPERADOR DEL PAYLODER</t>
  </si>
  <si>
    <t>PINTOR</t>
  </si>
  <si>
    <t>AUXILIAR DE MAQUINARIA</t>
  </si>
  <si>
    <t xml:space="preserve"> ELECTRICISTA</t>
  </si>
  <si>
    <t>ALMACEN</t>
  </si>
  <si>
    <t>ASESOR JURIDICO</t>
  </si>
  <si>
    <t>Municipio:  Degollado, Jalisco.</t>
  </si>
  <si>
    <t>MAESTRO DANZA INFANTIL</t>
  </si>
  <si>
    <t>PARAMEDICO</t>
  </si>
  <si>
    <t>AUXILIAR DEL DIRECTOR</t>
  </si>
  <si>
    <t>SERVICIOS PUBLICOS MUNICIPALES</t>
  </si>
  <si>
    <t>OBRAS DE INVERSION SUSTENTABLES</t>
  </si>
  <si>
    <t>ASISTENCIA SOCIAL</t>
  </si>
  <si>
    <t>DEUDA PUBLICA</t>
  </si>
  <si>
    <t>DESARRLLAR PROGRAMAS Y EFICIENTAR LOS RECURSOS PARA BRINDAR SERVICION PUBLICOS DE CALIDAD, ASI COMO AMPLEARLOS EN EL MUNICIPIO, SOBRE TODO EN AQUELLOS POLIGONOS EN  LOS QUE NO CEUNTAN CON ELLOS.</t>
  </si>
  <si>
    <t>PLANEAR OBRA DE INVERSION SUSTENTABLES CON EL FIN DE ELEVAR LA CALIDAD DE VIDA DE LOS CIUDADANOS  EN EL MUNICIPIO, SOBRE TODO EN AQUELLA PARTE DONDE CARECEN DE SERVICIOS BASICOS.</t>
  </si>
  <si>
    <t>DIRECCIONAR DE MANERA INTEGRAL LOS RECURSOS DEL MUNICIPIO A EFECTOS DE EFICIENTARLOS, POR LO QUE SE ATENDERA DE FORMA PRIORITARIA LOS POLIGONOS DETECTADOS COMO ZONAS DE REZAGO SOCIAL Y EN ESTADO DE POBREZA EXTREMA.</t>
  </si>
  <si>
    <t xml:space="preserve">ADMINISTRARNOS CON UNA DISCIPLINA FINANCIERA A MANERA DE CUMPLIR CON NUESTROS COMPROMISOS FINANCIEROS Y SOBRE TODO ESTAR EN BUSQUEDA PERMANENTE DE NUEVAS FUENTES DE REFINANCIAMIENTO QUE PERMITAN UNA MAYOR HOLGURA FNANCIERA A NUESTRO MUNICIPIO </t>
  </si>
  <si>
    <t>DEGOLLADO, JALISCO</t>
  </si>
  <si>
    <t>FORTALECER Y ACRECENTAR LOS SERVICIOS PUBLICOS EN EL MUNICIPIO</t>
  </si>
  <si>
    <t>EJECUTAR PROYECTOS DE INVERSION CON MIRAS A ABATIR EL REZAGO SOCIAL ASI COMO LA POBREZA EXTREMA</t>
  </si>
  <si>
    <t>QUE LA POBLACION EN ESTADO DE VULNERABILIDAD SE SIENTA ATENDIDA, MEDIANTE PROGRAMAS DE ASISTENCIA SOCIAL QUE DESARROLLARA EL MUNICIPIO CON LA AYUDA DE LOS ENTES ENCARGADOS DE LA ASISTENCIA SOCIAL</t>
  </si>
  <si>
    <t xml:space="preserve">DISMINUIR LA DEUDA PUBLICA, ASI COMO NO CONTRAER MAS PASIVOS, EN EL ENTENDIDO QUE LO QUE DEBERA DE PROYECTARSE ES LA EFICIENCIA EN EL MANEJO DE LOS RECURSOS, DE IGUAL MANERA </t>
  </si>
  <si>
    <t>EFICIENCIA</t>
  </si>
  <si>
    <t>NUMERO DE OBRAS</t>
  </si>
  <si>
    <t>NUMERO DE ACCIONES</t>
  </si>
  <si>
    <t>TRIMESTRAL</t>
  </si>
  <si>
    <t>NUMERO DE SERVICIOS</t>
  </si>
  <si>
    <t>ECONOMICO</t>
  </si>
  <si>
    <t>2016/2017</t>
  </si>
  <si>
    <t>2016/2016</t>
  </si>
  <si>
    <t>DEGOLLADO, JALISO</t>
  </si>
  <si>
    <t>SERVICIOS PUBLICOS DE CALIDAD</t>
  </si>
  <si>
    <t>OBRAS DE INVERSION SUSTENTABLE</t>
  </si>
  <si>
    <t>H AYUNTAMIENTO</t>
  </si>
  <si>
    <t>HACIENDA MUNICIPA</t>
  </si>
  <si>
    <t xml:space="preserve">SERVICIOS PUBLICOS </t>
  </si>
  <si>
    <t>OBRA PUBLICAS</t>
  </si>
  <si>
    <t>SERVICIOS PUBLICOS</t>
  </si>
  <si>
    <t>OBRA PUBLICA</t>
  </si>
  <si>
    <t xml:space="preserve">H AYUNTAMIENTO </t>
  </si>
  <si>
    <t>Mejorar y amplear los servicios publicos</t>
  </si>
  <si>
    <t xml:space="preserve">BRINDAR MAS Y MEJORES SERVICIOS PUBLICOS EN EL MUNICIPIO </t>
  </si>
  <si>
    <t>PLAN DE DESARROLLO</t>
  </si>
  <si>
    <t>DE GESTION</t>
  </si>
  <si>
    <t>ASCENDENTE</t>
  </si>
  <si>
    <t>Desarrollar el mayor numero de obras en el municipio que contribuyan con el medio ambiente y en direccion de abatir el rezago social en el municipio</t>
  </si>
  <si>
    <t>ABATIR EL REZAGO SOCIAL Y LA POBREZA EXTREMA</t>
  </si>
  <si>
    <t>PLAN DE DESARROLLO MUNICIPAL</t>
  </si>
  <si>
    <t>Atender en el municipio aquellos poligonos en donde se encuentra detectado el rezago social asi como el estado de la poblacion en pobreza extrema</t>
  </si>
  <si>
    <t>ATENDER AL MAYOR NUMERO DE LA POBLACION EN ESTADO DE POBREZA EXTREMA Y CON UN ALTO INDICE DE REZAGO SOCIAL</t>
  </si>
  <si>
    <t>Busqueda de mejores tasas de financiamiento a efectos de disminuir los intereses con la finalidad de finiquitar lo mas pronto posible la deuda del municipio</t>
  </si>
  <si>
    <t>FORMALIZAR MEJORES FUENTES DE FINANCIAMIENTO</t>
  </si>
  <si>
    <t>DESCENDENTE</t>
  </si>
  <si>
    <t>TASAS DE INTERES</t>
  </si>
  <si>
    <t>Otros servicion y departamentos</t>
  </si>
</sst>
</file>

<file path=xl/styles.xml><?xml version="1.0" encoding="utf-8"?>
<styleSheet xmlns="http://schemas.openxmlformats.org/spreadsheetml/2006/main">
  <numFmts count="10">
    <numFmt numFmtId="42" formatCode="_-&quot;$&quot;* #,##0_-;\-&quot;$&quot;* #,##0_-;_-&quot;$&quot;* &quot;-&quot;_-;_-@_-"/>
    <numFmt numFmtId="41" formatCode="_-* #,##0_-;\-* #,##0_-;_-* &quot;-&quot;_-;_-@_-"/>
    <numFmt numFmtId="44" formatCode="_-&quot;$&quot;* #,##0.00_-;\-&quot;$&quot;* #,##0.00_-;_-&quot;$&quot;* &quot;-&quot;??_-;_-@_-"/>
    <numFmt numFmtId="164" formatCode="000"/>
    <numFmt numFmtId="165" formatCode="0000"/>
    <numFmt numFmtId="166" formatCode="_-[$€]* #,##0.00_-;\-[$€]* #,##0.00_-;_-[$€]* &quot;-&quot;??_-;_-@_-"/>
    <numFmt numFmtId="167" formatCode="_-&quot;$&quot;* #,##0_-;\-&quot;$&quot;* #,##0_-;_-&quot;$&quot;* &quot;-&quot;??_-;_-@_-"/>
    <numFmt numFmtId="168" formatCode="0_ ;\-0\ "/>
    <numFmt numFmtId="169" formatCode="#,##0_ ;\-#,##0\ "/>
    <numFmt numFmtId="170" formatCode="0."/>
  </numFmts>
  <fonts count="39">
    <font>
      <sz val="11"/>
      <color theme="1"/>
      <name val="Calibri"/>
      <family val="2"/>
      <scheme val="minor"/>
    </font>
    <font>
      <sz val="11"/>
      <color indexed="8"/>
      <name val="Calibri"/>
      <family val="2"/>
    </font>
    <font>
      <sz val="10"/>
      <name val="Arial"/>
      <family val="2"/>
    </font>
    <font>
      <b/>
      <sz val="11"/>
      <name val="Calibri"/>
      <family val="2"/>
    </font>
    <font>
      <b/>
      <sz val="11"/>
      <color indexed="8"/>
      <name val="Calibri"/>
      <family val="2"/>
    </font>
    <font>
      <sz val="11"/>
      <color indexed="8"/>
      <name val="Calibri"/>
      <family val="2"/>
    </font>
    <font>
      <sz val="11"/>
      <color indexed="9"/>
      <name val="Calibri"/>
      <family val="2"/>
    </font>
    <font>
      <b/>
      <sz val="18"/>
      <color indexed="62"/>
      <name val="Cambria"/>
      <family val="2"/>
    </font>
    <font>
      <sz val="10"/>
      <name val="Arial"/>
      <family val="2"/>
    </font>
    <font>
      <b/>
      <sz val="12"/>
      <name val="Calibri"/>
      <family val="2"/>
    </font>
    <font>
      <sz val="11"/>
      <color theme="1"/>
      <name val="Calibri"/>
      <family val="2"/>
      <scheme val="minor"/>
    </font>
    <font>
      <b/>
      <sz val="11"/>
      <color theme="1"/>
      <name val="Calibri"/>
      <family val="2"/>
      <scheme val="minor"/>
    </font>
    <font>
      <sz val="12"/>
      <color theme="1"/>
      <name val="Calibri"/>
      <family val="2"/>
      <scheme val="minor"/>
    </font>
    <font>
      <sz val="10"/>
      <color theme="1"/>
      <name val="Calibri"/>
      <family val="2"/>
      <scheme val="minor"/>
    </font>
    <font>
      <sz val="10"/>
      <name val="Calibri"/>
      <family val="2"/>
      <scheme val="minor"/>
    </font>
    <font>
      <sz val="12"/>
      <name val="Calibri"/>
      <family val="2"/>
      <scheme val="minor"/>
    </font>
    <font>
      <b/>
      <sz val="12"/>
      <color theme="1"/>
      <name val="Calibri"/>
      <family val="2"/>
      <scheme val="minor"/>
    </font>
    <font>
      <b/>
      <sz val="10"/>
      <color theme="1"/>
      <name val="Calibri"/>
      <family val="2"/>
      <scheme val="minor"/>
    </font>
    <font>
      <b/>
      <sz val="14"/>
      <color theme="0"/>
      <name val="Calibri"/>
      <family val="2"/>
      <scheme val="minor"/>
    </font>
    <font>
      <b/>
      <sz val="14"/>
      <color theme="1"/>
      <name val="Calibri"/>
      <family val="2"/>
      <scheme val="minor"/>
    </font>
    <font>
      <b/>
      <sz val="18"/>
      <color theme="0"/>
      <name val="Calibri"/>
      <family val="2"/>
      <scheme val="minor"/>
    </font>
    <font>
      <sz val="14"/>
      <color theme="1"/>
      <name val="Calibri"/>
      <family val="2"/>
      <scheme val="minor"/>
    </font>
    <font>
      <b/>
      <sz val="12"/>
      <name val="Calibri"/>
      <family val="2"/>
      <scheme val="minor"/>
    </font>
    <font>
      <b/>
      <sz val="11"/>
      <name val="Calibri"/>
      <family val="2"/>
      <scheme val="minor"/>
    </font>
    <font>
      <b/>
      <i/>
      <sz val="11"/>
      <color theme="1"/>
      <name val="Calibri"/>
      <family val="2"/>
      <scheme val="minor"/>
    </font>
    <font>
      <b/>
      <i/>
      <sz val="10"/>
      <color theme="1"/>
      <name val="Calibri"/>
      <family val="2"/>
      <scheme val="minor"/>
    </font>
    <font>
      <b/>
      <sz val="16"/>
      <color theme="1"/>
      <name val="Calibri"/>
      <family val="2"/>
      <scheme val="minor"/>
    </font>
    <font>
      <b/>
      <sz val="18"/>
      <color theme="1"/>
      <name val="Calibri"/>
      <family val="2"/>
      <scheme val="minor"/>
    </font>
    <font>
      <b/>
      <i/>
      <sz val="12"/>
      <color theme="1"/>
      <name val="Calibri"/>
      <family val="2"/>
      <scheme val="minor"/>
    </font>
    <font>
      <b/>
      <sz val="16"/>
      <color theme="0" tint="-4.9989318521683403E-2"/>
      <name val="Calibri"/>
      <family val="2"/>
      <scheme val="minor"/>
    </font>
    <font>
      <sz val="10"/>
      <color indexed="8"/>
      <name val="Calibri"/>
      <family val="2"/>
      <scheme val="minor"/>
    </font>
    <font>
      <b/>
      <sz val="10"/>
      <color indexed="8"/>
      <name val="Calibri"/>
      <family val="2"/>
      <scheme val="minor"/>
    </font>
    <font>
      <b/>
      <sz val="11"/>
      <color indexed="8"/>
      <name val="Calibri"/>
      <family val="2"/>
      <scheme val="minor"/>
    </font>
    <font>
      <sz val="11"/>
      <name val="Calibri"/>
      <family val="2"/>
      <scheme val="minor"/>
    </font>
    <font>
      <sz val="9"/>
      <color indexed="8"/>
      <name val="Calibri"/>
      <family val="2"/>
      <scheme val="minor"/>
    </font>
    <font>
      <b/>
      <sz val="10"/>
      <color theme="0"/>
      <name val="Calibri"/>
      <family val="2"/>
      <scheme val="minor"/>
    </font>
    <font>
      <sz val="16"/>
      <color theme="1"/>
      <name val="Calibri"/>
      <family val="2"/>
      <scheme val="minor"/>
    </font>
    <font>
      <b/>
      <sz val="10"/>
      <name val="Calibri"/>
      <family val="2"/>
      <scheme val="minor"/>
    </font>
    <font>
      <b/>
      <sz val="20"/>
      <color theme="1"/>
      <name val="Calibri"/>
      <family val="2"/>
      <scheme val="minor"/>
    </font>
  </fonts>
  <fills count="29">
    <fill>
      <patternFill patternType="none"/>
    </fill>
    <fill>
      <patternFill patternType="gray125"/>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31"/>
        <bgColor indexed="31"/>
      </patternFill>
    </fill>
    <fill>
      <patternFill patternType="solid">
        <fgColor indexed="44"/>
        <bgColor indexed="44"/>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42"/>
        <bgColor indexed="42"/>
      </patternFill>
    </fill>
    <fill>
      <patternFill patternType="solid">
        <fgColor indexed="27"/>
        <bgColor indexed="27"/>
      </patternFill>
    </fill>
    <fill>
      <patternFill patternType="solid">
        <fgColor indexed="47"/>
        <bgColor indexed="47"/>
      </patternFill>
    </fill>
    <fill>
      <patternFill patternType="solid">
        <fgColor indexed="65"/>
        <bgColor indexed="64"/>
      </patternFill>
    </fill>
    <fill>
      <patternFill patternType="solid">
        <fgColor theme="0"/>
        <bgColor indexed="64"/>
      </patternFill>
    </fill>
    <fill>
      <patternFill patternType="solid">
        <fgColor rgb="FFFFF2D4"/>
        <bgColor indexed="64"/>
      </patternFill>
    </fill>
    <fill>
      <patternFill patternType="solid">
        <fgColor theme="3" tint="0.59999389629810485"/>
        <bgColor indexed="64"/>
      </patternFill>
    </fill>
    <fill>
      <patternFill patternType="solid">
        <fgColor rgb="FF00736F"/>
        <bgColor indexed="64"/>
      </patternFill>
    </fill>
    <fill>
      <patternFill patternType="solid">
        <fgColor theme="5" tint="0.39997558519241921"/>
        <bgColor indexed="64"/>
      </patternFill>
    </fill>
    <fill>
      <patternFill patternType="solid">
        <fgColor rgb="FFFFD597"/>
        <bgColor indexed="64"/>
      </patternFill>
    </fill>
    <fill>
      <patternFill patternType="solid">
        <fgColor rgb="FF0DFFEE"/>
        <bgColor indexed="64"/>
      </patternFill>
    </fill>
    <fill>
      <patternFill patternType="solid">
        <fgColor rgb="FF00C4BF"/>
        <bgColor indexed="64"/>
      </patternFill>
    </fill>
    <fill>
      <patternFill patternType="solid">
        <fgColor rgb="FF6FEBDF"/>
        <bgColor indexed="64"/>
      </patternFill>
    </fill>
    <fill>
      <patternFill patternType="solid">
        <fgColor rgb="FFFFE6CB"/>
        <bgColor indexed="64"/>
      </patternFill>
    </fill>
    <fill>
      <patternFill patternType="solid">
        <fgColor theme="9" tint="0.39997558519241921"/>
        <bgColor indexed="64"/>
      </patternFill>
    </fill>
    <fill>
      <patternFill patternType="solid">
        <fgColor rgb="FF00A79D"/>
        <bgColor indexed="64"/>
      </patternFill>
    </fill>
    <fill>
      <patternFill patternType="solid">
        <fgColor theme="2" tint="-0.499984740745262"/>
        <bgColor indexed="64"/>
      </patternFill>
    </fill>
    <fill>
      <patternFill patternType="solid">
        <fgColor theme="9" tint="0.79998168889431442"/>
        <bgColor indexed="64"/>
      </patternFill>
    </fill>
    <fill>
      <patternFill patternType="solid">
        <fgColor theme="4" tint="0.59999389629810485"/>
        <bgColor indexed="64"/>
      </patternFill>
    </fill>
  </fills>
  <borders count="183">
    <border>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style="double">
        <color indexed="64"/>
      </left>
      <right/>
      <top/>
      <bottom/>
      <diagonal/>
    </border>
    <border>
      <left/>
      <right style="double">
        <color indexed="64"/>
      </right>
      <top/>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
      <left style="double">
        <color indexed="64"/>
      </left>
      <right/>
      <top style="thin">
        <color indexed="64"/>
      </top>
      <bottom/>
      <diagonal/>
    </border>
    <border>
      <left style="double">
        <color indexed="64"/>
      </left>
      <right/>
      <top style="thin">
        <color indexed="64"/>
      </top>
      <bottom style="thin">
        <color indexed="64"/>
      </bottom>
      <diagonal/>
    </border>
    <border>
      <left style="double">
        <color indexed="64"/>
      </left>
      <right/>
      <top/>
      <bottom style="thin">
        <color indexed="64"/>
      </bottom>
      <diagonal/>
    </border>
    <border>
      <left/>
      <right/>
      <top/>
      <bottom style="double">
        <color indexed="64"/>
      </bottom>
      <diagonal/>
    </border>
    <border>
      <left style="thin">
        <color indexed="64"/>
      </left>
      <right/>
      <top/>
      <bottom style="double">
        <color indexed="64"/>
      </bottom>
      <diagonal/>
    </border>
    <border>
      <left/>
      <right style="double">
        <color indexed="64"/>
      </right>
      <top/>
      <bottom style="double">
        <color indexed="64"/>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double">
        <color indexed="64"/>
      </left>
      <right/>
      <top style="double">
        <color indexed="64"/>
      </top>
      <bottom/>
      <diagonal/>
    </border>
    <border>
      <left/>
      <right style="double">
        <color indexed="64"/>
      </right>
      <top style="double">
        <color indexed="64"/>
      </top>
      <bottom/>
      <diagonal/>
    </border>
    <border>
      <left/>
      <right/>
      <top style="double">
        <color indexed="64"/>
      </top>
      <bottom/>
      <diagonal/>
    </border>
    <border>
      <left/>
      <right style="double">
        <color indexed="64"/>
      </right>
      <top/>
      <bottom style="thin">
        <color indexed="64"/>
      </bottom>
      <diagonal/>
    </border>
    <border>
      <left/>
      <right style="double">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bottom style="thin">
        <color indexed="64"/>
      </bottom>
      <diagonal/>
    </border>
    <border>
      <left style="thin">
        <color indexed="64"/>
      </left>
      <right style="double">
        <color indexed="64"/>
      </right>
      <top style="thin">
        <color indexed="64"/>
      </top>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bottom style="thin">
        <color indexed="64"/>
      </bottom>
      <diagonal/>
    </border>
    <border>
      <left style="thin">
        <color rgb="FF92D050"/>
      </left>
      <right style="thin">
        <color rgb="FF92D050"/>
      </right>
      <top style="thin">
        <color rgb="FF92D050"/>
      </top>
      <bottom style="thin">
        <color rgb="FF92D050"/>
      </bottom>
      <diagonal/>
    </border>
    <border>
      <left style="thin">
        <color rgb="FF92D050"/>
      </left>
      <right style="thin">
        <color rgb="FF92D050"/>
      </right>
      <top/>
      <bottom style="thin">
        <color rgb="FF92D050"/>
      </bottom>
      <diagonal/>
    </border>
    <border>
      <left style="thin">
        <color theme="6"/>
      </left>
      <right style="thin">
        <color theme="6"/>
      </right>
      <top style="thin">
        <color theme="6"/>
      </top>
      <bottom style="thin">
        <color theme="6"/>
      </bottom>
      <diagonal/>
    </border>
    <border>
      <left style="thin">
        <color indexed="64"/>
      </left>
      <right style="thin">
        <color rgb="FF92D050"/>
      </right>
      <top style="thin">
        <color rgb="FF92D050"/>
      </top>
      <bottom style="thin">
        <color rgb="FF92D050"/>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medium">
        <color indexed="64"/>
      </left>
      <right style="thin">
        <color rgb="FF92D050"/>
      </right>
      <top style="thin">
        <color rgb="FF92D050"/>
      </top>
      <bottom style="thin">
        <color rgb="FF92D050"/>
      </bottom>
      <diagonal/>
    </border>
    <border>
      <left style="thin">
        <color indexed="64"/>
      </left>
      <right style="thin">
        <color rgb="FF92D050"/>
      </right>
      <top/>
      <bottom style="thin">
        <color rgb="FF92D050"/>
      </bottom>
      <diagonal/>
    </border>
    <border>
      <left style="thin">
        <color indexed="64"/>
      </left>
      <right style="thin">
        <color rgb="FF92D050"/>
      </right>
      <top style="thin">
        <color rgb="FF92D050"/>
      </top>
      <bottom/>
      <diagonal/>
    </border>
    <border>
      <left style="thin">
        <color rgb="FF92D050"/>
      </left>
      <right style="thin">
        <color rgb="FF92D050"/>
      </right>
      <top style="thin">
        <color rgb="FF92D050"/>
      </top>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
      <left style="double">
        <color indexed="64"/>
      </left>
      <right style="thin">
        <color theme="4" tint="0.79992065187536243"/>
      </right>
      <top style="thin">
        <color theme="4" tint="0.79989013336588644"/>
      </top>
      <bottom/>
      <diagonal/>
    </border>
    <border>
      <left style="thin">
        <color theme="4" tint="0.79992065187536243"/>
      </left>
      <right style="double">
        <color indexed="64"/>
      </right>
      <top style="thin">
        <color theme="4" tint="0.79989013336588644"/>
      </top>
      <bottom/>
      <diagonal/>
    </border>
    <border>
      <left style="medium">
        <color indexed="64"/>
      </left>
      <right style="thin">
        <color rgb="FF92D050"/>
      </right>
      <top style="thin">
        <color indexed="64"/>
      </top>
      <bottom style="thin">
        <color rgb="FF92D050"/>
      </bottom>
      <diagonal/>
    </border>
    <border>
      <left style="thin">
        <color rgb="FF92D050"/>
      </left>
      <right style="thin">
        <color rgb="FF92D050"/>
      </right>
      <top style="thin">
        <color indexed="64"/>
      </top>
      <bottom style="thin">
        <color rgb="FF92D050"/>
      </bottom>
      <diagonal/>
    </border>
    <border>
      <left style="thin">
        <color rgb="FF92D050"/>
      </left>
      <right style="medium">
        <color indexed="64"/>
      </right>
      <top style="thin">
        <color indexed="64"/>
      </top>
      <bottom style="thin">
        <color rgb="FF92D050"/>
      </bottom>
      <diagonal/>
    </border>
    <border>
      <left style="thin">
        <color rgb="FF92D050"/>
      </left>
      <right style="medium">
        <color indexed="64"/>
      </right>
      <top style="thin">
        <color rgb="FF92D050"/>
      </top>
      <bottom style="thin">
        <color rgb="FF92D050"/>
      </bottom>
      <diagonal/>
    </border>
    <border>
      <left style="thin">
        <color rgb="FF92D050"/>
      </left>
      <right style="medium">
        <color indexed="64"/>
      </right>
      <top/>
      <bottom style="thin">
        <color rgb="FF92D050"/>
      </bottom>
      <diagonal/>
    </border>
    <border>
      <left style="thin">
        <color rgb="FF92D050"/>
      </left>
      <right style="thin">
        <color rgb="FF92D050"/>
      </right>
      <top style="thin">
        <color rgb="FF92D050"/>
      </top>
      <bottom style="thin">
        <color rgb="FF009900"/>
      </bottom>
      <diagonal/>
    </border>
    <border>
      <left style="thin">
        <color rgb="FF92D050"/>
      </left>
      <right style="medium">
        <color indexed="64"/>
      </right>
      <top style="thin">
        <color rgb="FF009900"/>
      </top>
      <bottom style="thin">
        <color rgb="FF009900"/>
      </bottom>
      <diagonal/>
    </border>
    <border>
      <left style="thin">
        <color rgb="FF92D050"/>
      </left>
      <right style="thin">
        <color rgb="FF92D050"/>
      </right>
      <top style="thin">
        <color rgb="FF92D050"/>
      </top>
      <bottom style="medium">
        <color indexed="64"/>
      </bottom>
      <diagonal/>
    </border>
    <border>
      <left style="thin">
        <color rgb="FF92D050"/>
      </left>
      <right style="medium">
        <color indexed="64"/>
      </right>
      <top style="thin">
        <color rgb="FF00A79D"/>
      </top>
      <bottom style="medium">
        <color indexed="64"/>
      </bottom>
      <diagonal/>
    </border>
    <border>
      <left style="thin">
        <color rgb="FF92D050"/>
      </left>
      <right style="thin">
        <color rgb="FF92D050"/>
      </right>
      <top style="thin">
        <color rgb="FF92D050"/>
      </top>
      <bottom style="thin">
        <color indexed="64"/>
      </bottom>
      <diagonal/>
    </border>
    <border>
      <left style="thin">
        <color rgb="FF92D050"/>
      </left>
      <right/>
      <top style="thin">
        <color rgb="FF92D050"/>
      </top>
      <bottom style="thin">
        <color rgb="FF92D050"/>
      </bottom>
      <diagonal/>
    </border>
    <border>
      <left/>
      <right/>
      <top style="thin">
        <color rgb="FF92D050"/>
      </top>
      <bottom style="thin">
        <color rgb="FF92D050"/>
      </bottom>
      <diagonal/>
    </border>
    <border>
      <left/>
      <right style="thin">
        <color rgb="FF92D050"/>
      </right>
      <top style="thin">
        <color rgb="FF92D050"/>
      </top>
      <bottom style="thin">
        <color rgb="FF92D050"/>
      </bottom>
      <diagonal/>
    </border>
    <border>
      <left style="thin">
        <color indexed="64"/>
      </left>
      <right style="thin">
        <color rgb="FF92D050"/>
      </right>
      <top style="thin">
        <color indexed="64"/>
      </top>
      <bottom style="thin">
        <color rgb="FF92D050"/>
      </bottom>
      <diagonal/>
    </border>
    <border>
      <left style="thin">
        <color rgb="FF92D050"/>
      </left>
      <right style="thin">
        <color indexed="64"/>
      </right>
      <top style="thin">
        <color indexed="64"/>
      </top>
      <bottom style="thin">
        <color rgb="FF92D050"/>
      </bottom>
      <diagonal/>
    </border>
    <border>
      <left style="thin">
        <color rgb="FF92D050"/>
      </left>
      <right style="thin">
        <color indexed="64"/>
      </right>
      <top style="thin">
        <color rgb="FF92D050"/>
      </top>
      <bottom style="thin">
        <color rgb="FF92D050"/>
      </bottom>
      <diagonal/>
    </border>
    <border>
      <left style="thin">
        <color rgb="FF92D050"/>
      </left>
      <right style="thin">
        <color indexed="64"/>
      </right>
      <top style="thin">
        <color rgb="FF92D050"/>
      </top>
      <bottom style="thin">
        <color indexed="64"/>
      </bottom>
      <diagonal/>
    </border>
    <border>
      <left style="thin">
        <color rgb="FF92D050"/>
      </left>
      <right style="medium">
        <color indexed="64"/>
      </right>
      <top style="thin">
        <color rgb="FF92D050"/>
      </top>
      <bottom/>
      <diagonal/>
    </border>
    <border>
      <left style="thin">
        <color rgb="FF92D050"/>
      </left>
      <right style="medium">
        <color indexed="64"/>
      </right>
      <top style="thin">
        <color rgb="FF92D050"/>
      </top>
      <bottom style="thin">
        <color rgb="FF00A79D"/>
      </bottom>
      <diagonal/>
    </border>
    <border>
      <left style="thin">
        <color rgb="FF92D050"/>
      </left>
      <right style="medium">
        <color indexed="64"/>
      </right>
      <top/>
      <bottom/>
      <diagonal/>
    </border>
    <border>
      <left style="medium">
        <color indexed="64"/>
      </left>
      <right style="thin">
        <color theme="4" tint="0.79992065187536243"/>
      </right>
      <top style="thin">
        <color theme="4" tint="0.79989013336588644"/>
      </top>
      <bottom/>
      <diagonal/>
    </border>
    <border>
      <left style="thin">
        <color theme="4" tint="0.79992065187536243"/>
      </left>
      <right style="medium">
        <color indexed="64"/>
      </right>
      <top style="thin">
        <color theme="4" tint="0.79989013336588644"/>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style="medium">
        <color theme="0"/>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medium">
        <color theme="0"/>
      </bottom>
      <diagonal/>
    </border>
    <border>
      <left style="thin">
        <color theme="0" tint="-0.499984740745262"/>
      </left>
      <right style="thin">
        <color theme="0" tint="-0.499984740745262"/>
      </right>
      <top style="thin">
        <color theme="0" tint="-0.499984740745262"/>
      </top>
      <bottom style="medium">
        <color theme="0" tint="-0.499984740745262"/>
      </bottom>
      <diagonal/>
    </border>
    <border>
      <left style="medium">
        <color theme="0" tint="-0.499984740745262"/>
      </left>
      <right style="thin">
        <color theme="0" tint="-0.499984740745262"/>
      </right>
      <top style="thin">
        <color theme="0" tint="-0.499984740745262"/>
      </top>
      <bottom style="thin">
        <color theme="0" tint="-0.499984740745262"/>
      </bottom>
      <diagonal/>
    </border>
    <border>
      <left style="thin">
        <color theme="0" tint="-4.9989318521683403E-2"/>
      </left>
      <right style="thin">
        <color theme="0"/>
      </right>
      <top style="thin">
        <color theme="0"/>
      </top>
      <bottom/>
      <diagonal/>
    </border>
    <border>
      <left style="thin">
        <color theme="0"/>
      </left>
      <right style="thin">
        <color theme="0"/>
      </right>
      <top style="thin">
        <color theme="0"/>
      </top>
      <bottom/>
      <diagonal/>
    </border>
    <border>
      <left/>
      <right/>
      <top style="thin">
        <color theme="0"/>
      </top>
      <bottom/>
      <diagonal/>
    </border>
    <border>
      <left/>
      <right style="medium">
        <color theme="0" tint="-0.499984740745262"/>
      </right>
      <top/>
      <bottom/>
      <diagonal/>
    </border>
    <border>
      <left/>
      <right style="medium">
        <color theme="0" tint="-0.499984740745262"/>
      </right>
      <top style="thin">
        <color theme="0" tint="-4.9989318521683403E-2"/>
      </top>
      <bottom style="thin">
        <color theme="0" tint="-4.9989318521683403E-2"/>
      </bottom>
      <diagonal/>
    </border>
    <border>
      <left/>
      <right style="medium">
        <color theme="0" tint="-0.499984740745262"/>
      </right>
      <top style="thin">
        <color theme="4" tint="0.79992065187536243"/>
      </top>
      <bottom style="thin">
        <color theme="4" tint="0.79992065187536243"/>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right style="medium">
        <color theme="0" tint="-0.499984740745262"/>
      </right>
      <top style="thin">
        <color theme="4" tint="0.79992065187536243"/>
      </top>
      <bottom style="medium">
        <color theme="0" tint="-0.499984740745262"/>
      </bottom>
      <diagonal/>
    </border>
    <border>
      <left style="medium">
        <color theme="0" tint="-0.499984740745262"/>
      </left>
      <right/>
      <top/>
      <bottom/>
      <diagonal/>
    </border>
    <border>
      <left/>
      <right/>
      <top/>
      <bottom style="medium">
        <color theme="0" tint="-0.499984740745262"/>
      </bottom>
      <diagonal/>
    </border>
    <border>
      <left/>
      <right/>
      <top style="medium">
        <color theme="0" tint="-0.499984740745262"/>
      </top>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thin">
        <color theme="0" tint="-4.9989318521683403E-2"/>
      </left>
      <right style="medium">
        <color theme="0" tint="-0.499984740745262"/>
      </right>
      <top style="thin">
        <color theme="0" tint="-0.499984740745262"/>
      </top>
      <bottom/>
      <diagonal/>
    </border>
    <border>
      <left style="thin">
        <color theme="0" tint="-4.9989318521683403E-2"/>
      </left>
      <right style="medium">
        <color theme="0" tint="-0.499984740745262"/>
      </right>
      <top/>
      <bottom style="thin">
        <color theme="0" tint="-0.499984740745262"/>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medium">
        <color indexed="64"/>
      </left>
      <right/>
      <top/>
      <bottom style="thin">
        <color theme="4" tint="0.79989013336588644"/>
      </bottom>
      <diagonal/>
    </border>
    <border>
      <left/>
      <right style="medium">
        <color indexed="64"/>
      </right>
      <top/>
      <bottom style="thin">
        <color theme="4" tint="0.79989013336588644"/>
      </bottom>
      <diagonal/>
    </border>
    <border>
      <left style="double">
        <color indexed="64"/>
      </left>
      <right/>
      <top/>
      <bottom style="thin">
        <color theme="4" tint="0.79989013336588644"/>
      </bottom>
      <diagonal/>
    </border>
    <border>
      <left/>
      <right style="double">
        <color indexed="64"/>
      </right>
      <top/>
      <bottom style="thin">
        <color theme="4" tint="0.79989013336588644"/>
      </bottom>
      <diagonal/>
    </border>
    <border>
      <left style="medium">
        <color indexed="64"/>
      </left>
      <right style="thin">
        <color rgb="FF92D050"/>
      </right>
      <top style="thin">
        <color rgb="FF92D050"/>
      </top>
      <bottom style="medium">
        <color indexed="64"/>
      </bottom>
      <diagonal/>
    </border>
    <border>
      <left/>
      <right/>
      <top/>
      <bottom style="thin">
        <color theme="6"/>
      </bottom>
      <diagonal/>
    </border>
    <border>
      <left/>
      <right/>
      <top style="thin">
        <color theme="6"/>
      </top>
      <bottom/>
      <diagonal/>
    </border>
    <border>
      <left style="thin">
        <color indexed="64"/>
      </left>
      <right style="thin">
        <color rgb="FF92D050"/>
      </right>
      <top style="thin">
        <color rgb="FF92D050"/>
      </top>
      <bottom style="thin">
        <color indexed="64"/>
      </bottom>
      <diagonal/>
    </border>
    <border>
      <left style="medium">
        <color theme="0"/>
      </left>
      <right style="thin">
        <color theme="0" tint="-0.499984740745262"/>
      </right>
      <top style="thin">
        <color theme="0" tint="-0.499984740745262"/>
      </top>
      <bottom style="medium">
        <color theme="0"/>
      </bottom>
      <diagonal/>
    </border>
    <border>
      <left style="medium">
        <color theme="0"/>
      </left>
      <right/>
      <top/>
      <bottom style="thin">
        <color theme="0" tint="-0.499984740745262"/>
      </bottom>
      <diagonal/>
    </border>
    <border>
      <left style="medium">
        <color theme="0"/>
      </left>
      <right/>
      <top style="thin">
        <color theme="0" tint="-0.499984740745262"/>
      </top>
      <bottom style="thin">
        <color theme="0" tint="-0.499984740745262"/>
      </bottom>
      <diagonal/>
    </border>
    <border>
      <left style="thin">
        <color theme="0"/>
      </left>
      <right style="thin">
        <color theme="0"/>
      </right>
      <top/>
      <bottom style="thin">
        <color theme="0" tint="-0.499984740745262"/>
      </bottom>
      <diagonal/>
    </border>
    <border>
      <left style="thin">
        <color theme="0"/>
      </left>
      <right style="thin">
        <color theme="0"/>
      </right>
      <top style="thin">
        <color theme="0" tint="-0.499984740745262"/>
      </top>
      <bottom style="thin">
        <color theme="0" tint="-0.499984740745262"/>
      </bottom>
      <diagonal/>
    </border>
    <border>
      <left/>
      <right/>
      <top/>
      <bottom style="thin">
        <color theme="0" tint="-0.499984740745262"/>
      </bottom>
      <diagonal/>
    </border>
    <border>
      <left/>
      <right/>
      <top style="thin">
        <color theme="0" tint="-0.499984740745262"/>
      </top>
      <bottom style="thin">
        <color theme="0" tint="-0.499984740745262"/>
      </bottom>
      <diagonal/>
    </border>
    <border>
      <left style="medium">
        <color theme="0"/>
      </left>
      <right/>
      <top style="medium">
        <color theme="0"/>
      </top>
      <bottom/>
      <diagonal/>
    </border>
    <border>
      <left/>
      <right/>
      <top style="medium">
        <color theme="0"/>
      </top>
      <bottom/>
      <diagonal/>
    </border>
    <border>
      <left style="medium">
        <color theme="0"/>
      </left>
      <right/>
      <top style="thin">
        <color theme="0"/>
      </top>
      <bottom/>
      <diagonal/>
    </border>
    <border>
      <left style="thin">
        <color theme="4" tint="0.79989013336588644"/>
      </left>
      <right/>
      <top style="thin">
        <color theme="4" tint="0.79989013336588644"/>
      </top>
      <bottom style="thin">
        <color theme="4" tint="0.79989013336588644"/>
      </bottom>
      <diagonal/>
    </border>
    <border>
      <left style="thin">
        <color theme="4" tint="0.79989013336588644"/>
      </left>
      <right/>
      <top style="thin">
        <color theme="4" tint="0.79989013336588644"/>
      </top>
      <bottom/>
      <diagonal/>
    </border>
    <border>
      <left style="thin">
        <color theme="0" tint="-4.9989318521683403E-2"/>
      </left>
      <right/>
      <top/>
      <bottom/>
      <diagonal/>
    </border>
    <border>
      <left style="thin">
        <color theme="0" tint="-4.9989318521683403E-2"/>
      </left>
      <right style="thin">
        <color theme="0" tint="-4.9989318521683403E-2"/>
      </right>
      <top/>
      <bottom/>
      <diagonal/>
    </border>
    <border>
      <left style="thin">
        <color theme="0"/>
      </left>
      <right/>
      <top/>
      <bottom/>
      <diagonal/>
    </border>
    <border>
      <left style="thin">
        <color theme="0"/>
      </left>
      <right/>
      <top style="thin">
        <color theme="4" tint="0.79989013336588644"/>
      </top>
      <bottom/>
      <diagonal/>
    </border>
    <border>
      <left/>
      <right style="thin">
        <color theme="4" tint="0.79989013336588644"/>
      </right>
      <top style="thin">
        <color theme="4" tint="0.79989013336588644"/>
      </top>
      <bottom/>
      <diagonal/>
    </border>
    <border>
      <left style="thin">
        <color theme="4" tint="0.79989013336588644"/>
      </left>
      <right style="thin">
        <color theme="4" tint="0.79989013336588644"/>
      </right>
      <top style="thin">
        <color theme="4" tint="0.79989013336588644"/>
      </top>
      <bottom style="thin">
        <color theme="4" tint="0.79989013336588644"/>
      </bottom>
      <diagonal/>
    </border>
    <border>
      <left style="medium">
        <color theme="0" tint="-0.499984740745262"/>
      </left>
      <right/>
      <top style="medium">
        <color theme="0" tint="-0.499984740745262"/>
      </top>
      <bottom style="thin">
        <color theme="0"/>
      </bottom>
      <diagonal/>
    </border>
    <border>
      <left/>
      <right/>
      <top style="medium">
        <color theme="0" tint="-0.499984740745262"/>
      </top>
      <bottom style="thin">
        <color theme="0"/>
      </bottom>
      <diagonal/>
    </border>
    <border>
      <left/>
      <right style="medium">
        <color theme="0" tint="-0.499984740745262"/>
      </right>
      <top style="medium">
        <color theme="0" tint="-0.499984740745262"/>
      </top>
      <bottom style="thin">
        <color theme="0"/>
      </bottom>
      <diagonal/>
    </border>
    <border>
      <left style="thin">
        <color theme="4" tint="0.79989013336588644"/>
      </left>
      <right style="thin">
        <color theme="4" tint="0.79989013336588644"/>
      </right>
      <top style="thin">
        <color theme="4" tint="0.79989013336588644"/>
      </top>
      <bottom/>
      <diagonal/>
    </border>
    <border>
      <left style="thin">
        <color theme="4" tint="0.79989013336588644"/>
      </left>
      <right/>
      <top/>
      <bottom/>
      <diagonal/>
    </border>
    <border>
      <left style="medium">
        <color theme="0" tint="-0.499984740745262"/>
      </left>
      <right style="thin">
        <color theme="4" tint="0.79989013336588644"/>
      </right>
      <top style="thin">
        <color theme="4" tint="0.79989013336588644"/>
      </top>
      <bottom style="thin">
        <color theme="4" tint="0.79989013336588644"/>
      </bottom>
      <diagonal/>
    </border>
    <border>
      <left style="medium">
        <color theme="0" tint="-0.499984740745262"/>
      </left>
      <right style="thin">
        <color theme="4" tint="0.79989013336588644"/>
      </right>
      <top style="thin">
        <color theme="4" tint="0.79989013336588644"/>
      </top>
      <bottom/>
      <diagonal/>
    </border>
    <border>
      <left style="thin">
        <color indexed="64"/>
      </left>
      <right/>
      <top style="thin">
        <color rgb="FF00736F"/>
      </top>
      <bottom style="thin">
        <color indexed="64"/>
      </bottom>
      <diagonal/>
    </border>
    <border>
      <left/>
      <right/>
      <top style="thin">
        <color rgb="FF00736F"/>
      </top>
      <bottom style="thin">
        <color indexed="64"/>
      </bottom>
      <diagonal/>
    </border>
    <border>
      <left/>
      <right style="thin">
        <color indexed="64"/>
      </right>
      <top style="thin">
        <color rgb="FF00736F"/>
      </top>
      <bottom style="thin">
        <color indexed="64"/>
      </bottom>
      <diagonal/>
    </border>
    <border>
      <left style="thin">
        <color indexed="64"/>
      </left>
      <right/>
      <top style="thin">
        <color indexed="64"/>
      </top>
      <bottom style="thin">
        <color rgb="FF00736F"/>
      </bottom>
      <diagonal/>
    </border>
    <border>
      <left/>
      <right/>
      <top style="thin">
        <color indexed="64"/>
      </top>
      <bottom style="thin">
        <color rgb="FF00736F"/>
      </bottom>
      <diagonal/>
    </border>
    <border>
      <left/>
      <right style="thin">
        <color indexed="64"/>
      </right>
      <top style="thin">
        <color indexed="64"/>
      </top>
      <bottom style="thin">
        <color rgb="FF00736F"/>
      </bottom>
      <diagonal/>
    </border>
    <border>
      <left style="thin">
        <color indexed="64"/>
      </left>
      <right style="thin">
        <color indexed="64"/>
      </right>
      <top style="thin">
        <color indexed="64"/>
      </top>
      <bottom style="thin">
        <color rgb="FF00736F"/>
      </bottom>
      <diagonal/>
    </border>
    <border>
      <left style="medium">
        <color theme="0" tint="-0.499984740745262"/>
      </left>
      <right/>
      <top style="thin">
        <color theme="0" tint="-0.499984740745262"/>
      </top>
      <bottom/>
      <diagonal/>
    </border>
    <border>
      <left style="medium">
        <color theme="0" tint="-0.499984740745262"/>
      </left>
      <right/>
      <top/>
      <bottom style="thin">
        <color theme="0" tint="-0.499984740745262"/>
      </bottom>
      <diagonal/>
    </border>
    <border>
      <left style="thin">
        <color theme="0" tint="-4.9989318521683403E-2"/>
      </left>
      <right/>
      <top style="thin">
        <color theme="0" tint="-0.499984740745262"/>
      </top>
      <bottom/>
      <diagonal/>
    </border>
    <border>
      <left style="thin">
        <color theme="0" tint="-4.9989318521683403E-2"/>
      </left>
      <right/>
      <top/>
      <bottom style="thin">
        <color theme="0" tint="-0.499984740745262"/>
      </bottom>
      <diagonal/>
    </border>
    <border>
      <left style="medium">
        <color theme="0" tint="-0.499984740745262"/>
      </left>
      <right/>
      <top style="medium">
        <color theme="0" tint="-0.499984740745262"/>
      </top>
      <bottom/>
      <diagonal/>
    </border>
    <border>
      <left/>
      <right style="medium">
        <color theme="0" tint="-0.499984740745262"/>
      </right>
      <top style="medium">
        <color theme="0" tint="-0.499984740745262"/>
      </top>
      <bottom/>
      <diagonal/>
    </border>
    <border>
      <left style="medium">
        <color theme="0" tint="-0.499984740745262"/>
      </left>
      <right/>
      <top style="thin">
        <color theme="0" tint="-0.499984740745262"/>
      </top>
      <bottom style="medium">
        <color theme="0" tint="-0.499984740745262"/>
      </bottom>
      <diagonal/>
    </border>
    <border>
      <left/>
      <right/>
      <top style="thin">
        <color theme="0" tint="-0.499984740745262"/>
      </top>
      <bottom style="medium">
        <color theme="0" tint="-0.499984740745262"/>
      </bottom>
      <diagonal/>
    </border>
    <border>
      <left/>
      <right style="thin">
        <color theme="0" tint="-0.499984740745262"/>
      </right>
      <top style="thin">
        <color theme="0" tint="-0.499984740745262"/>
      </top>
      <bottom style="medium">
        <color theme="0" tint="-0.499984740745262"/>
      </bottom>
      <diagonal/>
    </border>
    <border>
      <left style="medium">
        <color theme="0" tint="-0.499984740745262"/>
      </left>
      <right/>
      <top style="thin">
        <color theme="0" tint="-0.499984740745262"/>
      </top>
      <bottom style="thin">
        <color theme="0" tint="-0.499984740745262"/>
      </bottom>
      <diagonal/>
    </border>
    <border>
      <left/>
      <right/>
      <top/>
      <bottom style="thin">
        <color theme="0"/>
      </bottom>
      <diagonal/>
    </border>
    <border>
      <left style="thin">
        <color indexed="64"/>
      </left>
      <right style="thin">
        <color theme="0" tint="-0.499984740745262"/>
      </right>
      <top/>
      <bottom style="thin">
        <color indexed="64"/>
      </bottom>
      <diagonal/>
    </border>
    <border>
      <left style="thin">
        <color theme="0" tint="-0.499984740745262"/>
      </left>
      <right style="thin">
        <color theme="0" tint="-0.499984740745262"/>
      </right>
      <top/>
      <bottom style="thin">
        <color indexed="64"/>
      </bottom>
      <diagonal/>
    </border>
    <border>
      <left style="thin">
        <color theme="0" tint="-0.499984740745262"/>
      </left>
      <right/>
      <top/>
      <bottom style="thin">
        <color indexed="64"/>
      </bottom>
      <diagonal/>
    </border>
    <border>
      <left style="thin">
        <color theme="0"/>
      </left>
      <right/>
      <top style="thin">
        <color theme="0"/>
      </top>
      <bottom style="thin">
        <color indexed="64"/>
      </bottom>
      <diagonal/>
    </border>
    <border>
      <left/>
      <right/>
      <top style="thin">
        <color theme="0"/>
      </top>
      <bottom style="thin">
        <color indexed="64"/>
      </bottom>
      <diagonal/>
    </border>
  </borders>
  <cellStyleXfs count="30">
    <xf numFmtId="0" fontId="0"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6"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6" fillId="9" borderId="0" applyNumberFormat="0" applyBorder="0" applyAlignment="0" applyProtection="0"/>
    <xf numFmtId="0" fontId="5" fillId="7" borderId="0" applyNumberFormat="0" applyBorder="0" applyAlignment="0" applyProtection="0"/>
    <xf numFmtId="0" fontId="5" fillId="10" borderId="0" applyNumberFormat="0" applyBorder="0" applyAlignment="0" applyProtection="0"/>
    <xf numFmtId="0" fontId="6" fillId="8"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6" fillId="8" borderId="0" applyNumberFormat="0" applyBorder="0" applyAlignment="0" applyProtection="0"/>
    <xf numFmtId="0" fontId="5" fillId="11" borderId="0" applyNumberFormat="0" applyBorder="0" applyAlignment="0" applyProtection="0"/>
    <xf numFmtId="0" fontId="5" fillId="5" borderId="0" applyNumberFormat="0" applyBorder="0" applyAlignment="0" applyProtection="0"/>
    <xf numFmtId="0" fontId="6" fillId="6" borderId="0" applyNumberFormat="0" applyBorder="0" applyAlignment="0" applyProtection="0"/>
    <xf numFmtId="0" fontId="5" fillId="7" borderId="0" applyNumberFormat="0" applyBorder="0" applyAlignment="0" applyProtection="0"/>
    <xf numFmtId="0" fontId="5" fillId="12" borderId="0" applyNumberFormat="0" applyBorder="0" applyAlignment="0" applyProtection="0"/>
    <xf numFmtId="0" fontId="6" fillId="12" borderId="0" applyNumberFormat="0" applyBorder="0" applyAlignment="0" applyProtection="0"/>
    <xf numFmtId="166" fontId="2" fillId="0" borderId="0" applyFont="0" applyFill="0" applyBorder="0" applyAlignment="0" applyProtection="0"/>
    <xf numFmtId="44" fontId="10" fillId="0" borderId="0" applyFont="0" applyFill="0" applyBorder="0" applyAlignment="0" applyProtection="0"/>
    <xf numFmtId="0" fontId="2" fillId="0" borderId="0"/>
    <xf numFmtId="0" fontId="10" fillId="0" borderId="0"/>
    <xf numFmtId="0" fontId="8" fillId="0" borderId="0"/>
    <xf numFmtId="9" fontId="10" fillId="0" borderId="0" applyFont="0" applyFill="0" applyBorder="0" applyAlignment="0" applyProtection="0"/>
    <xf numFmtId="9" fontId="2" fillId="0" borderId="0" applyFont="0" applyFill="0" applyBorder="0" applyAlignment="0" applyProtection="0"/>
    <xf numFmtId="0" fontId="7" fillId="0" borderId="0" applyNumberFormat="0" applyFill="0" applyBorder="0" applyAlignment="0" applyProtection="0"/>
  </cellStyleXfs>
  <cellXfs count="858">
    <xf numFmtId="0" fontId="0" fillId="0" borderId="0" xfId="0"/>
    <xf numFmtId="0" fontId="0" fillId="0" borderId="0" xfId="0" applyFill="1"/>
    <xf numFmtId="0" fontId="12" fillId="0" borderId="0" xfId="0" applyFont="1"/>
    <xf numFmtId="0" fontId="13" fillId="0" borderId="0" xfId="0" applyFont="1"/>
    <xf numFmtId="0" fontId="13" fillId="0" borderId="0" xfId="0" applyFont="1" applyFill="1" applyProtection="1"/>
    <xf numFmtId="42" fontId="14" fillId="14" borderId="67" xfId="24" applyNumberFormat="1" applyFont="1" applyFill="1" applyBorder="1" applyAlignment="1" applyProtection="1">
      <alignment vertical="center"/>
      <protection locked="0"/>
    </xf>
    <xf numFmtId="42" fontId="14" fillId="0" borderId="67" xfId="24" applyNumberFormat="1" applyFont="1" applyFill="1" applyBorder="1" applyAlignment="1" applyProtection="1">
      <alignment vertical="center"/>
      <protection locked="0"/>
    </xf>
    <xf numFmtId="42" fontId="14" fillId="0" borderId="68" xfId="24" applyNumberFormat="1" applyFont="1" applyFill="1" applyBorder="1" applyAlignment="1" applyProtection="1">
      <alignment vertical="center"/>
      <protection locked="0"/>
    </xf>
    <xf numFmtId="0" fontId="13" fillId="0" borderId="0" xfId="0" applyFont="1" applyFill="1" applyAlignment="1" applyProtection="1">
      <alignment horizontal="center"/>
    </xf>
    <xf numFmtId="0" fontId="13" fillId="0" borderId="69" xfId="0" applyFont="1" applyFill="1" applyBorder="1" applyAlignment="1" applyProtection="1">
      <alignment horizontal="center" vertical="center"/>
    </xf>
    <xf numFmtId="0" fontId="13" fillId="0" borderId="69" xfId="0" applyFont="1" applyFill="1" applyBorder="1" applyAlignment="1" applyProtection="1">
      <alignment vertical="center" wrapText="1"/>
    </xf>
    <xf numFmtId="3" fontId="13" fillId="0" borderId="69" xfId="0" applyNumberFormat="1" applyFont="1" applyFill="1" applyBorder="1" applyAlignment="1" applyProtection="1">
      <alignment vertical="center"/>
    </xf>
    <xf numFmtId="10" fontId="13" fillId="0" borderId="69" xfId="0" applyNumberFormat="1" applyFont="1" applyFill="1" applyBorder="1" applyAlignment="1" applyProtection="1">
      <alignment horizontal="center" vertical="center"/>
    </xf>
    <xf numFmtId="0" fontId="13" fillId="0" borderId="69" xfId="0" applyFont="1" applyFill="1" applyBorder="1" applyAlignment="1" applyProtection="1">
      <alignment vertical="center"/>
    </xf>
    <xf numFmtId="41" fontId="13" fillId="0" borderId="69" xfId="0" applyNumberFormat="1" applyFont="1" applyFill="1" applyBorder="1" applyAlignment="1" applyProtection="1">
      <alignment vertical="center"/>
    </xf>
    <xf numFmtId="41" fontId="13" fillId="0" borderId="0" xfId="0" applyNumberFormat="1" applyFont="1" applyFill="1" applyProtection="1"/>
    <xf numFmtId="9" fontId="13" fillId="0" borderId="0" xfId="0" applyNumberFormat="1" applyFont="1" applyFill="1" applyAlignment="1" applyProtection="1">
      <alignment horizontal="center" vertical="center"/>
    </xf>
    <xf numFmtId="0" fontId="12" fillId="0" borderId="0" xfId="0" applyFont="1" applyFill="1" applyProtection="1"/>
    <xf numFmtId="42" fontId="15" fillId="14" borderId="67" xfId="24" applyNumberFormat="1" applyFont="1" applyFill="1" applyBorder="1" applyAlignment="1" applyProtection="1">
      <alignment vertical="center"/>
      <protection locked="0"/>
    </xf>
    <xf numFmtId="42" fontId="15" fillId="0" borderId="67" xfId="24" applyNumberFormat="1" applyFont="1" applyFill="1" applyBorder="1" applyAlignment="1" applyProtection="1">
      <alignment vertical="center"/>
      <protection locked="0"/>
    </xf>
    <xf numFmtId="0" fontId="15" fillId="0" borderId="0" xfId="0" applyFont="1" applyFill="1" applyBorder="1" applyAlignment="1">
      <alignment vertical="center" wrapText="1"/>
    </xf>
    <xf numFmtId="168" fontId="15" fillId="15" borderId="1" xfId="0" applyNumberFormat="1" applyFont="1" applyFill="1" applyBorder="1" applyAlignment="1">
      <alignment horizontal="center" vertical="center"/>
    </xf>
    <xf numFmtId="168" fontId="15" fillId="15" borderId="2" xfId="0" applyNumberFormat="1" applyFont="1" applyFill="1" applyBorder="1" applyAlignment="1">
      <alignment horizontal="center" vertical="center"/>
    </xf>
    <xf numFmtId="0" fontId="15" fillId="15" borderId="1" xfId="0" applyFont="1" applyFill="1" applyBorder="1" applyAlignment="1">
      <alignment horizontal="left" vertical="center" wrapText="1"/>
    </xf>
    <xf numFmtId="0" fontId="15" fillId="15" borderId="3" xfId="0" applyFont="1" applyFill="1" applyBorder="1" applyAlignment="1">
      <alignment horizontal="left" vertical="center" wrapText="1"/>
    </xf>
    <xf numFmtId="0" fontId="0" fillId="0" borderId="0" xfId="0" applyFont="1" applyFill="1" applyProtection="1"/>
    <xf numFmtId="0" fontId="16" fillId="0" borderId="0" xfId="0" applyFont="1" applyFill="1" applyAlignment="1" applyProtection="1"/>
    <xf numFmtId="0" fontId="0" fillId="0" borderId="0" xfId="0" applyFont="1" applyFill="1" applyAlignment="1" applyProtection="1">
      <alignment horizontal="center"/>
    </xf>
    <xf numFmtId="3" fontId="0" fillId="0" borderId="69" xfId="0" applyNumberFormat="1" applyFont="1" applyFill="1" applyBorder="1" applyAlignment="1" applyProtection="1">
      <alignment vertical="center"/>
    </xf>
    <xf numFmtId="10" fontId="0" fillId="0" borderId="69" xfId="0" applyNumberFormat="1" applyFont="1" applyFill="1" applyBorder="1" applyAlignment="1" applyProtection="1">
      <alignment horizontal="center" vertical="center"/>
    </xf>
    <xf numFmtId="0" fontId="11" fillId="0" borderId="0" xfId="0" applyFont="1" applyFill="1" applyAlignment="1" applyProtection="1">
      <alignment horizontal="center"/>
    </xf>
    <xf numFmtId="41" fontId="0" fillId="0" borderId="69" xfId="0" applyNumberFormat="1" applyFont="1" applyFill="1" applyBorder="1" applyAlignment="1" applyProtection="1">
      <alignment vertical="center"/>
    </xf>
    <xf numFmtId="41" fontId="0" fillId="0" borderId="0" xfId="0" applyNumberFormat="1" applyFont="1" applyFill="1" applyProtection="1"/>
    <xf numFmtId="9" fontId="0" fillId="0" borderId="0" xfId="0" applyNumberFormat="1" applyFont="1" applyFill="1" applyAlignment="1" applyProtection="1">
      <alignment horizontal="center" vertical="center"/>
    </xf>
    <xf numFmtId="41" fontId="13" fillId="0" borderId="0" xfId="0" applyNumberFormat="1" applyFont="1" applyAlignment="1">
      <alignment horizontal="right" vertical="center"/>
    </xf>
    <xf numFmtId="0" fontId="11" fillId="0" borderId="0" xfId="0" applyFont="1"/>
    <xf numFmtId="0" fontId="13" fillId="0" borderId="0" xfId="0" applyFont="1" applyFill="1" applyBorder="1" applyAlignment="1">
      <alignment horizontal="center" vertical="center"/>
    </xf>
    <xf numFmtId="0" fontId="13" fillId="0" borderId="0" xfId="0" applyFont="1" applyFill="1" applyBorder="1" applyAlignment="1">
      <alignment vertical="center" wrapText="1"/>
    </xf>
    <xf numFmtId="0" fontId="17" fillId="0" borderId="0" xfId="0" applyFont="1" applyFill="1" applyBorder="1" applyAlignment="1">
      <alignment vertical="center" wrapText="1"/>
    </xf>
    <xf numFmtId="0" fontId="0" fillId="0" borderId="0" xfId="0" applyFill="1" applyBorder="1"/>
    <xf numFmtId="0" fontId="16" fillId="16" borderId="0" xfId="0" applyFont="1" applyFill="1" applyAlignment="1">
      <alignment horizontal="center" vertical="center"/>
    </xf>
    <xf numFmtId="0" fontId="16" fillId="16" borderId="0" xfId="0" applyFont="1" applyFill="1"/>
    <xf numFmtId="0" fontId="12" fillId="0" borderId="0" xfId="0" applyFont="1" applyFill="1" applyAlignment="1">
      <alignment horizontal="justify" vertical="center" wrapText="1"/>
    </xf>
    <xf numFmtId="0" fontId="12" fillId="13" borderId="0" xfId="0" applyFont="1" applyFill="1"/>
    <xf numFmtId="164" fontId="12" fillId="0" borderId="0" xfId="0" applyNumberFormat="1" applyFont="1" applyFill="1" applyBorder="1" applyAlignment="1">
      <alignment horizontal="center" vertical="center"/>
    </xf>
    <xf numFmtId="0" fontId="12" fillId="0" borderId="0" xfId="0" applyFont="1" applyFill="1" applyAlignment="1">
      <alignment vertical="center" wrapText="1"/>
    </xf>
    <xf numFmtId="0" fontId="12" fillId="13" borderId="0" xfId="0" applyFont="1" applyFill="1" applyAlignment="1">
      <alignment vertical="center" wrapText="1"/>
    </xf>
    <xf numFmtId="164" fontId="12" fillId="13" borderId="0" xfId="0" applyNumberFormat="1" applyFont="1" applyFill="1" applyBorder="1" applyAlignment="1">
      <alignment horizontal="center" vertical="center"/>
    </xf>
    <xf numFmtId="164" fontId="12" fillId="0" borderId="0" xfId="0" applyNumberFormat="1" applyFont="1" applyFill="1" applyAlignment="1">
      <alignment horizontal="center" vertical="center"/>
    </xf>
    <xf numFmtId="0" fontId="12" fillId="0" borderId="0" xfId="0" applyFont="1" applyFill="1"/>
    <xf numFmtId="0" fontId="12" fillId="15" borderId="4" xfId="0" applyNumberFormat="1" applyFont="1" applyFill="1" applyBorder="1" applyAlignment="1">
      <alignment horizontal="justify" vertical="top" wrapText="1"/>
    </xf>
    <xf numFmtId="0" fontId="12" fillId="15" borderId="5" xfId="0" applyNumberFormat="1" applyFont="1" applyFill="1" applyBorder="1" applyAlignment="1">
      <alignment horizontal="justify" vertical="top" wrapText="1"/>
    </xf>
    <xf numFmtId="170" fontId="13" fillId="0" borderId="0" xfId="0" applyNumberFormat="1" applyFont="1" applyFill="1" applyBorder="1" applyAlignment="1">
      <alignment horizontal="right" vertical="center"/>
    </xf>
    <xf numFmtId="0" fontId="11" fillId="0" borderId="0" xfId="0" applyFont="1" applyFill="1" applyAlignment="1">
      <alignment horizontal="justify" vertical="center" wrapText="1"/>
    </xf>
    <xf numFmtId="0" fontId="0" fillId="0" borderId="0" xfId="0" applyFill="1" applyAlignment="1">
      <alignment horizontal="justify" vertical="center" wrapText="1"/>
    </xf>
    <xf numFmtId="170" fontId="13" fillId="0" borderId="0" xfId="0" applyNumberFormat="1" applyFont="1" applyFill="1" applyAlignment="1">
      <alignment horizontal="right" vertical="center"/>
    </xf>
    <xf numFmtId="0" fontId="13" fillId="0" borderId="0" xfId="0" applyFont="1" applyFill="1" applyAlignment="1">
      <alignment horizontal="center" vertical="center"/>
    </xf>
    <xf numFmtId="0" fontId="13" fillId="0" borderId="0" xfId="0" applyFont="1" applyFill="1" applyAlignment="1">
      <alignment vertical="center" wrapText="1"/>
    </xf>
    <xf numFmtId="9" fontId="13" fillId="0" borderId="0" xfId="0" applyNumberFormat="1" applyFont="1" applyFill="1" applyAlignment="1">
      <alignment horizontal="left" vertical="center" wrapText="1"/>
    </xf>
    <xf numFmtId="9" fontId="13" fillId="0" borderId="0" xfId="0" applyNumberFormat="1" applyFont="1" applyFill="1" applyAlignment="1">
      <alignment vertical="center" wrapText="1"/>
    </xf>
    <xf numFmtId="0" fontId="17" fillId="0" borderId="0" xfId="0" applyFont="1" applyFill="1" applyAlignment="1">
      <alignment vertical="center" wrapText="1"/>
    </xf>
    <xf numFmtId="164" fontId="18" fillId="17" borderId="0" xfId="0" applyNumberFormat="1" applyFont="1" applyFill="1" applyAlignment="1">
      <alignment horizontal="center" vertical="center"/>
    </xf>
    <xf numFmtId="0" fontId="18" fillId="17" borderId="0" xfId="0" applyFont="1" applyFill="1" applyAlignment="1">
      <alignment horizontal="center" vertical="center" wrapText="1"/>
    </xf>
    <xf numFmtId="42" fontId="14" fillId="0" borderId="67" xfId="0" applyNumberFormat="1" applyFont="1" applyFill="1" applyBorder="1" applyAlignment="1" applyProtection="1">
      <alignment horizontal="center" vertical="center"/>
      <protection locked="0"/>
    </xf>
    <xf numFmtId="168" fontId="15" fillId="0" borderId="70" xfId="0" applyNumberFormat="1" applyFont="1" applyFill="1" applyBorder="1" applyAlignment="1" applyProtection="1">
      <alignment horizontal="center" vertical="center"/>
    </xf>
    <xf numFmtId="42" fontId="15" fillId="0" borderId="67" xfId="0" applyNumberFormat="1" applyFont="1" applyFill="1" applyBorder="1" applyAlignment="1" applyProtection="1">
      <alignment horizontal="center" vertical="center"/>
      <protection locked="0"/>
    </xf>
    <xf numFmtId="0" fontId="13" fillId="0" borderId="6" xfId="0" applyFont="1" applyBorder="1" applyProtection="1">
      <protection locked="0"/>
    </xf>
    <xf numFmtId="0" fontId="13" fillId="0" borderId="0" xfId="0" applyFont="1" applyBorder="1" applyProtection="1">
      <protection locked="0"/>
    </xf>
    <xf numFmtId="167" fontId="13" fillId="0" borderId="0" xfId="23" applyNumberFormat="1" applyFont="1" applyBorder="1" applyAlignment="1" applyProtection="1">
      <protection locked="0"/>
    </xf>
    <xf numFmtId="0" fontId="13" fillId="0" borderId="7" xfId="0" applyFont="1" applyBorder="1" applyProtection="1">
      <protection locked="0"/>
    </xf>
    <xf numFmtId="0" fontId="19" fillId="15" borderId="8" xfId="0" applyFont="1" applyFill="1" applyBorder="1" applyAlignment="1">
      <alignment horizontal="center" vertical="center"/>
    </xf>
    <xf numFmtId="0" fontId="19" fillId="15" borderId="9" xfId="0" applyFont="1" applyFill="1" applyBorder="1" applyAlignment="1">
      <alignment horizontal="center" vertical="center"/>
    </xf>
    <xf numFmtId="0" fontId="12" fillId="15" borderId="4" xfId="0" applyNumberFormat="1" applyFont="1" applyFill="1" applyBorder="1" applyAlignment="1">
      <alignment horizontal="justify" vertical="justify" wrapText="1"/>
    </xf>
    <xf numFmtId="0" fontId="17" fillId="18" borderId="0" xfId="0" applyFont="1" applyFill="1" applyAlignment="1">
      <alignment horizontal="center" vertical="center"/>
    </xf>
    <xf numFmtId="0" fontId="17" fillId="18" borderId="0" xfId="0" applyFont="1" applyFill="1" applyAlignment="1">
      <alignment horizontal="center" vertical="center" wrapText="1"/>
    </xf>
    <xf numFmtId="0" fontId="0" fillId="0" borderId="71" xfId="0" applyFill="1" applyBorder="1" applyAlignment="1" applyProtection="1">
      <alignment horizontal="right"/>
      <protection locked="0"/>
    </xf>
    <xf numFmtId="168" fontId="13" fillId="0" borderId="71" xfId="0" applyNumberFormat="1" applyFont="1" applyBorder="1" applyAlignment="1" applyProtection="1">
      <alignment horizontal="center" vertical="center"/>
      <protection locked="0"/>
    </xf>
    <xf numFmtId="0" fontId="13" fillId="0" borderId="71" xfId="0" applyFont="1" applyFill="1" applyBorder="1" applyAlignment="1" applyProtection="1">
      <alignment wrapText="1"/>
      <protection locked="0"/>
    </xf>
    <xf numFmtId="0" fontId="13" fillId="0" borderId="0" xfId="0" applyFont="1" applyFill="1" applyBorder="1" applyProtection="1"/>
    <xf numFmtId="168" fontId="14" fillId="0" borderId="0" xfId="0" applyNumberFormat="1" applyFont="1" applyFill="1" applyBorder="1" applyAlignment="1">
      <alignment horizontal="center" vertical="center"/>
    </xf>
    <xf numFmtId="0" fontId="14" fillId="0" borderId="72" xfId="24" applyFont="1" applyFill="1" applyBorder="1" applyAlignment="1" applyProtection="1">
      <alignment horizontal="left" vertical="center"/>
    </xf>
    <xf numFmtId="0" fontId="20" fillId="0" borderId="0" xfId="0" applyFont="1" applyFill="1" applyBorder="1" applyAlignment="1">
      <alignment horizontal="center" vertical="center"/>
    </xf>
    <xf numFmtId="0" fontId="0" fillId="0" borderId="6" xfId="0" applyBorder="1"/>
    <xf numFmtId="0" fontId="0" fillId="0" borderId="7" xfId="0" applyBorder="1"/>
    <xf numFmtId="0" fontId="12" fillId="0" borderId="0" xfId="0" applyFont="1" applyBorder="1"/>
    <xf numFmtId="0" fontId="0" fillId="0" borderId="0" xfId="0" applyBorder="1" applyAlignment="1">
      <alignment horizontal="left"/>
    </xf>
    <xf numFmtId="0" fontId="21" fillId="0" borderId="0" xfId="0" applyFont="1" applyFill="1" applyAlignment="1"/>
    <xf numFmtId="0" fontId="0" fillId="0" borderId="10" xfId="0" applyBorder="1" applyAlignment="1" applyProtection="1">
      <alignment vertical="top" wrapText="1"/>
      <protection locked="0"/>
    </xf>
    <xf numFmtId="0" fontId="0" fillId="0" borderId="11" xfId="0" applyBorder="1" applyAlignment="1" applyProtection="1">
      <alignment vertical="top" wrapText="1"/>
      <protection locked="0"/>
    </xf>
    <xf numFmtId="0" fontId="0" fillId="0" borderId="0" xfId="0" applyBorder="1" applyAlignment="1" applyProtection="1">
      <alignment vertical="top" wrapText="1"/>
      <protection locked="0"/>
    </xf>
    <xf numFmtId="0" fontId="0" fillId="0" borderId="12" xfId="0" applyBorder="1" applyAlignment="1" applyProtection="1">
      <alignment vertical="top" wrapText="1"/>
      <protection locked="0"/>
    </xf>
    <xf numFmtId="0" fontId="0" fillId="0" borderId="7" xfId="0" applyBorder="1" applyAlignment="1" applyProtection="1">
      <alignment vertical="top" wrapText="1"/>
      <protection locked="0"/>
    </xf>
    <xf numFmtId="0" fontId="21" fillId="19" borderId="10" xfId="0" applyFont="1" applyFill="1" applyBorder="1" applyAlignment="1">
      <alignment vertical="center" wrapText="1"/>
    </xf>
    <xf numFmtId="0" fontId="21" fillId="19" borderId="1" xfId="0" applyFont="1" applyFill="1" applyBorder="1" applyAlignment="1"/>
    <xf numFmtId="0" fontId="21" fillId="19" borderId="13" xfId="0" applyFont="1" applyFill="1" applyBorder="1" applyAlignment="1">
      <alignment vertical="center" wrapText="1"/>
    </xf>
    <xf numFmtId="167" fontId="13" fillId="0" borderId="0" xfId="23" applyNumberFormat="1" applyFont="1" applyBorder="1" applyAlignment="1" applyProtection="1">
      <alignment vertical="center"/>
      <protection locked="0"/>
    </xf>
    <xf numFmtId="167" fontId="13" fillId="0" borderId="7" xfId="23" applyNumberFormat="1" applyFont="1" applyBorder="1" applyAlignment="1" applyProtection="1">
      <alignment vertical="center"/>
      <protection locked="0"/>
    </xf>
    <xf numFmtId="0" fontId="0" fillId="0" borderId="6" xfId="0" applyBorder="1" applyAlignment="1" applyProtection="1">
      <protection locked="0"/>
    </xf>
    <xf numFmtId="0" fontId="0" fillId="0" borderId="0" xfId="0" applyBorder="1" applyAlignment="1" applyProtection="1">
      <protection locked="0"/>
    </xf>
    <xf numFmtId="0" fontId="21" fillId="19" borderId="10" xfId="0" applyFont="1" applyFill="1" applyBorder="1" applyAlignment="1"/>
    <xf numFmtId="0" fontId="21" fillId="19" borderId="11" xfId="0" applyFont="1" applyFill="1" applyBorder="1" applyAlignment="1"/>
    <xf numFmtId="0" fontId="21" fillId="19" borderId="10" xfId="0" applyFont="1" applyFill="1" applyBorder="1" applyAlignment="1">
      <alignment vertical="top" wrapText="1"/>
    </xf>
    <xf numFmtId="0" fontId="21" fillId="19" borderId="14" xfId="0" applyFont="1" applyFill="1" applyBorder="1" applyAlignment="1">
      <alignment vertical="top"/>
    </xf>
    <xf numFmtId="0" fontId="19" fillId="19" borderId="15" xfId="0" applyFont="1" applyFill="1" applyBorder="1" applyAlignment="1">
      <alignment vertical="top"/>
    </xf>
    <xf numFmtId="0" fontId="19" fillId="19" borderId="15" xfId="0" applyFont="1" applyFill="1" applyBorder="1" applyAlignment="1"/>
    <xf numFmtId="0" fontId="19" fillId="19" borderId="10" xfId="0" applyFont="1" applyFill="1" applyBorder="1" applyAlignment="1">
      <alignment vertical="top" wrapText="1"/>
    </xf>
    <xf numFmtId="0" fontId="19" fillId="0" borderId="10" xfId="0" applyFont="1" applyBorder="1" applyAlignment="1" applyProtection="1">
      <alignment vertical="top"/>
      <protection locked="0"/>
    </xf>
    <xf numFmtId="0" fontId="19" fillId="0" borderId="16" xfId="0" applyFont="1" applyBorder="1" applyAlignment="1" applyProtection="1">
      <alignment vertical="top"/>
      <protection locked="0"/>
    </xf>
    <xf numFmtId="0" fontId="0" fillId="19" borderId="10" xfId="0" applyFont="1" applyFill="1" applyBorder="1" applyAlignment="1">
      <alignment vertical="top" wrapText="1"/>
    </xf>
    <xf numFmtId="0" fontId="0" fillId="19" borderId="11" xfId="0" applyFont="1" applyFill="1" applyBorder="1" applyAlignment="1">
      <alignment vertical="top" wrapText="1"/>
    </xf>
    <xf numFmtId="0" fontId="19" fillId="19" borderId="10" xfId="0" applyFont="1" applyFill="1" applyBorder="1" applyAlignment="1">
      <alignment vertical="top"/>
    </xf>
    <xf numFmtId="0" fontId="21" fillId="0" borderId="0" xfId="0" applyFont="1" applyBorder="1" applyAlignment="1" applyProtection="1">
      <alignment vertical="top" wrapText="1"/>
      <protection locked="0"/>
    </xf>
    <xf numFmtId="0" fontId="19" fillId="19" borderId="10" xfId="0" applyFont="1" applyFill="1" applyBorder="1" applyAlignment="1">
      <alignment vertical="center"/>
    </xf>
    <xf numFmtId="167" fontId="19" fillId="0" borderId="16" xfId="23" applyNumberFormat="1" applyFont="1" applyBorder="1" applyAlignment="1" applyProtection="1">
      <alignment vertical="center"/>
      <protection locked="0"/>
    </xf>
    <xf numFmtId="167" fontId="17" fillId="0" borderId="0" xfId="23" applyNumberFormat="1" applyFont="1" applyFill="1" applyBorder="1" applyAlignment="1" applyProtection="1"/>
    <xf numFmtId="0" fontId="19" fillId="19" borderId="17" xfId="0" applyFont="1" applyFill="1" applyBorder="1" applyAlignment="1">
      <alignment vertical="top"/>
    </xf>
    <xf numFmtId="0" fontId="21" fillId="19" borderId="12" xfId="0" applyFont="1" applyFill="1" applyBorder="1" applyAlignment="1"/>
    <xf numFmtId="0" fontId="19" fillId="19" borderId="18" xfId="0" applyFont="1" applyFill="1" applyBorder="1" applyAlignment="1">
      <alignment vertical="top"/>
    </xf>
    <xf numFmtId="0" fontId="19" fillId="19" borderId="17" xfId="0" applyFont="1" applyFill="1" applyBorder="1" applyAlignment="1">
      <alignment vertical="center"/>
    </xf>
    <xf numFmtId="0" fontId="21" fillId="19" borderId="12" xfId="0" applyFont="1" applyFill="1" applyBorder="1" applyAlignment="1">
      <alignment vertical="top" wrapText="1"/>
    </xf>
    <xf numFmtId="0" fontId="21" fillId="19" borderId="19" xfId="0" applyFont="1" applyFill="1" applyBorder="1" applyAlignment="1">
      <alignment vertical="center"/>
    </xf>
    <xf numFmtId="0" fontId="22" fillId="0" borderId="8" xfId="0" applyFont="1" applyBorder="1" applyAlignment="1" applyProtection="1">
      <alignment vertical="top"/>
      <protection locked="0"/>
    </xf>
    <xf numFmtId="0" fontId="22" fillId="0" borderId="8" xfId="0" applyFont="1" applyBorder="1" applyAlignment="1" applyProtection="1">
      <protection locked="0"/>
    </xf>
    <xf numFmtId="0" fontId="16" fillId="0" borderId="8" xfId="0" applyFont="1" applyFill="1" applyBorder="1" applyAlignment="1"/>
    <xf numFmtId="0" fontId="23" fillId="0" borderId="9" xfId="0" applyFont="1" applyFill="1" applyBorder="1" applyAlignment="1" applyProtection="1">
      <protection locked="0"/>
    </xf>
    <xf numFmtId="0" fontId="13" fillId="0" borderId="20" xfId="0" applyFont="1" applyBorder="1"/>
    <xf numFmtId="0" fontId="13" fillId="0" borderId="21" xfId="0" applyFont="1" applyBorder="1"/>
    <xf numFmtId="0" fontId="13" fillId="0" borderId="22" xfId="0" applyFont="1" applyBorder="1"/>
    <xf numFmtId="3" fontId="13" fillId="0" borderId="0" xfId="0" applyNumberFormat="1" applyFont="1"/>
    <xf numFmtId="169" fontId="13" fillId="0" borderId="0" xfId="0" applyNumberFormat="1" applyFont="1"/>
    <xf numFmtId="0" fontId="15" fillId="0" borderId="70" xfId="24" applyFont="1" applyFill="1" applyBorder="1" applyAlignment="1" applyProtection="1">
      <alignment horizontal="center" vertical="center"/>
    </xf>
    <xf numFmtId="0" fontId="0" fillId="0" borderId="0" xfId="0" applyBorder="1"/>
    <xf numFmtId="168" fontId="15" fillId="0" borderId="73" xfId="0" applyNumberFormat="1" applyFont="1" applyFill="1" applyBorder="1" applyAlignment="1" applyProtection="1">
      <alignment horizontal="center" vertical="center"/>
    </xf>
    <xf numFmtId="42" fontId="15" fillId="14" borderId="68" xfId="24" applyNumberFormat="1" applyFont="1" applyFill="1" applyBorder="1" applyAlignment="1" applyProtection="1">
      <alignment vertical="center"/>
      <protection locked="0"/>
    </xf>
    <xf numFmtId="168" fontId="15" fillId="0" borderId="74" xfId="0" applyNumberFormat="1" applyFont="1" applyFill="1" applyBorder="1" applyAlignment="1" applyProtection="1">
      <alignment horizontal="center" vertical="center"/>
    </xf>
    <xf numFmtId="42" fontId="15" fillId="0" borderId="75" xfId="24" applyNumberFormat="1" applyFont="1" applyFill="1" applyBorder="1" applyAlignment="1" applyProtection="1">
      <alignment vertical="center"/>
      <protection locked="0"/>
    </xf>
    <xf numFmtId="0" fontId="0" fillId="20" borderId="0" xfId="0" applyFont="1" applyFill="1"/>
    <xf numFmtId="0" fontId="11" fillId="21" borderId="0" xfId="0" applyFont="1" applyFill="1" applyAlignment="1">
      <alignment horizontal="center" vertical="center" wrapText="1"/>
    </xf>
    <xf numFmtId="0" fontId="11" fillId="21" borderId="76" xfId="0" applyFont="1" applyFill="1" applyBorder="1" applyAlignment="1" applyProtection="1">
      <alignment horizontal="center"/>
    </xf>
    <xf numFmtId="0" fontId="11" fillId="21" borderId="77" xfId="0" applyFont="1" applyFill="1" applyBorder="1" applyAlignment="1" applyProtection="1">
      <alignment horizontal="center"/>
    </xf>
    <xf numFmtId="41" fontId="11" fillId="21" borderId="77" xfId="0" applyNumberFormat="1" applyFont="1" applyFill="1" applyBorder="1" applyAlignment="1" applyProtection="1">
      <alignment horizontal="center"/>
    </xf>
    <xf numFmtId="9" fontId="11" fillId="21" borderId="78" xfId="0" applyNumberFormat="1" applyFont="1" applyFill="1" applyBorder="1" applyAlignment="1" applyProtection="1">
      <alignment horizontal="center" vertical="center"/>
    </xf>
    <xf numFmtId="0" fontId="0" fillId="21" borderId="76" xfId="0" applyFont="1" applyFill="1" applyBorder="1" applyAlignment="1" applyProtection="1">
      <alignment horizontal="center" vertical="center"/>
    </xf>
    <xf numFmtId="0" fontId="24" fillId="21" borderId="77" xfId="0" applyFont="1" applyFill="1" applyBorder="1" applyAlignment="1" applyProtection="1">
      <alignment horizontal="right" vertical="center" wrapText="1"/>
    </xf>
    <xf numFmtId="41" fontId="24" fillId="21" borderId="69" xfId="0" applyNumberFormat="1" applyFont="1" applyFill="1" applyBorder="1" applyAlignment="1" applyProtection="1">
      <alignment vertical="center"/>
    </xf>
    <xf numFmtId="10" fontId="24" fillId="21" borderId="69" xfId="0" applyNumberFormat="1" applyFont="1" applyFill="1" applyBorder="1" applyAlignment="1" applyProtection="1">
      <alignment vertical="center"/>
    </xf>
    <xf numFmtId="0" fontId="11" fillId="21" borderId="69" xfId="0" applyFont="1" applyFill="1" applyBorder="1" applyAlignment="1" applyProtection="1">
      <alignment horizontal="center"/>
    </xf>
    <xf numFmtId="41" fontId="11" fillId="21" borderId="69" xfId="0" applyNumberFormat="1" applyFont="1" applyFill="1" applyBorder="1" applyAlignment="1" applyProtection="1">
      <alignment horizontal="center"/>
    </xf>
    <xf numFmtId="9" fontId="11" fillId="21" borderId="69" xfId="0" applyNumberFormat="1" applyFont="1" applyFill="1" applyBorder="1" applyAlignment="1" applyProtection="1">
      <alignment horizontal="center" vertical="center"/>
    </xf>
    <xf numFmtId="10" fontId="24" fillId="21" borderId="69" xfId="27" applyNumberFormat="1" applyFont="1" applyFill="1" applyBorder="1" applyAlignment="1" applyProtection="1">
      <alignment horizontal="center" vertical="center"/>
    </xf>
    <xf numFmtId="0" fontId="17" fillId="21" borderId="76" xfId="0" applyFont="1" applyFill="1" applyBorder="1" applyAlignment="1" applyProtection="1">
      <alignment horizontal="center"/>
    </xf>
    <xf numFmtId="0" fontId="17" fillId="21" borderId="77" xfId="0" applyFont="1" applyFill="1" applyBorder="1" applyAlignment="1" applyProtection="1">
      <alignment horizontal="center"/>
    </xf>
    <xf numFmtId="41" fontId="17" fillId="21" borderId="77" xfId="0" applyNumberFormat="1" applyFont="1" applyFill="1" applyBorder="1" applyAlignment="1" applyProtection="1">
      <alignment horizontal="center"/>
    </xf>
    <xf numFmtId="9" fontId="17" fillId="21" borderId="78" xfId="0" applyNumberFormat="1" applyFont="1" applyFill="1" applyBorder="1" applyAlignment="1" applyProtection="1">
      <alignment horizontal="center" vertical="center"/>
    </xf>
    <xf numFmtId="0" fontId="13" fillId="21" borderId="76" xfId="0" applyFont="1" applyFill="1" applyBorder="1" applyAlignment="1" applyProtection="1">
      <alignment horizontal="center" vertical="center"/>
    </xf>
    <xf numFmtId="0" fontId="25" fillId="21" borderId="77" xfId="0" applyFont="1" applyFill="1" applyBorder="1" applyAlignment="1" applyProtection="1">
      <alignment horizontal="right" vertical="center" wrapText="1"/>
    </xf>
    <xf numFmtId="41" fontId="25" fillId="21" borderId="69" xfId="0" applyNumberFormat="1" applyFont="1" applyFill="1" applyBorder="1" applyAlignment="1" applyProtection="1">
      <alignment vertical="center"/>
    </xf>
    <xf numFmtId="10" fontId="25" fillId="21" borderId="69" xfId="0" applyNumberFormat="1" applyFont="1" applyFill="1" applyBorder="1" applyAlignment="1" applyProtection="1">
      <alignment vertical="center"/>
    </xf>
    <xf numFmtId="0" fontId="17" fillId="21" borderId="69" xfId="0" applyFont="1" applyFill="1" applyBorder="1" applyAlignment="1" applyProtection="1">
      <alignment horizontal="center"/>
    </xf>
    <xf numFmtId="41" fontId="17" fillId="21" borderId="69" xfId="0" applyNumberFormat="1" applyFont="1" applyFill="1" applyBorder="1" applyAlignment="1" applyProtection="1">
      <alignment horizontal="center"/>
    </xf>
    <xf numFmtId="9" fontId="17" fillId="21" borderId="69" xfId="0" applyNumberFormat="1" applyFont="1" applyFill="1" applyBorder="1" applyAlignment="1" applyProtection="1">
      <alignment horizontal="center" vertical="center"/>
    </xf>
    <xf numFmtId="10" fontId="25" fillId="21" borderId="69" xfId="27" applyNumberFormat="1" applyFont="1" applyFill="1" applyBorder="1" applyAlignment="1" applyProtection="1">
      <alignment horizontal="center" vertical="center"/>
    </xf>
    <xf numFmtId="0" fontId="26" fillId="22" borderId="79" xfId="0" applyFont="1" applyFill="1" applyBorder="1" applyAlignment="1">
      <alignment horizontal="center" vertical="center"/>
    </xf>
    <xf numFmtId="0" fontId="26" fillId="22" borderId="80" xfId="0" applyFont="1" applyFill="1" applyBorder="1" applyAlignment="1">
      <alignment horizontal="left" vertical="center" wrapText="1"/>
    </xf>
    <xf numFmtId="0" fontId="26" fillId="22" borderId="80" xfId="0" applyFont="1" applyFill="1" applyBorder="1" applyAlignment="1">
      <alignment horizontal="center" vertical="center" wrapText="1"/>
    </xf>
    <xf numFmtId="0" fontId="27" fillId="22" borderId="13" xfId="0" applyFont="1" applyFill="1" applyBorder="1" applyAlignment="1">
      <alignment horizontal="center" vertical="center"/>
    </xf>
    <xf numFmtId="0" fontId="27" fillId="22" borderId="23" xfId="0" applyFont="1" applyFill="1" applyBorder="1" applyAlignment="1">
      <alignment horizontal="center" vertical="center"/>
    </xf>
    <xf numFmtId="0" fontId="0" fillId="0" borderId="0" xfId="0" applyFont="1" applyFill="1"/>
    <xf numFmtId="0" fontId="26" fillId="22" borderId="0" xfId="0" applyFont="1" applyFill="1" applyBorder="1" applyAlignment="1">
      <alignment vertical="center"/>
    </xf>
    <xf numFmtId="0" fontId="26" fillId="22" borderId="7" xfId="0" applyFont="1" applyFill="1" applyBorder="1" applyAlignment="1">
      <alignment vertical="center"/>
    </xf>
    <xf numFmtId="168" fontId="17" fillId="22" borderId="81" xfId="0" applyNumberFormat="1" applyFont="1" applyFill="1" applyBorder="1" applyAlignment="1" applyProtection="1">
      <alignment horizontal="center" vertical="center"/>
    </xf>
    <xf numFmtId="42" fontId="17" fillId="22" borderId="82" xfId="24" applyNumberFormat="1" applyFont="1" applyFill="1" applyBorder="1" applyAlignment="1" applyProtection="1">
      <alignment vertical="center"/>
    </xf>
    <xf numFmtId="9" fontId="17" fillId="22" borderId="83" xfId="27" applyNumberFormat="1" applyFont="1" applyFill="1" applyBorder="1" applyAlignment="1" applyProtection="1">
      <alignment horizontal="center" vertical="center"/>
    </xf>
    <xf numFmtId="168" fontId="17" fillId="22" borderId="72" xfId="0" applyNumberFormat="1" applyFont="1" applyFill="1" applyBorder="1" applyAlignment="1" applyProtection="1">
      <alignment horizontal="center" vertical="center"/>
    </xf>
    <xf numFmtId="42" fontId="17" fillId="22" borderId="67" xfId="24" applyNumberFormat="1" applyFont="1" applyFill="1" applyBorder="1" applyAlignment="1" applyProtection="1">
      <alignment vertical="center"/>
    </xf>
    <xf numFmtId="9" fontId="17" fillId="22" borderId="84" xfId="27" applyNumberFormat="1" applyFont="1" applyFill="1" applyBorder="1" applyAlignment="1" applyProtection="1">
      <alignment horizontal="center" vertical="center"/>
    </xf>
    <xf numFmtId="9" fontId="17" fillId="22" borderId="85" xfId="27" applyNumberFormat="1" applyFont="1" applyFill="1" applyBorder="1" applyAlignment="1" applyProtection="1">
      <alignment horizontal="center" vertical="center"/>
    </xf>
    <xf numFmtId="49" fontId="17" fillId="22" borderId="72" xfId="0" applyNumberFormat="1" applyFont="1" applyFill="1" applyBorder="1" applyAlignment="1" applyProtection="1">
      <alignment horizontal="center" vertical="center"/>
    </xf>
    <xf numFmtId="42" fontId="17" fillId="22" borderId="86" xfId="24" applyNumberFormat="1" applyFont="1" applyFill="1" applyBorder="1" applyAlignment="1" applyProtection="1">
      <alignment vertical="center"/>
    </xf>
    <xf numFmtId="9" fontId="17" fillId="22" borderId="87" xfId="27" applyNumberFormat="1" applyFont="1" applyFill="1" applyBorder="1" applyAlignment="1" applyProtection="1">
      <alignment horizontal="center" vertical="center"/>
    </xf>
    <xf numFmtId="42" fontId="25" fillId="22" borderId="88" xfId="24" applyNumberFormat="1" applyFont="1" applyFill="1" applyBorder="1" applyProtection="1"/>
    <xf numFmtId="10" fontId="25" fillId="22" borderId="89" xfId="27" applyNumberFormat="1" applyFont="1" applyFill="1" applyBorder="1" applyAlignment="1" applyProtection="1">
      <alignment horizontal="center" vertical="center"/>
    </xf>
    <xf numFmtId="42" fontId="16" fillId="22" borderId="82" xfId="24" applyNumberFormat="1" applyFont="1" applyFill="1" applyBorder="1" applyAlignment="1" applyProtection="1">
      <alignment vertical="center"/>
    </xf>
    <xf numFmtId="42" fontId="16" fillId="22" borderId="67" xfId="24" applyNumberFormat="1" applyFont="1" applyFill="1" applyBorder="1" applyAlignment="1" applyProtection="1">
      <alignment vertical="center"/>
    </xf>
    <xf numFmtId="42" fontId="28" fillId="22" borderId="90" xfId="24" applyNumberFormat="1" applyFont="1" applyFill="1" applyBorder="1" applyProtection="1"/>
    <xf numFmtId="0" fontId="14" fillId="0" borderId="91" xfId="0" applyFont="1" applyFill="1" applyBorder="1" applyAlignment="1" applyProtection="1">
      <alignment horizontal="left" vertical="center" wrapText="1"/>
    </xf>
    <xf numFmtId="0" fontId="14" fillId="0" borderId="92" xfId="0" applyFont="1" applyFill="1" applyBorder="1" applyAlignment="1" applyProtection="1">
      <alignment horizontal="left" vertical="center" wrapText="1"/>
    </xf>
    <xf numFmtId="0" fontId="14" fillId="0" borderId="93" xfId="0" applyFont="1" applyFill="1" applyBorder="1" applyAlignment="1" applyProtection="1">
      <alignment horizontal="left" vertical="center" wrapText="1"/>
    </xf>
    <xf numFmtId="0" fontId="16" fillId="0" borderId="0" xfId="0" applyFont="1" applyAlignment="1">
      <alignment vertical="center"/>
    </xf>
    <xf numFmtId="0" fontId="17" fillId="0" borderId="0" xfId="0" applyFont="1" applyFill="1" applyAlignment="1" applyProtection="1">
      <alignment vertical="center"/>
    </xf>
    <xf numFmtId="42" fontId="14" fillId="0" borderId="75" xfId="24" applyNumberFormat="1" applyFont="1" applyFill="1" applyBorder="1" applyAlignment="1" applyProtection="1">
      <alignment horizontal="left" vertical="center"/>
      <protection locked="0"/>
    </xf>
    <xf numFmtId="168" fontId="16" fillId="22" borderId="94" xfId="0" applyNumberFormat="1" applyFont="1" applyFill="1" applyBorder="1" applyAlignment="1" applyProtection="1">
      <alignment horizontal="center" vertical="center"/>
    </xf>
    <xf numFmtId="9" fontId="16" fillId="22" borderId="95" xfId="27" applyNumberFormat="1" applyFont="1" applyFill="1" applyBorder="1" applyAlignment="1" applyProtection="1">
      <alignment horizontal="center" vertical="center"/>
    </xf>
    <xf numFmtId="168" fontId="16" fillId="22" borderId="70" xfId="0" applyNumberFormat="1" applyFont="1" applyFill="1" applyBorder="1" applyAlignment="1" applyProtection="1">
      <alignment horizontal="center" vertical="center"/>
    </xf>
    <xf numFmtId="9" fontId="16" fillId="22" borderId="96" xfId="27" applyNumberFormat="1" applyFont="1" applyFill="1" applyBorder="1" applyAlignment="1" applyProtection="1">
      <alignment horizontal="center" vertical="center"/>
    </xf>
    <xf numFmtId="10" fontId="28" fillId="22" borderId="97" xfId="27" applyNumberFormat="1" applyFont="1" applyFill="1" applyBorder="1" applyAlignment="1" applyProtection="1">
      <alignment horizontal="center" vertical="center"/>
    </xf>
    <xf numFmtId="42" fontId="16" fillId="22" borderId="67" xfId="24" applyNumberFormat="1" applyFont="1" applyFill="1" applyBorder="1" applyAlignment="1" applyProtection="1">
      <alignment vertical="center"/>
      <protection locked="0"/>
    </xf>
    <xf numFmtId="3" fontId="0" fillId="0" borderId="0" xfId="0" applyNumberFormat="1"/>
    <xf numFmtId="3" fontId="13" fillId="0" borderId="0" xfId="0" applyNumberFormat="1" applyFont="1" applyAlignment="1">
      <alignment horizontal="right" vertical="center"/>
    </xf>
    <xf numFmtId="42" fontId="14" fillId="15" borderId="67" xfId="24" applyNumberFormat="1" applyFont="1" applyFill="1" applyBorder="1" applyAlignment="1" applyProtection="1">
      <alignment vertical="center"/>
    </xf>
    <xf numFmtId="9" fontId="14" fillId="15" borderId="84" xfId="27" applyNumberFormat="1" applyFont="1" applyFill="1" applyBorder="1" applyAlignment="1" applyProtection="1">
      <alignment horizontal="center" vertical="center"/>
    </xf>
    <xf numFmtId="9" fontId="14" fillId="15" borderId="98" xfId="27" applyNumberFormat="1" applyFont="1" applyFill="1" applyBorder="1" applyAlignment="1" applyProtection="1">
      <alignment horizontal="center" vertical="center"/>
    </xf>
    <xf numFmtId="9" fontId="14" fillId="15" borderId="99" xfId="27" applyNumberFormat="1" applyFont="1" applyFill="1" applyBorder="1" applyAlignment="1" applyProtection="1">
      <alignment horizontal="center" vertical="center"/>
    </xf>
    <xf numFmtId="42" fontId="14" fillId="15" borderId="75" xfId="24" applyNumberFormat="1" applyFont="1" applyFill="1" applyBorder="1" applyAlignment="1" applyProtection="1">
      <alignment horizontal="left" vertical="center"/>
    </xf>
    <xf numFmtId="9" fontId="14" fillId="15" borderId="100" xfId="27" applyNumberFormat="1" applyFont="1" applyFill="1" applyBorder="1" applyAlignment="1" applyProtection="1">
      <alignment horizontal="center" vertical="center"/>
    </xf>
    <xf numFmtId="42" fontId="15" fillId="15" borderId="67" xfId="24" applyNumberFormat="1" applyFont="1" applyFill="1" applyBorder="1" applyAlignment="1" applyProtection="1">
      <alignment vertical="center"/>
    </xf>
    <xf numFmtId="9" fontId="15" fillId="15" borderId="96" xfId="24" applyNumberFormat="1" applyFont="1" applyFill="1" applyBorder="1" applyAlignment="1" applyProtection="1">
      <alignment horizontal="center" vertical="center"/>
    </xf>
    <xf numFmtId="0" fontId="0" fillId="21" borderId="0" xfId="0" applyFont="1" applyFill="1" applyBorder="1"/>
    <xf numFmtId="0" fontId="11" fillId="21" borderId="0" xfId="0" applyFont="1" applyFill="1" applyBorder="1"/>
    <xf numFmtId="41" fontId="17" fillId="21" borderId="0" xfId="0" applyNumberFormat="1" applyFont="1" applyFill="1" applyAlignment="1">
      <alignment horizontal="right" vertical="center"/>
    </xf>
    <xf numFmtId="41" fontId="13" fillId="0" borderId="69" xfId="0" applyNumberFormat="1" applyFont="1" applyFill="1" applyBorder="1" applyAlignment="1" applyProtection="1">
      <alignment horizontal="left" vertical="center"/>
    </xf>
    <xf numFmtId="0" fontId="29" fillId="0" borderId="6" xfId="0" applyFont="1" applyFill="1" applyBorder="1" applyAlignment="1" applyProtection="1">
      <alignment horizontal="center" vertical="center"/>
    </xf>
    <xf numFmtId="0" fontId="29" fillId="0" borderId="0" xfId="0" applyFont="1" applyFill="1" applyBorder="1" applyAlignment="1" applyProtection="1">
      <alignment horizontal="center" vertical="center"/>
    </xf>
    <xf numFmtId="0" fontId="0" fillId="0" borderId="0" xfId="0" applyFill="1" applyBorder="1" applyProtection="1"/>
    <xf numFmtId="0" fontId="0" fillId="0" borderId="7" xfId="0" applyFill="1" applyBorder="1" applyProtection="1"/>
    <xf numFmtId="41" fontId="0" fillId="0" borderId="71" xfId="0" applyNumberFormat="1" applyFont="1" applyBorder="1" applyProtection="1">
      <protection locked="0"/>
    </xf>
    <xf numFmtId="0" fontId="26" fillId="0" borderId="0" xfId="0" applyFont="1" applyFill="1" applyBorder="1" applyAlignment="1" applyProtection="1">
      <alignment horizontal="left" vertical="center"/>
    </xf>
    <xf numFmtId="0" fontId="26" fillId="22" borderId="101" xfId="0" applyFont="1" applyFill="1" applyBorder="1" applyAlignment="1">
      <alignment horizontal="center" vertical="center"/>
    </xf>
    <xf numFmtId="0" fontId="26" fillId="22" borderId="102" xfId="0" applyFont="1" applyFill="1" applyBorder="1" applyAlignment="1">
      <alignment horizontal="left" vertical="center" wrapText="1"/>
    </xf>
    <xf numFmtId="0" fontId="26" fillId="22" borderId="102" xfId="0" applyFont="1" applyFill="1" applyBorder="1" applyAlignment="1">
      <alignment horizontal="center" vertical="center" wrapText="1"/>
    </xf>
    <xf numFmtId="0" fontId="19" fillId="15" borderId="24" xfId="0" applyFont="1" applyFill="1" applyBorder="1" applyAlignment="1">
      <alignment horizontal="center" vertical="center"/>
    </xf>
    <xf numFmtId="49" fontId="12" fillId="15" borderId="25" xfId="0" applyNumberFormat="1" applyFont="1" applyFill="1" applyBorder="1" applyAlignment="1">
      <alignment horizontal="justify" vertical="justify" wrapText="1"/>
    </xf>
    <xf numFmtId="0" fontId="12" fillId="15" borderId="25" xfId="0" applyNumberFormat="1" applyFont="1" applyFill="1" applyBorder="1" applyAlignment="1">
      <alignment horizontal="justify" vertical="top" wrapText="1"/>
    </xf>
    <xf numFmtId="0" fontId="19" fillId="15" borderId="26" xfId="0" applyFont="1" applyFill="1" applyBorder="1" applyAlignment="1">
      <alignment horizontal="center" vertical="center"/>
    </xf>
    <xf numFmtId="0" fontId="12" fillId="15" borderId="27" xfId="0" applyNumberFormat="1" applyFont="1" applyFill="1" applyBorder="1" applyAlignment="1">
      <alignment horizontal="justify" vertical="top" wrapText="1"/>
    </xf>
    <xf numFmtId="0" fontId="27" fillId="0" borderId="0" xfId="0" applyFont="1" applyFill="1" applyBorder="1" applyAlignment="1" applyProtection="1">
      <alignment horizontal="center" vertical="center"/>
    </xf>
    <xf numFmtId="0" fontId="22" fillId="22" borderId="103" xfId="0" applyFont="1" applyFill="1" applyBorder="1" applyAlignment="1" applyProtection="1">
      <alignment horizontal="left" vertical="center" wrapText="1"/>
    </xf>
    <xf numFmtId="41" fontId="23" fillId="22" borderId="103" xfId="0" applyNumberFormat="1" applyFont="1" applyFill="1" applyBorder="1" applyAlignment="1" applyProtection="1">
      <alignment vertical="center"/>
    </xf>
    <xf numFmtId="0" fontId="23" fillId="15" borderId="103" xfId="0" applyFont="1" applyFill="1" applyBorder="1" applyAlignment="1" applyProtection="1">
      <alignment horizontal="left" vertical="center" wrapText="1"/>
    </xf>
    <xf numFmtId="41" fontId="23" fillId="15" borderId="103" xfId="0" applyNumberFormat="1" applyFont="1" applyFill="1" applyBorder="1" applyAlignment="1" applyProtection="1">
      <alignment vertical="center"/>
    </xf>
    <xf numFmtId="41" fontId="11" fillId="23" borderId="103" xfId="0" applyNumberFormat="1" applyFont="1" applyFill="1" applyBorder="1" applyAlignment="1" applyProtection="1">
      <alignment vertical="center"/>
    </xf>
    <xf numFmtId="41" fontId="17" fillId="23" borderId="103" xfId="0" applyNumberFormat="1" applyFont="1" applyFill="1" applyBorder="1" applyAlignment="1" applyProtection="1">
      <alignment horizontal="right" vertical="center"/>
    </xf>
    <xf numFmtId="0" fontId="30" fillId="0" borderId="103" xfId="0" applyFont="1" applyFill="1" applyBorder="1" applyAlignment="1" applyProtection="1">
      <alignment horizontal="left" vertical="center" wrapText="1"/>
    </xf>
    <xf numFmtId="41" fontId="23" fillId="15" borderId="103" xfId="0" applyNumberFormat="1" applyFont="1" applyFill="1" applyBorder="1" applyAlignment="1" applyProtection="1">
      <alignment horizontal="right" vertical="center"/>
    </xf>
    <xf numFmtId="0" fontId="0" fillId="0" borderId="104" xfId="0" applyFill="1" applyBorder="1" applyAlignment="1" applyProtection="1">
      <alignment horizontal="right"/>
      <protection locked="0"/>
    </xf>
    <xf numFmtId="168" fontId="13" fillId="0" borderId="105" xfId="0" applyNumberFormat="1" applyFont="1" applyBorder="1" applyAlignment="1" applyProtection="1">
      <alignment horizontal="center" vertical="center"/>
      <protection locked="0"/>
    </xf>
    <xf numFmtId="0" fontId="13" fillId="0" borderId="105" xfId="0" applyFont="1" applyFill="1" applyBorder="1" applyAlignment="1" applyProtection="1">
      <alignment wrapText="1"/>
      <protection locked="0"/>
    </xf>
    <xf numFmtId="41" fontId="0" fillId="0" borderId="105" xfId="0" applyNumberFormat="1" applyFont="1" applyBorder="1" applyProtection="1">
      <protection locked="0"/>
    </xf>
    <xf numFmtId="0" fontId="0" fillId="0" borderId="105" xfId="0" applyFill="1" applyBorder="1" applyAlignment="1" applyProtection="1">
      <alignment horizontal="right"/>
      <protection locked="0"/>
    </xf>
    <xf numFmtId="0" fontId="11" fillId="0" borderId="103" xfId="0" applyFont="1" applyBorder="1" applyAlignment="1" applyProtection="1">
      <alignment horizontal="right" vertical="center" wrapText="1"/>
      <protection locked="0"/>
    </xf>
    <xf numFmtId="41" fontId="0" fillId="0" borderId="103" xfId="0" applyNumberFormat="1" applyBorder="1" applyAlignment="1" applyProtection="1">
      <alignment horizontal="right" vertical="center"/>
    </xf>
    <xf numFmtId="41" fontId="11" fillId="0" borderId="103" xfId="0" applyNumberFormat="1" applyFont="1" applyBorder="1" applyAlignment="1" applyProtection="1">
      <alignment horizontal="right" vertical="center"/>
    </xf>
    <xf numFmtId="41" fontId="0" fillId="0" borderId="103" xfId="0" applyNumberFormat="1" applyBorder="1" applyAlignment="1" applyProtection="1">
      <alignment horizontal="right" vertical="center"/>
      <protection locked="0"/>
    </xf>
    <xf numFmtId="41" fontId="23" fillId="0" borderId="103" xfId="0" applyNumberFormat="1" applyFont="1" applyFill="1" applyBorder="1" applyAlignment="1" applyProtection="1">
      <alignment horizontal="right" vertical="center"/>
    </xf>
    <xf numFmtId="41" fontId="11" fillId="23" borderId="103" xfId="0" applyNumberFormat="1" applyFont="1" applyFill="1" applyBorder="1" applyAlignment="1" applyProtection="1">
      <alignment horizontal="right" vertical="center"/>
    </xf>
    <xf numFmtId="41" fontId="0" fillId="0" borderId="103" xfId="0" applyNumberFormat="1" applyFont="1" applyBorder="1" applyAlignment="1" applyProtection="1">
      <alignment horizontal="right" vertical="center"/>
      <protection locked="0"/>
    </xf>
    <xf numFmtId="41" fontId="0" fillId="0" borderId="103" xfId="0" applyNumberFormat="1" applyFont="1" applyBorder="1" applyAlignment="1" applyProtection="1">
      <alignment horizontal="right"/>
      <protection locked="0"/>
    </xf>
    <xf numFmtId="41" fontId="3" fillId="23" borderId="103" xfId="0" applyNumberFormat="1" applyFont="1" applyFill="1" applyBorder="1" applyAlignment="1" applyProtection="1">
      <alignment horizontal="right" vertical="center"/>
    </xf>
    <xf numFmtId="3" fontId="23" fillId="15" borderId="103" xfId="0" applyNumberFormat="1" applyFont="1" applyFill="1" applyBorder="1" applyAlignment="1" applyProtection="1">
      <alignment vertical="center"/>
    </xf>
    <xf numFmtId="41" fontId="23" fillId="23" borderId="103" xfId="0" applyNumberFormat="1" applyFont="1" applyFill="1" applyBorder="1" applyAlignment="1" applyProtection="1">
      <alignment horizontal="right" vertical="center"/>
    </xf>
    <xf numFmtId="0" fontId="31" fillId="23" borderId="103" xfId="0" applyFont="1" applyFill="1" applyBorder="1" applyAlignment="1" applyProtection="1">
      <alignment horizontal="left" vertical="center" wrapText="1"/>
    </xf>
    <xf numFmtId="0" fontId="32" fillId="23" borderId="103" xfId="0" applyFont="1" applyFill="1" applyBorder="1" applyAlignment="1" applyProtection="1">
      <alignment horizontal="left" vertical="center" wrapText="1"/>
    </xf>
    <xf numFmtId="168" fontId="22" fillId="22" borderId="103" xfId="0" applyNumberFormat="1" applyFont="1" applyFill="1" applyBorder="1" applyAlignment="1" applyProtection="1">
      <alignment horizontal="left" vertical="center"/>
    </xf>
    <xf numFmtId="41" fontId="23" fillId="22" borderId="103" xfId="0" applyNumberFormat="1" applyFont="1" applyFill="1" applyBorder="1" applyAlignment="1" applyProtection="1">
      <alignment horizontal="right" vertical="center" wrapText="1"/>
    </xf>
    <xf numFmtId="41" fontId="23" fillId="20" borderId="103" xfId="0" applyNumberFormat="1" applyFont="1" applyFill="1" applyBorder="1" applyAlignment="1" applyProtection="1">
      <alignment horizontal="right" vertical="center"/>
    </xf>
    <xf numFmtId="0" fontId="22" fillId="22" borderId="103" xfId="0" applyNumberFormat="1" applyFont="1" applyFill="1" applyBorder="1" applyAlignment="1" applyProtection="1">
      <alignment horizontal="left" vertical="center" wrapText="1"/>
    </xf>
    <xf numFmtId="0" fontId="22" fillId="22" borderId="103" xfId="0" applyNumberFormat="1" applyFont="1" applyFill="1" applyBorder="1" applyAlignment="1" applyProtection="1">
      <alignment horizontal="left" vertical="center"/>
    </xf>
    <xf numFmtId="0" fontId="23" fillId="15" borderId="103" xfId="0" applyFont="1" applyFill="1" applyBorder="1" applyAlignment="1" applyProtection="1">
      <alignment vertical="center" wrapText="1"/>
    </xf>
    <xf numFmtId="41" fontId="0" fillId="0" borderId="103" xfId="0" applyNumberFormat="1" applyFont="1" applyBorder="1" applyAlignment="1" applyProtection="1">
      <alignment horizontal="right" vertical="center"/>
    </xf>
    <xf numFmtId="41" fontId="32" fillId="23" borderId="103" xfId="0" applyNumberFormat="1" applyFont="1" applyFill="1" applyBorder="1" applyAlignment="1" applyProtection="1">
      <alignment horizontal="right" vertical="center" wrapText="1"/>
    </xf>
    <xf numFmtId="0" fontId="30" fillId="0" borderId="103" xfId="0" applyFont="1" applyFill="1" applyBorder="1" applyAlignment="1" applyProtection="1">
      <alignment horizontal="justify" vertical="center" wrapText="1"/>
    </xf>
    <xf numFmtId="41" fontId="0" fillId="23" borderId="103" xfId="0" applyNumberFormat="1" applyFont="1" applyFill="1" applyBorder="1" applyAlignment="1" applyProtection="1">
      <alignment vertical="center"/>
    </xf>
    <xf numFmtId="0" fontId="13" fillId="0" borderId="103" xfId="0" applyFont="1" applyBorder="1" applyAlignment="1" applyProtection="1">
      <alignment vertical="center" wrapText="1"/>
    </xf>
    <xf numFmtId="41" fontId="0" fillId="0" borderId="103" xfId="0" applyNumberFormat="1" applyFont="1" applyBorder="1" applyAlignment="1" applyProtection="1">
      <alignment horizontal="right"/>
    </xf>
    <xf numFmtId="0" fontId="30" fillId="0" borderId="103" xfId="0" applyFont="1" applyFill="1" applyBorder="1" applyAlignment="1" applyProtection="1">
      <alignment vertical="center" wrapText="1"/>
    </xf>
    <xf numFmtId="41" fontId="0" fillId="0" borderId="103" xfId="0" applyNumberFormat="1" applyFont="1" applyBorder="1" applyProtection="1"/>
    <xf numFmtId="41" fontId="32" fillId="23" borderId="103" xfId="0" applyNumberFormat="1" applyFont="1" applyFill="1" applyBorder="1" applyAlignment="1" applyProtection="1">
      <alignment vertical="center" wrapText="1"/>
    </xf>
    <xf numFmtId="41" fontId="33" fillId="0" borderId="103" xfId="0" applyNumberFormat="1" applyFont="1" applyFill="1" applyBorder="1" applyAlignment="1" applyProtection="1">
      <alignment horizontal="right" vertical="center"/>
    </xf>
    <xf numFmtId="0" fontId="32" fillId="15" borderId="103" xfId="0" applyFont="1" applyFill="1" applyBorder="1" applyAlignment="1" applyProtection="1">
      <alignment vertical="center" wrapText="1"/>
    </xf>
    <xf numFmtId="41" fontId="11" fillId="15" borderId="103" xfId="0" applyNumberFormat="1" applyFont="1" applyFill="1" applyBorder="1" applyAlignment="1" applyProtection="1">
      <alignment vertical="center"/>
    </xf>
    <xf numFmtId="41" fontId="4" fillId="0" borderId="103" xfId="0" applyNumberFormat="1" applyFont="1" applyBorder="1" applyAlignment="1" applyProtection="1">
      <alignment horizontal="right" vertical="center" wrapText="1"/>
    </xf>
    <xf numFmtId="3" fontId="11" fillId="23" borderId="103" xfId="0" applyNumberFormat="1" applyFont="1" applyFill="1" applyBorder="1" applyAlignment="1" applyProtection="1">
      <alignment vertical="center" wrapText="1"/>
    </xf>
    <xf numFmtId="41" fontId="4" fillId="0" borderId="103" xfId="0" applyNumberFormat="1" applyFont="1" applyBorder="1" applyAlignment="1" applyProtection="1">
      <alignment horizontal="right" vertical="center"/>
    </xf>
    <xf numFmtId="0" fontId="34" fillId="0" borderId="103" xfId="0" applyFont="1" applyFill="1" applyBorder="1" applyAlignment="1" applyProtection="1">
      <alignment horizontal="left" vertical="center" wrapText="1"/>
    </xf>
    <xf numFmtId="0" fontId="32" fillId="23" borderId="103" xfId="0" applyFont="1" applyFill="1" applyBorder="1" applyAlignment="1" applyProtection="1">
      <alignment vertical="center" wrapText="1"/>
    </xf>
    <xf numFmtId="168" fontId="22" fillId="22" borderId="103" xfId="0" applyNumberFormat="1" applyFont="1" applyFill="1" applyBorder="1" applyAlignment="1" applyProtection="1">
      <alignment horizontal="left" vertical="center" wrapText="1"/>
    </xf>
    <xf numFmtId="41" fontId="32" fillId="23" borderId="103" xfId="0" applyNumberFormat="1" applyFont="1" applyFill="1" applyBorder="1" applyAlignment="1" applyProtection="1">
      <alignment vertical="center"/>
    </xf>
    <xf numFmtId="41" fontId="1" fillId="0" borderId="103" xfId="0" applyNumberFormat="1" applyFont="1" applyBorder="1" applyAlignment="1" applyProtection="1">
      <alignment horizontal="right" vertical="center"/>
      <protection locked="0"/>
    </xf>
    <xf numFmtId="41" fontId="4" fillId="0" borderId="103" xfId="0" applyNumberFormat="1" applyFont="1" applyBorder="1" applyAlignment="1" applyProtection="1">
      <alignment horizontal="right" vertical="center"/>
      <protection locked="0"/>
    </xf>
    <xf numFmtId="41" fontId="3" fillId="0" borderId="103" xfId="0" applyNumberFormat="1" applyFont="1" applyBorder="1" applyAlignment="1" applyProtection="1">
      <alignment horizontal="right"/>
    </xf>
    <xf numFmtId="0" fontId="22" fillId="22" borderId="106" xfId="0" applyFont="1" applyFill="1" applyBorder="1" applyAlignment="1" applyProtection="1">
      <alignment horizontal="center" vertical="center" wrapText="1"/>
    </xf>
    <xf numFmtId="0" fontId="14" fillId="0" borderId="106" xfId="24" applyFont="1" applyFill="1" applyBorder="1" applyAlignment="1" applyProtection="1">
      <alignment horizontal="center" vertical="center"/>
    </xf>
    <xf numFmtId="41" fontId="3" fillId="21" borderId="107" xfId="0" applyNumberFormat="1" applyFont="1" applyFill="1" applyBorder="1" applyAlignment="1" applyProtection="1">
      <alignment horizontal="right" vertical="center"/>
    </xf>
    <xf numFmtId="41" fontId="17" fillId="22" borderId="103" xfId="0" applyNumberFormat="1" applyFont="1" applyFill="1" applyBorder="1" applyAlignment="1" applyProtection="1">
      <alignment horizontal="right" vertical="center"/>
    </xf>
    <xf numFmtId="41" fontId="17" fillId="15" borderId="103" xfId="0" applyNumberFormat="1" applyFont="1" applyFill="1" applyBorder="1" applyAlignment="1" applyProtection="1">
      <alignment horizontal="right" vertical="center"/>
    </xf>
    <xf numFmtId="41" fontId="13" fillId="23" borderId="103" xfId="0" applyNumberFormat="1" applyFont="1" applyFill="1" applyBorder="1" applyAlignment="1" applyProtection="1">
      <alignment horizontal="right" vertical="center"/>
    </xf>
    <xf numFmtId="41" fontId="13" fillId="0" borderId="103" xfId="0" applyNumberFormat="1" applyFont="1" applyBorder="1" applyAlignment="1" applyProtection="1">
      <alignment horizontal="right" vertical="center"/>
      <protection locked="0"/>
    </xf>
    <xf numFmtId="41" fontId="13" fillId="0" borderId="103" xfId="0" applyNumberFormat="1" applyFont="1" applyFill="1" applyBorder="1" applyAlignment="1" applyProtection="1">
      <alignment horizontal="right" vertical="center"/>
      <protection locked="0"/>
    </xf>
    <xf numFmtId="41" fontId="13" fillId="0" borderId="103" xfId="0" applyNumberFormat="1" applyFont="1" applyFill="1" applyBorder="1" applyAlignment="1" applyProtection="1">
      <alignment horizontal="right" vertical="center"/>
    </xf>
    <xf numFmtId="41" fontId="11" fillId="21" borderId="108" xfId="0" applyNumberFormat="1" applyFont="1" applyFill="1" applyBorder="1" applyAlignment="1" applyProtection="1">
      <alignment horizontal="center" vertical="center"/>
    </xf>
    <xf numFmtId="0" fontId="11" fillId="0" borderId="0" xfId="0" applyFont="1" applyFill="1" applyBorder="1" applyAlignment="1">
      <alignment horizontal="center" vertical="center" wrapText="1"/>
    </xf>
    <xf numFmtId="0" fontId="33" fillId="15" borderId="106" xfId="24" applyFont="1" applyFill="1" applyBorder="1" applyAlignment="1" applyProtection="1">
      <alignment horizontal="center" vertical="center"/>
    </xf>
    <xf numFmtId="0" fontId="33" fillId="23" borderId="106" xfId="24" applyFont="1" applyFill="1" applyBorder="1" applyAlignment="1" applyProtection="1">
      <alignment horizontal="center" vertical="center"/>
    </xf>
    <xf numFmtId="0" fontId="16" fillId="22" borderId="109" xfId="0" applyFont="1" applyFill="1" applyBorder="1" applyAlignment="1" applyProtection="1">
      <alignment horizontal="center" vertical="center"/>
    </xf>
    <xf numFmtId="0" fontId="16" fillId="22" borderId="103" xfId="0" applyFont="1" applyFill="1" applyBorder="1" applyAlignment="1" applyProtection="1">
      <alignment vertical="center" wrapText="1"/>
    </xf>
    <xf numFmtId="0" fontId="11" fillId="15" borderId="109" xfId="0" applyFont="1" applyFill="1" applyBorder="1" applyAlignment="1" applyProtection="1">
      <alignment horizontal="center" vertical="center"/>
    </xf>
    <xf numFmtId="0" fontId="11" fillId="15" borderId="103" xfId="0" applyFont="1" applyFill="1" applyBorder="1" applyAlignment="1" applyProtection="1">
      <alignment vertical="center" wrapText="1"/>
    </xf>
    <xf numFmtId="0" fontId="16" fillId="21" borderId="110" xfId="0" applyFont="1" applyFill="1" applyBorder="1" applyAlignment="1">
      <alignment horizontal="center" vertical="center" wrapText="1"/>
    </xf>
    <xf numFmtId="0" fontId="16" fillId="21" borderId="111" xfId="0" applyFont="1" applyFill="1" applyBorder="1" applyAlignment="1">
      <alignment horizontal="center" vertical="center" wrapText="1"/>
    </xf>
    <xf numFmtId="0" fontId="16" fillId="21" borderId="112" xfId="0" applyFont="1" applyFill="1" applyBorder="1" applyAlignment="1">
      <alignment horizontal="center" vertical="center" wrapText="1"/>
    </xf>
    <xf numFmtId="41" fontId="16" fillId="21" borderId="111" xfId="0" applyNumberFormat="1" applyFont="1" applyFill="1" applyBorder="1" applyAlignment="1">
      <alignment horizontal="center" vertical="center" wrapText="1"/>
    </xf>
    <xf numFmtId="0" fontId="13" fillId="0" borderId="103" xfId="0" applyFont="1" applyBorder="1" applyAlignment="1" applyProtection="1">
      <alignment vertical="center"/>
    </xf>
    <xf numFmtId="0" fontId="13" fillId="0" borderId="103" xfId="0" applyFont="1" applyFill="1" applyBorder="1" applyAlignment="1" applyProtection="1">
      <alignment vertical="center" wrapText="1"/>
    </xf>
    <xf numFmtId="0" fontId="0" fillId="15" borderId="103" xfId="0" applyFont="1" applyFill="1" applyBorder="1" applyAlignment="1" applyProtection="1">
      <alignment vertical="center" wrapText="1"/>
    </xf>
    <xf numFmtId="0" fontId="0" fillId="0" borderId="103" xfId="0" applyFont="1" applyFill="1" applyBorder="1" applyAlignment="1" applyProtection="1">
      <alignment vertical="center" wrapText="1"/>
    </xf>
    <xf numFmtId="0" fontId="11" fillId="21" borderId="113" xfId="0" applyFont="1" applyFill="1" applyBorder="1" applyAlignment="1">
      <alignment horizontal="center" vertical="center" wrapText="1"/>
    </xf>
    <xf numFmtId="41" fontId="17" fillId="20" borderId="114" xfId="0" applyNumberFormat="1" applyFont="1" applyFill="1" applyBorder="1" applyAlignment="1" applyProtection="1">
      <alignment horizontal="right" vertical="center"/>
    </xf>
    <xf numFmtId="0" fontId="0" fillId="0" borderId="113" xfId="0" applyBorder="1"/>
    <xf numFmtId="0" fontId="13" fillId="0" borderId="109" xfId="0" applyFont="1" applyFill="1" applyBorder="1" applyAlignment="1" applyProtection="1">
      <alignment horizontal="center" vertical="center"/>
    </xf>
    <xf numFmtId="0" fontId="0" fillId="24" borderId="113" xfId="0" applyFill="1" applyBorder="1"/>
    <xf numFmtId="0" fontId="0" fillId="15" borderId="113" xfId="0" applyFill="1" applyBorder="1"/>
    <xf numFmtId="41" fontId="17" fillId="15" borderId="115" xfId="0" applyNumberFormat="1" applyFont="1" applyFill="1" applyBorder="1" applyAlignment="1" applyProtection="1">
      <alignment horizontal="right" vertical="center"/>
    </xf>
    <xf numFmtId="0" fontId="23" fillId="15" borderId="109" xfId="0" applyFont="1" applyFill="1" applyBorder="1" applyAlignment="1" applyProtection="1">
      <alignment horizontal="center" vertical="center"/>
    </xf>
    <xf numFmtId="41" fontId="35" fillId="25" borderId="115" xfId="0" applyNumberFormat="1" applyFont="1" applyFill="1" applyBorder="1" applyAlignment="1" applyProtection="1">
      <alignment horizontal="right" vertical="center"/>
    </xf>
    <xf numFmtId="41" fontId="17" fillId="20" borderId="115" xfId="0" applyNumberFormat="1" applyFont="1" applyFill="1" applyBorder="1" applyAlignment="1" applyProtection="1">
      <alignment horizontal="right" vertical="center"/>
    </xf>
    <xf numFmtId="0" fontId="11" fillId="0" borderId="113" xfId="0" applyFont="1" applyBorder="1"/>
    <xf numFmtId="41" fontId="13" fillId="15" borderId="115" xfId="0" applyNumberFormat="1" applyFont="1" applyFill="1" applyBorder="1" applyAlignment="1" applyProtection="1">
      <alignment horizontal="right" vertical="center"/>
    </xf>
    <xf numFmtId="41" fontId="13" fillId="0" borderId="115" xfId="0" applyNumberFormat="1" applyFont="1" applyBorder="1" applyAlignment="1" applyProtection="1">
      <alignment horizontal="right" vertical="center"/>
    </xf>
    <xf numFmtId="0" fontId="0" fillId="0" borderId="109" xfId="0" applyFont="1" applyFill="1" applyBorder="1" applyAlignment="1" applyProtection="1">
      <alignment horizontal="center" vertical="center"/>
    </xf>
    <xf numFmtId="0" fontId="0" fillId="15" borderId="109" xfId="0" applyFont="1" applyFill="1" applyBorder="1" applyAlignment="1" applyProtection="1">
      <alignment horizontal="center" vertical="center"/>
    </xf>
    <xf numFmtId="0" fontId="24" fillId="21" borderId="116" xfId="0" applyFont="1" applyFill="1" applyBorder="1" applyAlignment="1" applyProtection="1">
      <alignment vertical="center"/>
    </xf>
    <xf numFmtId="0" fontId="11" fillId="21" borderId="108" xfId="0" applyFont="1" applyFill="1" applyBorder="1" applyAlignment="1" applyProtection="1">
      <alignment horizontal="right" vertical="center"/>
    </xf>
    <xf numFmtId="41" fontId="11" fillId="26" borderId="117" xfId="0" applyNumberFormat="1" applyFont="1" applyFill="1" applyBorder="1" applyAlignment="1" applyProtection="1">
      <alignment horizontal="center" vertical="center"/>
    </xf>
    <xf numFmtId="165" fontId="13" fillId="0" borderId="103" xfId="0" applyNumberFormat="1" applyFont="1" applyFill="1" applyBorder="1" applyAlignment="1" applyProtection="1">
      <alignment horizontal="center" vertical="center"/>
      <protection locked="0"/>
    </xf>
    <xf numFmtId="0" fontId="13" fillId="0" borderId="103" xfId="0" applyFont="1" applyFill="1" applyBorder="1" applyAlignment="1" applyProtection="1">
      <alignment vertical="center"/>
      <protection locked="0"/>
    </xf>
    <xf numFmtId="0" fontId="13" fillId="0" borderId="103" xfId="0" applyFont="1" applyFill="1" applyBorder="1" applyAlignment="1" applyProtection="1">
      <alignment vertical="center" wrapText="1"/>
      <protection locked="0"/>
    </xf>
    <xf numFmtId="0" fontId="27" fillId="0" borderId="118" xfId="0" applyFont="1" applyFill="1" applyBorder="1" applyAlignment="1" applyProtection="1">
      <alignment horizontal="center" vertical="center"/>
    </xf>
    <xf numFmtId="0" fontId="12" fillId="17" borderId="0" xfId="0" applyFont="1" applyFill="1" applyBorder="1" applyProtection="1"/>
    <xf numFmtId="0" fontId="12" fillId="0" borderId="0" xfId="0" applyFont="1" applyBorder="1" applyProtection="1"/>
    <xf numFmtId="49" fontId="16" fillId="17" borderId="0" xfId="0" applyNumberFormat="1" applyFont="1" applyFill="1" applyBorder="1" applyAlignment="1" applyProtection="1">
      <alignment horizontal="center" vertical="center"/>
    </xf>
    <xf numFmtId="49" fontId="16" fillId="0" borderId="0" xfId="0" applyNumberFormat="1" applyFont="1" applyBorder="1" applyAlignment="1" applyProtection="1">
      <alignment horizontal="center" vertical="center"/>
    </xf>
    <xf numFmtId="0" fontId="13" fillId="0" borderId="109" xfId="0" applyFont="1" applyFill="1" applyBorder="1" applyAlignment="1" applyProtection="1">
      <alignment horizontal="center" vertical="center"/>
      <protection locked="0"/>
    </xf>
    <xf numFmtId="42" fontId="0" fillId="0" borderId="0" xfId="0" applyNumberFormat="1" applyBorder="1" applyProtection="1">
      <protection locked="0"/>
    </xf>
    <xf numFmtId="42" fontId="0" fillId="0" borderId="0" xfId="0" applyNumberFormat="1" applyBorder="1"/>
    <xf numFmtId="0" fontId="17" fillId="23" borderId="116" xfId="0" applyFont="1" applyFill="1" applyBorder="1" applyAlignment="1" applyProtection="1">
      <alignment horizontal="center" vertical="center"/>
    </xf>
    <xf numFmtId="0" fontId="17" fillId="23" borderId="108" xfId="0" applyFont="1" applyFill="1" applyBorder="1" applyAlignment="1" applyProtection="1">
      <alignment horizontal="center" vertical="center"/>
    </xf>
    <xf numFmtId="0" fontId="25" fillId="23" borderId="108" xfId="0" applyFont="1" applyFill="1" applyBorder="1" applyAlignment="1" applyProtection="1">
      <alignment horizontal="right" vertical="center" wrapText="1"/>
    </xf>
    <xf numFmtId="42" fontId="0" fillId="23" borderId="119" xfId="0" applyNumberFormat="1" applyFill="1" applyBorder="1" applyProtection="1">
      <protection locked="0"/>
    </xf>
    <xf numFmtId="42" fontId="0" fillId="0" borderId="119" xfId="0" applyNumberFormat="1" applyBorder="1"/>
    <xf numFmtId="0" fontId="27" fillId="0" borderId="120" xfId="0" applyFont="1" applyFill="1" applyBorder="1" applyAlignment="1" applyProtection="1">
      <alignment vertical="center"/>
    </xf>
    <xf numFmtId="42" fontId="13" fillId="0" borderId="121" xfId="0" applyNumberFormat="1" applyFont="1" applyFill="1" applyBorder="1" applyAlignment="1" applyProtection="1">
      <alignment horizontal="right" vertical="center"/>
      <protection locked="0"/>
    </xf>
    <xf numFmtId="42" fontId="13" fillId="0" borderId="121" xfId="0" applyNumberFormat="1" applyFont="1" applyBorder="1" applyAlignment="1" applyProtection="1">
      <alignment horizontal="right" vertical="center"/>
      <protection locked="0"/>
    </xf>
    <xf numFmtId="0" fontId="27" fillId="0" borderId="113" xfId="0" applyFont="1" applyFill="1" applyBorder="1" applyAlignment="1" applyProtection="1">
      <alignment horizontal="center" vertical="center"/>
    </xf>
    <xf numFmtId="41" fontId="16" fillId="21" borderId="122" xfId="0" applyNumberFormat="1" applyFont="1" applyFill="1" applyBorder="1" applyAlignment="1" applyProtection="1">
      <alignment horizontal="center" vertical="center"/>
    </xf>
    <xf numFmtId="49" fontId="16" fillId="21" borderId="123" xfId="0" applyNumberFormat="1" applyFont="1" applyFill="1" applyBorder="1" applyAlignment="1" applyProtection="1">
      <alignment horizontal="center" vertical="center"/>
    </xf>
    <xf numFmtId="42" fontId="17" fillId="23" borderId="124" xfId="0" applyNumberFormat="1" applyFont="1" applyFill="1" applyBorder="1" applyAlignment="1" applyProtection="1">
      <alignment horizontal="right" vertical="center"/>
    </xf>
    <xf numFmtId="0" fontId="26" fillId="0" borderId="6" xfId="0" applyFont="1" applyFill="1" applyBorder="1" applyAlignment="1" applyProtection="1">
      <alignment horizontal="center" vertical="center"/>
    </xf>
    <xf numFmtId="0" fontId="26" fillId="0" borderId="0" xfId="0" applyFont="1" applyFill="1" applyBorder="1" applyAlignment="1" applyProtection="1">
      <alignment horizontal="center" vertical="center"/>
    </xf>
    <xf numFmtId="0" fontId="26" fillId="0" borderId="7" xfId="0" applyFont="1" applyFill="1" applyBorder="1" applyAlignment="1" applyProtection="1">
      <alignment horizontal="center" vertical="center"/>
    </xf>
    <xf numFmtId="0" fontId="0" fillId="0" borderId="69" xfId="0" applyNumberFormat="1" applyFont="1" applyFill="1" applyBorder="1" applyAlignment="1" applyProtection="1">
      <alignment horizontal="center" vertical="center"/>
    </xf>
    <xf numFmtId="0" fontId="0" fillId="0" borderId="0" xfId="0" applyProtection="1"/>
    <xf numFmtId="49" fontId="11" fillId="21" borderId="125" xfId="0" applyNumberFormat="1" applyFont="1" applyFill="1" applyBorder="1" applyAlignment="1" applyProtection="1">
      <alignment horizontal="center" vertical="center"/>
    </xf>
    <xf numFmtId="49" fontId="11" fillId="21" borderId="121" xfId="0" applyNumberFormat="1" applyFont="1" applyFill="1" applyBorder="1" applyAlignment="1" applyProtection="1">
      <alignment horizontal="center" vertical="center" wrapText="1"/>
    </xf>
    <xf numFmtId="49" fontId="11" fillId="17" borderId="0" xfId="0" applyNumberFormat="1" applyFont="1" applyFill="1" applyAlignment="1" applyProtection="1">
      <alignment horizontal="center" vertical="center"/>
    </xf>
    <xf numFmtId="49" fontId="11" fillId="0" borderId="0" xfId="0" applyNumberFormat="1" applyFont="1" applyAlignment="1" applyProtection="1">
      <alignment horizontal="center" vertical="center"/>
    </xf>
    <xf numFmtId="3" fontId="0" fillId="0" borderId="0" xfId="0" applyNumberFormat="1" applyProtection="1"/>
    <xf numFmtId="49" fontId="17" fillId="0" borderId="109" xfId="0" applyNumberFormat="1" applyFont="1" applyFill="1" applyBorder="1" applyAlignment="1" applyProtection="1">
      <alignment horizontal="center" vertical="center"/>
    </xf>
    <xf numFmtId="3" fontId="11" fillId="0" borderId="0" xfId="0" applyNumberFormat="1" applyFont="1" applyProtection="1"/>
    <xf numFmtId="3" fontId="0" fillId="15" borderId="0" xfId="0" applyNumberFormat="1" applyFill="1" applyProtection="1"/>
    <xf numFmtId="42" fontId="11" fillId="15" borderId="124" xfId="0" applyNumberFormat="1" applyFont="1" applyFill="1" applyBorder="1" applyAlignment="1" applyProtection="1">
      <alignment horizontal="right" vertical="center"/>
    </xf>
    <xf numFmtId="164" fontId="0" fillId="0" borderId="0" xfId="0" applyNumberFormat="1" applyFont="1" applyFill="1" applyAlignment="1">
      <alignment horizontal="center" vertical="center"/>
    </xf>
    <xf numFmtId="0" fontId="0" fillId="0" borderId="0" xfId="0" applyFont="1" applyFill="1" applyAlignment="1">
      <alignment vertical="center" wrapText="1"/>
    </xf>
    <xf numFmtId="164" fontId="0" fillId="0" borderId="0" xfId="0" applyNumberFormat="1" applyFont="1" applyFill="1" applyBorder="1" applyAlignment="1">
      <alignment horizontal="center" vertical="center"/>
    </xf>
    <xf numFmtId="0" fontId="0" fillId="0" borderId="0" xfId="0" applyFont="1" applyFill="1" applyBorder="1" applyAlignment="1">
      <alignment vertical="center" wrapText="1"/>
    </xf>
    <xf numFmtId="9" fontId="0" fillId="0" borderId="0" xfId="0" applyNumberFormat="1" applyFont="1" applyFill="1" applyAlignment="1">
      <alignment vertical="center" wrapText="1"/>
    </xf>
    <xf numFmtId="0" fontId="11" fillId="0" borderId="0" xfId="0" applyFont="1" applyAlignment="1">
      <alignment horizontal="center" vertical="center"/>
    </xf>
    <xf numFmtId="0" fontId="27" fillId="0" borderId="0" xfId="0" applyFont="1" applyAlignment="1"/>
    <xf numFmtId="0" fontId="11" fillId="0" borderId="16" xfId="0" applyFont="1" applyBorder="1" applyAlignment="1">
      <alignment horizontal="center" vertical="center"/>
    </xf>
    <xf numFmtId="0" fontId="0" fillId="0" borderId="28" xfId="0" applyBorder="1"/>
    <xf numFmtId="0" fontId="11" fillId="0" borderId="14" xfId="0" applyFont="1" applyBorder="1" applyAlignment="1">
      <alignment horizontal="center" vertical="center"/>
    </xf>
    <xf numFmtId="0" fontId="0" fillId="0" borderId="23" xfId="0" applyBorder="1"/>
    <xf numFmtId="0" fontId="0" fillId="0" borderId="2" xfId="0" applyBorder="1" applyAlignment="1">
      <alignment horizontal="center" vertical="center"/>
    </xf>
    <xf numFmtId="0" fontId="0" fillId="0" borderId="3" xfId="0" applyFill="1" applyBorder="1" applyAlignment="1">
      <alignment vertical="center" wrapText="1"/>
    </xf>
    <xf numFmtId="0" fontId="16" fillId="25" borderId="29" xfId="0" applyFont="1" applyFill="1" applyBorder="1" applyAlignment="1">
      <alignment horizontal="center" vertical="center" wrapText="1"/>
    </xf>
    <xf numFmtId="0" fontId="11" fillId="0" borderId="0" xfId="0" applyFont="1" applyBorder="1" applyAlignment="1">
      <alignment vertical="top"/>
    </xf>
    <xf numFmtId="0" fontId="16" fillId="25" borderId="29" xfId="0" applyFont="1" applyFill="1" applyBorder="1" applyAlignment="1">
      <alignment horizontal="center" vertical="center"/>
    </xf>
    <xf numFmtId="0" fontId="0" fillId="0" borderId="103" xfId="0" applyBorder="1" applyAlignment="1">
      <alignment horizontal="center" vertical="center"/>
    </xf>
    <xf numFmtId="0" fontId="11" fillId="0" borderId="0" xfId="0" applyFont="1" applyBorder="1" applyAlignment="1">
      <alignment vertical="top" wrapText="1"/>
    </xf>
    <xf numFmtId="0" fontId="0" fillId="0" borderId="103" xfId="0" applyFont="1" applyBorder="1" applyAlignment="1">
      <alignment horizontal="center" vertical="center"/>
    </xf>
    <xf numFmtId="0" fontId="11" fillId="0" borderId="16" xfId="0" applyFont="1" applyBorder="1" applyAlignment="1">
      <alignment vertical="top"/>
    </xf>
    <xf numFmtId="0" fontId="11" fillId="0" borderId="16" xfId="0" applyFont="1" applyBorder="1" applyAlignment="1">
      <alignment vertical="top" wrapText="1"/>
    </xf>
    <xf numFmtId="164" fontId="16" fillId="15" borderId="0" xfId="0" applyNumberFormat="1" applyFont="1" applyFill="1" applyAlignment="1">
      <alignment horizontal="center" vertical="center"/>
    </xf>
    <xf numFmtId="0" fontId="16" fillId="15" borderId="0" xfId="0" applyFont="1" applyFill="1" applyAlignment="1">
      <alignment vertical="center" wrapText="1"/>
    </xf>
    <xf numFmtId="164" fontId="16" fillId="15" borderId="0" xfId="0" applyNumberFormat="1" applyFont="1" applyFill="1" applyBorder="1" applyAlignment="1">
      <alignment horizontal="center" vertical="center"/>
    </xf>
    <xf numFmtId="0" fontId="16" fillId="15" borderId="0" xfId="0" applyFont="1" applyFill="1" applyBorder="1" applyAlignment="1">
      <alignment vertical="center" wrapText="1"/>
    </xf>
    <xf numFmtId="9" fontId="16" fillId="15" borderId="0" xfId="0" applyNumberFormat="1" applyFont="1" applyFill="1" applyAlignment="1">
      <alignment horizontal="left" vertical="center" wrapText="1"/>
    </xf>
    <xf numFmtId="0" fontId="0" fillId="0" borderId="126" xfId="0" applyBorder="1"/>
    <xf numFmtId="0" fontId="0" fillId="0" borderId="126" xfId="0" applyBorder="1" applyAlignment="1">
      <alignment vertical="center"/>
    </xf>
    <xf numFmtId="0" fontId="0" fillId="0" borderId="126" xfId="0" applyFill="1" applyBorder="1" applyAlignment="1">
      <alignment horizontal="left" vertical="center"/>
    </xf>
    <xf numFmtId="0" fontId="0" fillId="0" borderId="126" xfId="0" applyFill="1" applyBorder="1" applyAlignment="1">
      <alignment vertical="center"/>
    </xf>
    <xf numFmtId="0" fontId="0" fillId="0" borderId="126" xfId="0" applyFill="1" applyBorder="1" applyAlignment="1">
      <alignment vertical="center" wrapText="1"/>
    </xf>
    <xf numFmtId="41" fontId="13" fillId="0" borderId="30" xfId="0" applyNumberFormat="1" applyFont="1" applyFill="1" applyBorder="1" applyAlignment="1" applyProtection="1">
      <alignment horizontal="right" vertical="center"/>
      <protection locked="0"/>
    </xf>
    <xf numFmtId="0" fontId="0" fillId="15" borderId="3" xfId="0" applyFill="1" applyBorder="1" applyAlignment="1">
      <alignment vertical="center"/>
    </xf>
    <xf numFmtId="0" fontId="0" fillId="15" borderId="2" xfId="0" applyFill="1" applyBorder="1" applyAlignment="1">
      <alignment horizontal="center" vertical="center"/>
    </xf>
    <xf numFmtId="0" fontId="0" fillId="15" borderId="3" xfId="0" applyFill="1" applyBorder="1" applyAlignment="1">
      <alignment vertical="center" wrapText="1"/>
    </xf>
    <xf numFmtId="0" fontId="0" fillId="15" borderId="25" xfId="0" applyFill="1" applyBorder="1" applyAlignment="1">
      <alignment horizontal="justify" vertical="center" wrapText="1"/>
    </xf>
    <xf numFmtId="0" fontId="0" fillId="15" borderId="31" xfId="0" applyFill="1" applyBorder="1" applyAlignment="1">
      <alignment horizontal="justify" vertical="center" wrapText="1"/>
    </xf>
    <xf numFmtId="0" fontId="0" fillId="0" borderId="25" xfId="0" applyFill="1" applyBorder="1" applyAlignment="1">
      <alignment horizontal="justify" vertical="center" wrapText="1"/>
    </xf>
    <xf numFmtId="0" fontId="0" fillId="0" borderId="32" xfId="0" applyBorder="1" applyAlignment="1">
      <alignment horizontal="center" vertical="center"/>
    </xf>
    <xf numFmtId="0" fontId="0" fillId="0" borderId="33" xfId="0" applyFill="1" applyBorder="1" applyAlignment="1">
      <alignment vertical="center" wrapText="1"/>
    </xf>
    <xf numFmtId="0" fontId="0" fillId="0" borderId="27" xfId="0" applyFill="1" applyBorder="1" applyAlignment="1">
      <alignment horizontal="justify" vertical="center" wrapText="1"/>
    </xf>
    <xf numFmtId="0" fontId="16" fillId="25" borderId="34" xfId="0" applyFont="1" applyFill="1" applyBorder="1" applyAlignment="1">
      <alignment horizontal="center" vertical="center" wrapText="1"/>
    </xf>
    <xf numFmtId="0" fontId="16" fillId="25" borderId="35" xfId="0" applyFont="1" applyFill="1" applyBorder="1" applyAlignment="1">
      <alignment horizontal="center" vertical="center"/>
    </xf>
    <xf numFmtId="0" fontId="0" fillId="0" borderId="36" xfId="0" applyBorder="1"/>
    <xf numFmtId="0" fontId="0" fillId="0" borderId="37" xfId="0" applyBorder="1"/>
    <xf numFmtId="0" fontId="11" fillId="0" borderId="32" xfId="0" applyFont="1" applyBorder="1" applyAlignment="1">
      <alignment horizontal="center" vertical="center"/>
    </xf>
    <xf numFmtId="0" fontId="0" fillId="0" borderId="33" xfId="0" applyBorder="1" applyAlignment="1">
      <alignment vertical="center"/>
    </xf>
    <xf numFmtId="0" fontId="0" fillId="0" borderId="27" xfId="0" applyBorder="1" applyAlignment="1">
      <alignment horizontal="justify" vertical="center" wrapText="1"/>
    </xf>
    <xf numFmtId="0" fontId="0" fillId="15" borderId="38" xfId="0" applyFill="1" applyBorder="1" applyAlignment="1">
      <alignment horizontal="center" vertical="center"/>
    </xf>
    <xf numFmtId="0" fontId="0" fillId="15" borderId="37" xfId="0" applyFill="1" applyBorder="1" applyAlignment="1">
      <alignment horizontal="left" vertical="center"/>
    </xf>
    <xf numFmtId="0" fontId="0" fillId="15" borderId="39" xfId="0" applyFill="1" applyBorder="1" applyAlignment="1">
      <alignment horizontal="justify" vertical="center" wrapText="1"/>
    </xf>
    <xf numFmtId="0" fontId="0" fillId="15" borderId="32" xfId="0" applyFill="1" applyBorder="1" applyAlignment="1">
      <alignment horizontal="center" vertical="center"/>
    </xf>
    <xf numFmtId="0" fontId="0" fillId="15" borderId="33" xfId="0" applyFill="1" applyBorder="1" applyAlignment="1">
      <alignment vertical="center" wrapText="1"/>
    </xf>
    <xf numFmtId="0" fontId="0" fillId="15" borderId="27" xfId="0" applyFill="1" applyBorder="1" applyAlignment="1">
      <alignment horizontal="justify" vertical="center" wrapText="1"/>
    </xf>
    <xf numFmtId="0" fontId="0" fillId="0" borderId="40" xfId="0" applyBorder="1" applyAlignment="1">
      <alignment horizontal="center" vertical="center"/>
    </xf>
    <xf numFmtId="0" fontId="0" fillId="0" borderId="41" xfId="0" applyFill="1" applyBorder="1" applyAlignment="1">
      <alignment vertical="center" wrapText="1"/>
    </xf>
    <xf numFmtId="0" fontId="0" fillId="0" borderId="39" xfId="0" applyFill="1" applyBorder="1" applyAlignment="1">
      <alignment horizontal="justify" vertical="center" wrapText="1"/>
    </xf>
    <xf numFmtId="0" fontId="0" fillId="15" borderId="40" xfId="0" applyFill="1" applyBorder="1" applyAlignment="1">
      <alignment horizontal="center" vertical="center"/>
    </xf>
    <xf numFmtId="0" fontId="0" fillId="15" borderId="41" xfId="0" applyFill="1" applyBorder="1" applyAlignment="1">
      <alignment vertical="center" wrapText="1"/>
    </xf>
    <xf numFmtId="0" fontId="11" fillId="0" borderId="0" xfId="0" applyFont="1" applyBorder="1" applyAlignment="1">
      <alignment horizontal="center" vertical="center"/>
    </xf>
    <xf numFmtId="0" fontId="0" fillId="0" borderId="16" xfId="0" applyFill="1" applyBorder="1" applyAlignment="1">
      <alignment horizontal="center" vertical="center"/>
    </xf>
    <xf numFmtId="0" fontId="0" fillId="0" borderId="28" xfId="0" applyFill="1" applyBorder="1" applyAlignment="1">
      <alignment vertical="center" wrapText="1"/>
    </xf>
    <xf numFmtId="0" fontId="0" fillId="0" borderId="31" xfId="0" applyFill="1" applyBorder="1" applyAlignment="1">
      <alignment horizontal="justify" vertical="center" wrapText="1"/>
    </xf>
    <xf numFmtId="0" fontId="0" fillId="0" borderId="0" xfId="0" applyBorder="1" applyAlignment="1">
      <alignment vertical="center"/>
    </xf>
    <xf numFmtId="0" fontId="0" fillId="0" borderId="0" xfId="0" applyBorder="1" applyAlignment="1">
      <alignment horizontal="justify" vertical="center" wrapText="1"/>
    </xf>
    <xf numFmtId="0" fontId="0" fillId="0" borderId="0" xfId="0" applyFill="1" applyBorder="1" applyAlignment="1">
      <alignment horizontal="center" vertical="center"/>
    </xf>
    <xf numFmtId="0" fontId="0" fillId="0" borderId="0" xfId="0" applyFill="1" applyBorder="1" applyAlignment="1">
      <alignment vertical="center" wrapText="1"/>
    </xf>
    <xf numFmtId="0" fontId="0" fillId="0" borderId="0" xfId="0" applyFill="1" applyBorder="1" applyAlignment="1">
      <alignment horizontal="justify" vertical="center" wrapText="1"/>
    </xf>
    <xf numFmtId="0" fontId="11" fillId="0" borderId="0" xfId="0" applyFont="1" applyBorder="1" applyAlignment="1">
      <alignment horizontal="center" vertical="center" wrapText="1"/>
    </xf>
    <xf numFmtId="0" fontId="0" fillId="0" borderId="0" xfId="0" applyBorder="1" applyAlignment="1">
      <alignment horizontal="center" vertical="center"/>
    </xf>
    <xf numFmtId="0" fontId="11" fillId="0" borderId="42" xfId="0" applyFont="1" applyFill="1" applyBorder="1" applyAlignment="1">
      <alignment horizontal="center" vertical="center"/>
    </xf>
    <xf numFmtId="0" fontId="26" fillId="0" borderId="0" xfId="0" applyFont="1" applyFill="1" applyBorder="1" applyAlignment="1" applyProtection="1">
      <alignment vertical="center"/>
    </xf>
    <xf numFmtId="0" fontId="0" fillId="0" borderId="0" xfId="0" applyBorder="1" applyProtection="1"/>
    <xf numFmtId="41" fontId="11" fillId="15" borderId="30" xfId="0" applyNumberFormat="1" applyFont="1" applyFill="1" applyBorder="1" applyAlignment="1" applyProtection="1">
      <alignment horizontal="right"/>
    </xf>
    <xf numFmtId="0" fontId="11" fillId="15" borderId="15" xfId="0" applyFont="1" applyFill="1" applyBorder="1" applyAlignment="1" applyProtection="1"/>
    <xf numFmtId="0" fontId="11" fillId="15" borderId="16" xfId="0" applyFont="1" applyFill="1" applyBorder="1" applyAlignment="1" applyProtection="1"/>
    <xf numFmtId="41" fontId="16" fillId="15" borderId="30" xfId="0" applyNumberFormat="1" applyFont="1" applyFill="1" applyBorder="1" applyAlignment="1" applyProtection="1">
      <alignment horizontal="right" vertical="center"/>
    </xf>
    <xf numFmtId="49" fontId="13" fillId="0" borderId="109" xfId="0" applyNumberFormat="1" applyFont="1" applyFill="1" applyBorder="1" applyAlignment="1" applyProtection="1">
      <alignment horizontal="center" vertical="center"/>
    </xf>
    <xf numFmtId="49" fontId="13" fillId="0" borderId="103" xfId="0" applyNumberFormat="1" applyFont="1" applyFill="1" applyBorder="1" applyAlignment="1" applyProtection="1">
      <alignment horizontal="center" vertical="center"/>
    </xf>
    <xf numFmtId="9" fontId="13" fillId="0" borderId="103" xfId="0" applyNumberFormat="1" applyFont="1" applyFill="1" applyBorder="1" applyAlignment="1" applyProtection="1">
      <alignment vertical="center" wrapText="1"/>
    </xf>
    <xf numFmtId="49" fontId="11" fillId="15" borderId="109" xfId="0" applyNumberFormat="1" applyFont="1" applyFill="1" applyBorder="1" applyAlignment="1" applyProtection="1">
      <alignment horizontal="center" vertical="center"/>
    </xf>
    <xf numFmtId="42" fontId="11" fillId="15" borderId="121" xfId="0" applyNumberFormat="1" applyFont="1" applyFill="1" applyBorder="1" applyAlignment="1" applyProtection="1">
      <alignment horizontal="right" vertical="center"/>
    </xf>
    <xf numFmtId="49" fontId="17" fillId="15" borderId="109" xfId="0" applyNumberFormat="1" applyFont="1" applyFill="1" applyBorder="1" applyAlignment="1" applyProtection="1">
      <alignment horizontal="center" vertical="center"/>
    </xf>
    <xf numFmtId="49" fontId="17" fillId="15" borderId="103" xfId="0" applyNumberFormat="1" applyFont="1" applyFill="1" applyBorder="1" applyAlignment="1" applyProtection="1">
      <alignment horizontal="center" vertical="center"/>
    </xf>
    <xf numFmtId="42" fontId="17" fillId="15" borderId="121" xfId="0" applyNumberFormat="1" applyFont="1" applyFill="1" applyBorder="1" applyAlignment="1" applyProtection="1">
      <alignment horizontal="right" vertical="center"/>
    </xf>
    <xf numFmtId="41" fontId="17" fillId="15" borderId="30" xfId="0" applyNumberFormat="1" applyFont="1" applyFill="1" applyBorder="1" applyAlignment="1" applyProtection="1">
      <alignment horizontal="right"/>
    </xf>
    <xf numFmtId="0" fontId="12" fillId="0" borderId="0" xfId="0" applyFont="1" applyFill="1" applyBorder="1" applyAlignment="1">
      <alignment vertical="center" wrapText="1"/>
    </xf>
    <xf numFmtId="3" fontId="23" fillId="27" borderId="103" xfId="0" applyNumberFormat="1" applyFont="1" applyFill="1" applyBorder="1" applyAlignment="1" applyProtection="1">
      <alignment vertical="center"/>
    </xf>
    <xf numFmtId="41" fontId="11" fillId="27" borderId="103" xfId="0" applyNumberFormat="1" applyFont="1" applyFill="1" applyBorder="1" applyAlignment="1" applyProtection="1">
      <alignment vertical="center"/>
    </xf>
    <xf numFmtId="0" fontId="26" fillId="22" borderId="13" xfId="0" applyFont="1" applyFill="1" applyBorder="1" applyAlignment="1">
      <alignment vertical="center"/>
    </xf>
    <xf numFmtId="0" fontId="0" fillId="0" borderId="0" xfId="0" applyAlignment="1">
      <alignment vertical="top" wrapText="1"/>
    </xf>
    <xf numFmtId="0" fontId="0" fillId="0" borderId="0" xfId="0" applyAlignment="1">
      <alignment horizontal="center" vertical="top" wrapText="1"/>
    </xf>
    <xf numFmtId="0" fontId="11" fillId="0" borderId="0" xfId="0" applyFont="1" applyAlignment="1">
      <alignment vertical="top" wrapText="1"/>
    </xf>
    <xf numFmtId="0" fontId="0" fillId="0" borderId="0" xfId="0" applyAlignment="1">
      <alignment horizontal="left" wrapText="1"/>
    </xf>
    <xf numFmtId="0" fontId="0" fillId="0" borderId="0" xfId="0" applyAlignment="1">
      <alignment vertical="top"/>
    </xf>
    <xf numFmtId="0" fontId="0" fillId="0" borderId="0" xfId="0" applyAlignment="1">
      <alignment horizontal="center" vertical="top"/>
    </xf>
    <xf numFmtId="0" fontId="0" fillId="0" borderId="0" xfId="0" applyAlignment="1"/>
    <xf numFmtId="0" fontId="11" fillId="0" borderId="0" xfId="0" applyFont="1" applyAlignment="1"/>
    <xf numFmtId="0" fontId="26" fillId="0" borderId="0" xfId="0" applyFont="1" applyFill="1" applyBorder="1" applyAlignment="1" applyProtection="1">
      <alignment horizontal="center" vertical="center"/>
    </xf>
    <xf numFmtId="44" fontId="13" fillId="0" borderId="0" xfId="0" applyNumberFormat="1" applyFont="1"/>
    <xf numFmtId="0" fontId="27" fillId="21" borderId="43" xfId="0" applyFont="1" applyFill="1" applyBorder="1" applyAlignment="1">
      <alignment horizontal="center" vertical="center" wrapText="1"/>
    </xf>
    <xf numFmtId="0" fontId="27" fillId="21" borderId="44" xfId="0" applyFont="1" applyFill="1" applyBorder="1" applyAlignment="1">
      <alignment horizontal="center" vertical="center" wrapText="1"/>
    </xf>
    <xf numFmtId="0" fontId="27" fillId="21" borderId="127" xfId="0" applyFont="1" applyFill="1" applyBorder="1" applyAlignment="1">
      <alignment horizontal="center" vertical="center" wrapText="1"/>
    </xf>
    <xf numFmtId="0" fontId="27" fillId="21" borderId="128" xfId="0" applyFont="1" applyFill="1" applyBorder="1" applyAlignment="1">
      <alignment horizontal="center" vertical="center" wrapText="1"/>
    </xf>
    <xf numFmtId="0" fontId="27" fillId="21" borderId="45" xfId="0" applyFont="1" applyFill="1" applyBorder="1" applyAlignment="1">
      <alignment horizontal="center" vertical="center" wrapText="1"/>
    </xf>
    <xf numFmtId="0" fontId="27" fillId="21" borderId="46" xfId="0" applyFont="1" applyFill="1" applyBorder="1" applyAlignment="1">
      <alignment horizontal="center" vertical="center" wrapText="1"/>
    </xf>
    <xf numFmtId="0" fontId="27" fillId="21" borderId="129" xfId="0" applyFont="1" applyFill="1" applyBorder="1" applyAlignment="1">
      <alignment horizontal="center" vertical="center" wrapText="1"/>
    </xf>
    <xf numFmtId="0" fontId="27" fillId="21" borderId="130" xfId="0" applyFont="1" applyFill="1" applyBorder="1" applyAlignment="1">
      <alignment horizontal="center" vertical="center" wrapText="1"/>
    </xf>
    <xf numFmtId="9" fontId="0" fillId="0" borderId="15" xfId="0" applyNumberFormat="1" applyFont="1" applyBorder="1" applyAlignment="1">
      <alignment horizontal="justify" vertical="center" wrapText="1"/>
    </xf>
    <xf numFmtId="0" fontId="0" fillId="0" borderId="10" xfId="0" applyBorder="1" applyAlignment="1">
      <alignment horizontal="justify" vertical="center" wrapText="1"/>
    </xf>
    <xf numFmtId="0" fontId="0" fillId="0" borderId="11" xfId="0" applyBorder="1" applyAlignment="1">
      <alignment horizontal="justify" vertical="center" wrapText="1"/>
    </xf>
    <xf numFmtId="0" fontId="0" fillId="0" borderId="14" xfId="0" applyBorder="1" applyAlignment="1">
      <alignment horizontal="justify" vertical="center" wrapText="1"/>
    </xf>
    <xf numFmtId="0" fontId="0" fillId="0" borderId="13" xfId="0" applyBorder="1" applyAlignment="1">
      <alignment horizontal="justify" vertical="center" wrapText="1"/>
    </xf>
    <xf numFmtId="0" fontId="0" fillId="0" borderId="23" xfId="0" applyBorder="1" applyAlignment="1">
      <alignment horizontal="justify" vertical="center" wrapText="1"/>
    </xf>
    <xf numFmtId="0" fontId="19" fillId="21" borderId="15" xfId="0" applyFont="1" applyFill="1" applyBorder="1" applyAlignment="1">
      <alignment horizontal="center" vertical="top" wrapText="1"/>
    </xf>
    <xf numFmtId="0" fontId="19" fillId="21" borderId="10" xfId="0" applyFont="1" applyFill="1" applyBorder="1" applyAlignment="1">
      <alignment horizontal="center" vertical="top" wrapText="1"/>
    </xf>
    <xf numFmtId="0" fontId="19" fillId="21" borderId="10" xfId="0" applyFont="1" applyFill="1" applyBorder="1" applyAlignment="1">
      <alignment horizontal="center" vertical="top"/>
    </xf>
    <xf numFmtId="0" fontId="19" fillId="21" borderId="11" xfId="0" applyFont="1" applyFill="1" applyBorder="1" applyAlignment="1">
      <alignment horizontal="center" vertical="top"/>
    </xf>
    <xf numFmtId="0" fontId="19" fillId="21" borderId="16" xfId="0" applyFont="1" applyFill="1" applyBorder="1" applyAlignment="1">
      <alignment horizontal="center" vertical="top"/>
    </xf>
    <xf numFmtId="0" fontId="19" fillId="21" borderId="0" xfId="0" applyFont="1" applyFill="1" applyBorder="1" applyAlignment="1">
      <alignment horizontal="center" vertical="top"/>
    </xf>
    <xf numFmtId="0" fontId="19" fillId="21" borderId="28" xfId="0" applyFont="1" applyFill="1" applyBorder="1" applyAlignment="1">
      <alignment horizontal="center" vertical="top"/>
    </xf>
    <xf numFmtId="0" fontId="26" fillId="22" borderId="14" xfId="0" applyFont="1" applyFill="1" applyBorder="1" applyAlignment="1">
      <alignment horizontal="left" vertical="center"/>
    </xf>
    <xf numFmtId="0" fontId="26" fillId="22" borderId="13" xfId="0" applyFont="1" applyFill="1" applyBorder="1" applyAlignment="1">
      <alignment horizontal="left" vertical="center"/>
    </xf>
    <xf numFmtId="0" fontId="11" fillId="0" borderId="30"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14"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23" xfId="0" applyFont="1" applyBorder="1" applyAlignment="1">
      <alignment horizontal="center" vertical="center" wrapText="1"/>
    </xf>
    <xf numFmtId="0" fontId="11" fillId="0" borderId="30" xfId="0" applyFont="1" applyBorder="1" applyAlignment="1">
      <alignment horizontal="center"/>
    </xf>
    <xf numFmtId="0" fontId="0" fillId="0" borderId="10" xfId="0" applyFont="1" applyBorder="1" applyAlignment="1">
      <alignment horizontal="justify" vertical="center" wrapText="1"/>
    </xf>
    <xf numFmtId="0" fontId="0" fillId="0" borderId="11" xfId="0" applyFont="1" applyBorder="1" applyAlignment="1">
      <alignment horizontal="justify" vertical="center" wrapText="1"/>
    </xf>
    <xf numFmtId="0" fontId="0" fillId="0" borderId="14" xfId="0" applyFont="1" applyBorder="1" applyAlignment="1">
      <alignment horizontal="justify" vertical="center" wrapText="1"/>
    </xf>
    <xf numFmtId="0" fontId="0" fillId="0" borderId="13" xfId="0" applyFont="1" applyBorder="1" applyAlignment="1">
      <alignment horizontal="justify" vertical="center" wrapText="1"/>
    </xf>
    <xf numFmtId="0" fontId="0" fillId="0" borderId="23" xfId="0" applyFont="1" applyBorder="1" applyAlignment="1">
      <alignment horizontal="justify" vertical="center" wrapText="1"/>
    </xf>
    <xf numFmtId="0" fontId="0" fillId="0" borderId="15" xfId="0" applyBorder="1" applyAlignment="1">
      <alignment horizontal="justify" vertical="center" wrapText="1"/>
    </xf>
    <xf numFmtId="0" fontId="0" fillId="0" borderId="15" xfId="0" applyBorder="1" applyAlignment="1">
      <alignment horizontal="center" vertical="center" wrapText="1"/>
    </xf>
    <xf numFmtId="0" fontId="0" fillId="0" borderId="10"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1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15" xfId="0" applyFont="1" applyBorder="1" applyAlignment="1">
      <alignment horizontal="justify" vertical="center" wrapText="1"/>
    </xf>
    <xf numFmtId="0" fontId="11" fillId="0" borderId="0" xfId="0" applyFont="1" applyAlignment="1">
      <alignment horizontal="left" vertical="top" wrapText="1"/>
    </xf>
    <xf numFmtId="0" fontId="0" fillId="0" borderId="0" xfId="0" applyAlignment="1">
      <alignment horizontal="justify" vertical="top" wrapText="1"/>
    </xf>
    <xf numFmtId="0" fontId="0" fillId="0" borderId="0" xfId="0" applyFont="1" applyAlignment="1">
      <alignment horizontal="justify" wrapText="1"/>
    </xf>
    <xf numFmtId="0" fontId="0" fillId="0" borderId="0" xfId="0" applyAlignment="1">
      <alignment horizontal="left" wrapText="1"/>
    </xf>
    <xf numFmtId="0" fontId="0" fillId="0" borderId="6" xfId="0" applyFont="1" applyBorder="1" applyAlignment="1" applyProtection="1">
      <alignment horizontal="left" vertical="top" wrapText="1"/>
      <protection locked="0"/>
    </xf>
    <xf numFmtId="0" fontId="0" fillId="0" borderId="0" xfId="0" applyFont="1" applyBorder="1" applyAlignment="1" applyProtection="1">
      <alignment horizontal="left" vertical="top" wrapText="1"/>
      <protection locked="0"/>
    </xf>
    <xf numFmtId="0" fontId="0" fillId="0" borderId="28" xfId="0" applyFont="1" applyBorder="1" applyAlignment="1" applyProtection="1">
      <alignment horizontal="left" vertical="top" wrapText="1"/>
      <protection locked="0"/>
    </xf>
    <xf numFmtId="0" fontId="0" fillId="0" borderId="19" xfId="0" applyFont="1" applyBorder="1" applyAlignment="1" applyProtection="1">
      <alignment horizontal="left" vertical="top" wrapText="1"/>
      <protection locked="0"/>
    </xf>
    <xf numFmtId="0" fontId="0" fillId="0" borderId="13" xfId="0" applyFont="1" applyBorder="1" applyAlignment="1" applyProtection="1">
      <alignment horizontal="left" vertical="top" wrapText="1"/>
      <protection locked="0"/>
    </xf>
    <xf numFmtId="0" fontId="0" fillId="0" borderId="23" xfId="0" applyFont="1" applyBorder="1" applyAlignment="1" applyProtection="1">
      <alignment horizontal="left" vertical="top" wrapText="1"/>
      <protection locked="0"/>
    </xf>
    <xf numFmtId="0" fontId="0" fillId="0" borderId="16" xfId="0"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7" xfId="0" applyBorder="1" applyAlignment="1" applyProtection="1">
      <alignment horizontal="left" vertical="top" wrapText="1"/>
      <protection locked="0"/>
    </xf>
    <xf numFmtId="0" fontId="0" fillId="0" borderId="14" xfId="0" applyBorder="1" applyAlignment="1" applyProtection="1">
      <alignment horizontal="left" vertical="top" wrapText="1"/>
      <protection locked="0"/>
    </xf>
    <xf numFmtId="0" fontId="0" fillId="0" borderId="13" xfId="0" applyBorder="1" applyAlignment="1" applyProtection="1">
      <alignment horizontal="left" vertical="top" wrapText="1"/>
      <protection locked="0"/>
    </xf>
    <xf numFmtId="0" fontId="0" fillId="0" borderId="48" xfId="0" applyBorder="1" applyAlignment="1" applyProtection="1">
      <alignment horizontal="left" vertical="top" wrapText="1"/>
      <protection locked="0"/>
    </xf>
    <xf numFmtId="0" fontId="27" fillId="21" borderId="45" xfId="0" applyFont="1" applyFill="1" applyBorder="1" applyAlignment="1">
      <alignment horizontal="center" vertical="center"/>
    </xf>
    <xf numFmtId="0" fontId="27" fillId="21" borderId="47" xfId="0" applyFont="1" applyFill="1" applyBorder="1" applyAlignment="1">
      <alignment horizontal="center" vertical="center"/>
    </xf>
    <xf numFmtId="0" fontId="27" fillId="21" borderId="46" xfId="0" applyFont="1" applyFill="1" applyBorder="1" applyAlignment="1">
      <alignment horizontal="center" vertical="center"/>
    </xf>
    <xf numFmtId="0" fontId="27" fillId="21" borderId="6" xfId="0" applyFont="1" applyFill="1" applyBorder="1" applyAlignment="1">
      <alignment horizontal="center" vertical="center"/>
    </xf>
    <xf numFmtId="0" fontId="27" fillId="21" borderId="0" xfId="0" applyFont="1" applyFill="1" applyBorder="1" applyAlignment="1">
      <alignment horizontal="center" vertical="center"/>
    </xf>
    <xf numFmtId="0" fontId="27" fillId="21" borderId="7" xfId="0" applyFont="1" applyFill="1" applyBorder="1" applyAlignment="1">
      <alignment horizontal="center" vertical="center"/>
    </xf>
    <xf numFmtId="0" fontId="26" fillId="19" borderId="19" xfId="0" applyFont="1" applyFill="1" applyBorder="1" applyAlignment="1">
      <alignment horizontal="center" vertical="center" wrapText="1"/>
    </xf>
    <xf numFmtId="0" fontId="26" fillId="19" borderId="13" xfId="0" applyFont="1" applyFill="1" applyBorder="1" applyAlignment="1">
      <alignment horizontal="center" vertical="center" wrapText="1"/>
    </xf>
    <xf numFmtId="0" fontId="26" fillId="19" borderId="23" xfId="0" applyFont="1" applyFill="1" applyBorder="1" applyAlignment="1">
      <alignment horizontal="center" vertical="center" wrapText="1"/>
    </xf>
    <xf numFmtId="0" fontId="26" fillId="19" borderId="14" xfId="0" applyFont="1" applyFill="1" applyBorder="1" applyAlignment="1">
      <alignment horizontal="center" vertical="top" wrapText="1"/>
    </xf>
    <xf numFmtId="0" fontId="26" fillId="19" borderId="13" xfId="0" applyFont="1" applyFill="1" applyBorder="1" applyAlignment="1">
      <alignment horizontal="center" vertical="top" wrapText="1"/>
    </xf>
    <xf numFmtId="0" fontId="26" fillId="19" borderId="48" xfId="0" applyFont="1" applyFill="1" applyBorder="1" applyAlignment="1">
      <alignment horizontal="center" vertical="top" wrapText="1"/>
    </xf>
    <xf numFmtId="0" fontId="21" fillId="19" borderId="1" xfId="0" applyFont="1" applyFill="1" applyBorder="1" applyAlignment="1">
      <alignment horizontal="left" vertical="top" wrapText="1"/>
    </xf>
    <xf numFmtId="0" fontId="21" fillId="19" borderId="49" xfId="0" applyFont="1" applyFill="1" applyBorder="1" applyAlignment="1">
      <alignment horizontal="left" vertical="top" wrapText="1"/>
    </xf>
    <xf numFmtId="0" fontId="0" fillId="19" borderId="10" xfId="0" applyFont="1" applyFill="1" applyBorder="1" applyAlignment="1">
      <alignment horizontal="left" vertical="top" wrapText="1"/>
    </xf>
    <xf numFmtId="0" fontId="0" fillId="19" borderId="11" xfId="0" applyFont="1" applyFill="1" applyBorder="1" applyAlignment="1">
      <alignment horizontal="left" vertical="top" wrapText="1"/>
    </xf>
    <xf numFmtId="0" fontId="0" fillId="19" borderId="13" xfId="0" applyFont="1" applyFill="1" applyBorder="1" applyAlignment="1">
      <alignment horizontal="left" vertical="top" wrapText="1"/>
    </xf>
    <xf numFmtId="0" fontId="0" fillId="19" borderId="23" xfId="0" applyFont="1" applyFill="1" applyBorder="1" applyAlignment="1">
      <alignment horizontal="left" vertical="top" wrapText="1"/>
    </xf>
    <xf numFmtId="0" fontId="21" fillId="19" borderId="13" xfId="0" applyFont="1" applyFill="1" applyBorder="1" applyAlignment="1">
      <alignment horizontal="left" vertical="top" wrapText="1"/>
    </xf>
    <xf numFmtId="0" fontId="21" fillId="19" borderId="48" xfId="0" applyFont="1" applyFill="1" applyBorder="1" applyAlignment="1">
      <alignment horizontal="left" vertical="top" wrapText="1"/>
    </xf>
    <xf numFmtId="0" fontId="0" fillId="0" borderId="6" xfId="0" applyBorder="1" applyAlignment="1" applyProtection="1">
      <alignment horizontal="center"/>
      <protection locked="0"/>
    </xf>
    <xf numFmtId="0" fontId="0" fillId="0" borderId="0" xfId="0" applyBorder="1" applyAlignment="1" applyProtection="1">
      <alignment horizontal="center"/>
      <protection locked="0"/>
    </xf>
    <xf numFmtId="0" fontId="0" fillId="0" borderId="7" xfId="0" applyBorder="1" applyAlignment="1" applyProtection="1">
      <alignment horizontal="center"/>
      <protection locked="0"/>
    </xf>
    <xf numFmtId="0" fontId="21" fillId="19" borderId="10" xfId="0" applyFont="1" applyFill="1" applyBorder="1" applyAlignment="1">
      <alignment horizontal="left" vertical="center" wrapText="1"/>
    </xf>
    <xf numFmtId="0" fontId="21" fillId="19" borderId="11" xfId="0" applyFont="1" applyFill="1" applyBorder="1" applyAlignment="1">
      <alignment horizontal="left" vertical="center" wrapText="1"/>
    </xf>
    <xf numFmtId="0" fontId="19" fillId="19" borderId="6" xfId="0" applyFont="1" applyFill="1" applyBorder="1" applyAlignment="1">
      <alignment horizontal="left" vertical="center" wrapText="1"/>
    </xf>
    <xf numFmtId="0" fontId="19" fillId="19" borderId="0" xfId="0" applyFont="1" applyFill="1" applyBorder="1" applyAlignment="1">
      <alignment horizontal="left" vertical="center" wrapText="1"/>
    </xf>
    <xf numFmtId="0" fontId="19" fillId="19" borderId="28" xfId="0" applyFont="1" applyFill="1" applyBorder="1" applyAlignment="1">
      <alignment horizontal="left" vertical="center" wrapText="1"/>
    </xf>
    <xf numFmtId="0" fontId="19" fillId="19" borderId="19" xfId="0" applyFont="1" applyFill="1" applyBorder="1" applyAlignment="1">
      <alignment horizontal="left" vertical="center" wrapText="1"/>
    </xf>
    <xf numFmtId="0" fontId="19" fillId="19" borderId="13" xfId="0" applyFont="1" applyFill="1" applyBorder="1" applyAlignment="1">
      <alignment horizontal="left" vertical="center" wrapText="1"/>
    </xf>
    <xf numFmtId="0" fontId="19" fillId="19" borderId="23" xfId="0" applyFont="1" applyFill="1" applyBorder="1" applyAlignment="1">
      <alignment horizontal="left" vertical="center" wrapText="1"/>
    </xf>
    <xf numFmtId="0" fontId="36" fillId="19" borderId="0" xfId="0" applyFont="1" applyFill="1" applyBorder="1" applyAlignment="1">
      <alignment horizontal="center" vertical="top" wrapText="1"/>
    </xf>
    <xf numFmtId="0" fontId="36" fillId="19" borderId="28" xfId="0" applyFont="1" applyFill="1" applyBorder="1" applyAlignment="1">
      <alignment horizontal="center" vertical="top" wrapText="1"/>
    </xf>
    <xf numFmtId="0" fontId="36" fillId="19" borderId="13" xfId="0" applyFont="1" applyFill="1" applyBorder="1" applyAlignment="1">
      <alignment horizontal="center" vertical="top" wrapText="1"/>
    </xf>
    <xf numFmtId="0" fontId="36" fillId="19" borderId="23" xfId="0" applyFont="1" applyFill="1" applyBorder="1" applyAlignment="1">
      <alignment horizontal="center" vertical="top" wrapText="1"/>
    </xf>
    <xf numFmtId="0" fontId="21" fillId="19" borderId="16" xfId="0" applyFont="1" applyFill="1" applyBorder="1" applyAlignment="1">
      <alignment horizontal="center" vertical="top" wrapText="1"/>
    </xf>
    <xf numFmtId="0" fontId="21" fillId="19" borderId="0" xfId="0" applyFont="1" applyFill="1" applyBorder="1" applyAlignment="1">
      <alignment horizontal="center" vertical="top" wrapText="1"/>
    </xf>
    <xf numFmtId="0" fontId="21" fillId="19" borderId="7" xfId="0" applyFont="1" applyFill="1" applyBorder="1" applyAlignment="1">
      <alignment horizontal="center" vertical="top" wrapText="1"/>
    </xf>
    <xf numFmtId="0" fontId="21" fillId="19" borderId="14" xfId="0" applyFont="1" applyFill="1" applyBorder="1" applyAlignment="1">
      <alignment horizontal="center" vertical="top" wrapText="1"/>
    </xf>
    <xf numFmtId="0" fontId="21" fillId="19" borderId="13" xfId="0" applyFont="1" applyFill="1" applyBorder="1" applyAlignment="1">
      <alignment horizontal="center" vertical="top" wrapText="1"/>
    </xf>
    <xf numFmtId="0" fontId="21" fillId="19" borderId="48" xfId="0" applyFont="1" applyFill="1" applyBorder="1" applyAlignment="1">
      <alignment horizontal="center" vertical="top" wrapText="1"/>
    </xf>
    <xf numFmtId="0" fontId="33" fillId="0" borderId="2" xfId="0" applyFont="1" applyBorder="1" applyAlignment="1" applyProtection="1">
      <alignment horizontal="left" wrapText="1"/>
      <protection locked="0"/>
    </xf>
    <xf numFmtId="0" fontId="33" fillId="0" borderId="1" xfId="0" applyFont="1" applyBorder="1" applyAlignment="1" applyProtection="1">
      <alignment horizontal="left" wrapText="1"/>
      <protection locked="0"/>
    </xf>
    <xf numFmtId="0" fontId="33" fillId="0" borderId="3" xfId="0" applyFont="1" applyBorder="1" applyAlignment="1" applyProtection="1">
      <alignment horizontal="left" wrapText="1"/>
      <protection locked="0"/>
    </xf>
    <xf numFmtId="44" fontId="17" fillId="0" borderId="13" xfId="23" applyFont="1" applyBorder="1" applyAlignment="1" applyProtection="1">
      <alignment horizontal="center" vertical="center"/>
      <protection locked="0"/>
    </xf>
    <xf numFmtId="44" fontId="17" fillId="0" borderId="48" xfId="23" applyFont="1" applyBorder="1" applyAlignment="1" applyProtection="1">
      <alignment horizontal="center" vertical="center"/>
      <protection locked="0"/>
    </xf>
    <xf numFmtId="0" fontId="19" fillId="23" borderId="18" xfId="0" applyFont="1" applyFill="1" applyBorder="1" applyAlignment="1" applyProtection="1">
      <alignment horizontal="center"/>
      <protection locked="0"/>
    </xf>
    <xf numFmtId="0" fontId="19" fillId="23" borderId="1" xfId="0" applyFont="1" applyFill="1" applyBorder="1" applyAlignment="1" applyProtection="1">
      <alignment horizontal="center"/>
      <protection locked="0"/>
    </xf>
    <xf numFmtId="0" fontId="19" fillId="23" borderId="3" xfId="0" applyFont="1" applyFill="1" applyBorder="1" applyAlignment="1" applyProtection="1">
      <alignment horizontal="center"/>
      <protection locked="0"/>
    </xf>
    <xf numFmtId="167" fontId="19" fillId="23" borderId="15" xfId="23" applyNumberFormat="1" applyFont="1" applyFill="1" applyBorder="1" applyAlignment="1" applyProtection="1">
      <alignment horizontal="center" vertical="center"/>
      <protection locked="0"/>
    </xf>
    <xf numFmtId="167" fontId="19" fillId="23" borderId="10" xfId="23" applyNumberFormat="1" applyFont="1" applyFill="1" applyBorder="1" applyAlignment="1" applyProtection="1">
      <alignment horizontal="center" vertical="center"/>
      <protection locked="0"/>
    </xf>
    <xf numFmtId="167" fontId="19" fillId="23" borderId="12" xfId="23" applyNumberFormat="1" applyFont="1" applyFill="1" applyBorder="1" applyAlignment="1" applyProtection="1">
      <alignment horizontal="center" vertical="center"/>
      <protection locked="0"/>
    </xf>
    <xf numFmtId="0" fontId="33" fillId="0" borderId="30" xfId="0" applyFont="1" applyBorder="1" applyAlignment="1" applyProtection="1">
      <alignment horizontal="left" wrapText="1"/>
      <protection locked="0"/>
    </xf>
    <xf numFmtId="167" fontId="19" fillId="0" borderId="16" xfId="23" applyNumberFormat="1" applyFont="1" applyBorder="1" applyAlignment="1" applyProtection="1">
      <alignment wrapText="1"/>
      <protection locked="0"/>
    </xf>
    <xf numFmtId="167" fontId="19" fillId="0" borderId="0" xfId="23" applyNumberFormat="1" applyFont="1" applyBorder="1" applyAlignment="1" applyProtection="1">
      <alignment wrapText="1"/>
      <protection locked="0"/>
    </xf>
    <xf numFmtId="0" fontId="0" fillId="0" borderId="50" xfId="0" applyBorder="1" applyAlignment="1">
      <alignment horizontal="left" wrapText="1"/>
    </xf>
    <xf numFmtId="0" fontId="0" fillId="0" borderId="51" xfId="0" applyBorder="1" applyAlignment="1">
      <alignment horizontal="left" wrapText="1"/>
    </xf>
    <xf numFmtId="0" fontId="0" fillId="0" borderId="52" xfId="0" applyBorder="1" applyAlignment="1">
      <alignment horizontal="left" wrapText="1"/>
    </xf>
    <xf numFmtId="167" fontId="19" fillId="23" borderId="16" xfId="23" applyNumberFormat="1" applyFont="1" applyFill="1" applyBorder="1" applyAlignment="1" applyProtection="1">
      <alignment horizontal="right"/>
    </xf>
    <xf numFmtId="167" fontId="19" fillId="23" borderId="0" xfId="23" applyNumberFormat="1" applyFont="1" applyFill="1" applyBorder="1" applyAlignment="1" applyProtection="1">
      <alignment horizontal="right"/>
    </xf>
    <xf numFmtId="167" fontId="17" fillId="23" borderId="10" xfId="23" applyNumberFormat="1" applyFont="1" applyFill="1" applyBorder="1" applyAlignment="1" applyProtection="1">
      <alignment horizontal="left"/>
    </xf>
    <xf numFmtId="167" fontId="17" fillId="23" borderId="12" xfId="23" applyNumberFormat="1" applyFont="1" applyFill="1" applyBorder="1" applyAlignment="1" applyProtection="1">
      <alignment horizontal="left"/>
    </xf>
    <xf numFmtId="0" fontId="17" fillId="21" borderId="53" xfId="24" applyFont="1" applyFill="1" applyBorder="1" applyAlignment="1" applyProtection="1">
      <alignment horizontal="center" vertical="center"/>
    </xf>
    <xf numFmtId="0" fontId="17" fillId="21" borderId="54" xfId="24" applyFont="1" applyFill="1" applyBorder="1" applyAlignment="1" applyProtection="1">
      <alignment horizontal="center" vertical="center"/>
    </xf>
    <xf numFmtId="0" fontId="17" fillId="21" borderId="24" xfId="24" applyFont="1" applyFill="1" applyBorder="1" applyAlignment="1" applyProtection="1">
      <alignment horizontal="center" vertical="center"/>
    </xf>
    <xf numFmtId="0" fontId="17" fillId="21" borderId="30" xfId="24" applyFont="1" applyFill="1" applyBorder="1" applyAlignment="1" applyProtection="1">
      <alignment horizontal="center" vertical="center"/>
    </xf>
    <xf numFmtId="3" fontId="17" fillId="21" borderId="54" xfId="24" applyNumberFormat="1" applyFont="1" applyFill="1" applyBorder="1" applyAlignment="1" applyProtection="1">
      <alignment horizontal="center" vertical="center" wrapText="1"/>
    </xf>
    <xf numFmtId="3" fontId="17" fillId="21" borderId="30" xfId="24" applyNumberFormat="1" applyFont="1" applyFill="1" applyBorder="1" applyAlignment="1" applyProtection="1">
      <alignment horizontal="center" vertical="center" wrapText="1"/>
    </xf>
    <xf numFmtId="0" fontId="14" fillId="0" borderId="67" xfId="0" applyFont="1" applyFill="1" applyBorder="1" applyAlignment="1" applyProtection="1">
      <alignment horizontal="left" vertical="center" wrapText="1"/>
    </xf>
    <xf numFmtId="0" fontId="14" fillId="0" borderId="67" xfId="24" applyFont="1" applyFill="1" applyBorder="1" applyAlignment="1" applyProtection="1">
      <alignment horizontal="left" vertical="center"/>
    </xf>
    <xf numFmtId="0" fontId="17" fillId="22" borderId="82" xfId="0" applyFont="1" applyFill="1" applyBorder="1" applyAlignment="1" applyProtection="1">
      <alignment horizontal="left" vertical="center" wrapText="1"/>
    </xf>
    <xf numFmtId="0" fontId="14" fillId="0" borderId="91" xfId="24" applyFont="1" applyFill="1" applyBorder="1" applyAlignment="1" applyProtection="1">
      <alignment horizontal="left" vertical="center"/>
    </xf>
    <xf numFmtId="0" fontId="14" fillId="0" borderId="92" xfId="24" applyFont="1" applyFill="1" applyBorder="1" applyAlignment="1" applyProtection="1">
      <alignment horizontal="left" vertical="center"/>
    </xf>
    <xf numFmtId="0" fontId="14" fillId="0" borderId="93" xfId="24" applyFont="1" applyFill="1" applyBorder="1" applyAlignment="1" applyProtection="1">
      <alignment horizontal="left" vertical="center"/>
    </xf>
    <xf numFmtId="0" fontId="17" fillId="22" borderId="67" xfId="0" applyFont="1" applyFill="1" applyBorder="1" applyAlignment="1" applyProtection="1">
      <alignment horizontal="left" vertical="center" wrapText="1"/>
    </xf>
    <xf numFmtId="0" fontId="14" fillId="0" borderId="91" xfId="0" applyFont="1" applyFill="1" applyBorder="1" applyAlignment="1" applyProtection="1">
      <alignment horizontal="left" vertical="center" wrapText="1"/>
    </xf>
    <xf numFmtId="0" fontId="14" fillId="0" borderId="92" xfId="0" applyFont="1" applyFill="1" applyBorder="1" applyAlignment="1" applyProtection="1">
      <alignment horizontal="left" vertical="center" wrapText="1"/>
    </xf>
    <xf numFmtId="0" fontId="14" fillId="0" borderId="93" xfId="0" applyFont="1" applyFill="1" applyBorder="1" applyAlignment="1" applyProtection="1">
      <alignment horizontal="left" vertical="center" wrapText="1"/>
    </xf>
    <xf numFmtId="0" fontId="38" fillId="0" borderId="0" xfId="0" applyFont="1" applyFill="1" applyAlignment="1" applyProtection="1">
      <alignment horizontal="left" vertical="top" wrapText="1"/>
    </xf>
    <xf numFmtId="0" fontId="26" fillId="0" borderId="0" xfId="0" applyFont="1" applyFill="1" applyBorder="1" applyAlignment="1" applyProtection="1">
      <alignment horizontal="left" vertical="center"/>
    </xf>
    <xf numFmtId="1" fontId="17" fillId="21" borderId="39" xfId="24" applyNumberFormat="1" applyFont="1" applyFill="1" applyBorder="1" applyAlignment="1" applyProtection="1">
      <alignment horizontal="center" vertical="center" wrapText="1"/>
    </xf>
    <xf numFmtId="1" fontId="17" fillId="21" borderId="25" xfId="24" applyNumberFormat="1" applyFont="1" applyFill="1" applyBorder="1" applyAlignment="1" applyProtection="1">
      <alignment horizontal="center" vertical="center" wrapText="1"/>
    </xf>
    <xf numFmtId="0" fontId="37" fillId="14" borderId="55" xfId="24" applyFont="1" applyFill="1" applyBorder="1" applyAlignment="1" applyProtection="1">
      <alignment horizontal="left" vertical="center"/>
    </xf>
    <xf numFmtId="0" fontId="37" fillId="14" borderId="0" xfId="24" applyFont="1" applyFill="1" applyBorder="1" applyAlignment="1" applyProtection="1">
      <alignment horizontal="left" vertical="center"/>
    </xf>
    <xf numFmtId="0" fontId="37" fillId="14" borderId="56" xfId="24" applyFont="1" applyFill="1" applyBorder="1" applyAlignment="1" applyProtection="1">
      <alignment horizontal="left" vertical="center"/>
    </xf>
    <xf numFmtId="0" fontId="17" fillId="0" borderId="77" xfId="0" applyFont="1" applyFill="1" applyBorder="1" applyAlignment="1" applyProtection="1">
      <alignment horizontal="center" vertical="center" wrapText="1"/>
    </xf>
    <xf numFmtId="0" fontId="17" fillId="0" borderId="132" xfId="0" applyFont="1" applyFill="1" applyBorder="1" applyAlignment="1" applyProtection="1">
      <alignment horizontal="center" vertical="center" wrapText="1"/>
    </xf>
    <xf numFmtId="0" fontId="25" fillId="22" borderId="131" xfId="24" applyFont="1" applyFill="1" applyBorder="1" applyAlignment="1" applyProtection="1">
      <alignment horizontal="right"/>
    </xf>
    <xf numFmtId="0" fontId="25" fillId="22" borderId="88" xfId="24" applyFont="1" applyFill="1" applyBorder="1" applyAlignment="1" applyProtection="1">
      <alignment horizontal="right"/>
    </xf>
    <xf numFmtId="0" fontId="15" fillId="0" borderId="91" xfId="24" applyFont="1" applyFill="1" applyBorder="1" applyAlignment="1" applyProtection="1">
      <alignment horizontal="left" vertical="center"/>
    </xf>
    <xf numFmtId="0" fontId="15" fillId="0" borderId="92" xfId="24" applyFont="1" applyFill="1" applyBorder="1" applyAlignment="1" applyProtection="1">
      <alignment horizontal="left" vertical="center"/>
    </xf>
    <xf numFmtId="0" fontId="15" fillId="0" borderId="93" xfId="24" applyFont="1" applyFill="1" applyBorder="1" applyAlignment="1" applyProtection="1">
      <alignment horizontal="left" vertical="center"/>
    </xf>
    <xf numFmtId="0" fontId="16" fillId="22" borderId="67" xfId="0" applyFont="1" applyFill="1" applyBorder="1" applyAlignment="1" applyProtection="1">
      <alignment horizontal="left" vertical="center" wrapText="1"/>
    </xf>
    <xf numFmtId="0" fontId="15" fillId="0" borderId="67" xfId="24" applyFont="1" applyFill="1" applyBorder="1" applyAlignment="1" applyProtection="1">
      <alignment horizontal="left" vertical="center"/>
    </xf>
    <xf numFmtId="0" fontId="16" fillId="21" borderId="30" xfId="24" applyFont="1" applyFill="1" applyBorder="1" applyAlignment="1" applyProtection="1">
      <alignment horizontal="center" vertical="center"/>
    </xf>
    <xf numFmtId="3" fontId="16" fillId="21" borderId="30" xfId="24" applyNumberFormat="1" applyFont="1" applyFill="1" applyBorder="1" applyAlignment="1" applyProtection="1">
      <alignment horizontal="center" vertical="center" wrapText="1"/>
    </xf>
    <xf numFmtId="1" fontId="16" fillId="21" borderId="30" xfId="24" applyNumberFormat="1" applyFont="1" applyFill="1" applyBorder="1" applyAlignment="1" applyProtection="1">
      <alignment horizontal="center" vertical="center" wrapText="1"/>
    </xf>
    <xf numFmtId="0" fontId="22" fillId="14" borderId="0" xfId="24" applyFont="1" applyFill="1" applyBorder="1" applyAlignment="1" applyProtection="1">
      <alignment horizontal="left" vertical="center"/>
    </xf>
    <xf numFmtId="0" fontId="16" fillId="22" borderId="82" xfId="0" applyFont="1" applyFill="1" applyBorder="1" applyAlignment="1" applyProtection="1">
      <alignment horizontal="left" vertical="center" wrapText="1"/>
    </xf>
    <xf numFmtId="0" fontId="15" fillId="0" borderId="67" xfId="0" applyFont="1" applyFill="1" applyBorder="1" applyAlignment="1" applyProtection="1">
      <alignment horizontal="left" vertical="center" wrapText="1"/>
    </xf>
    <xf numFmtId="0" fontId="15" fillId="15" borderId="1" xfId="0" applyFont="1" applyFill="1" applyBorder="1" applyAlignment="1">
      <alignment horizontal="left" vertical="center" wrapText="1"/>
    </xf>
    <xf numFmtId="0" fontId="15" fillId="15" borderId="3" xfId="0" applyFont="1" applyFill="1" applyBorder="1" applyAlignment="1">
      <alignment horizontal="left" vertical="center" wrapText="1"/>
    </xf>
    <xf numFmtId="0" fontId="16" fillId="0" borderId="133" xfId="0" applyFont="1" applyFill="1" applyBorder="1" applyAlignment="1" applyProtection="1">
      <alignment horizontal="center"/>
    </xf>
    <xf numFmtId="0" fontId="16" fillId="0" borderId="10" xfId="0" applyFont="1" applyFill="1" applyBorder="1" applyAlignment="1" applyProtection="1">
      <alignment horizontal="center" vertical="center"/>
    </xf>
    <xf numFmtId="0" fontId="16" fillId="0" borderId="132" xfId="0" applyFont="1" applyFill="1" applyBorder="1" applyAlignment="1" applyProtection="1">
      <alignment horizontal="center" vertical="center"/>
    </xf>
    <xf numFmtId="0" fontId="26" fillId="0" borderId="13" xfId="0" applyFont="1" applyFill="1" applyBorder="1" applyAlignment="1" applyProtection="1">
      <alignment horizontal="left" vertical="center"/>
    </xf>
    <xf numFmtId="0" fontId="15" fillId="0" borderId="75" xfId="0" applyFont="1" applyFill="1" applyBorder="1" applyAlignment="1" applyProtection="1">
      <alignment horizontal="left" vertical="center" wrapText="1"/>
    </xf>
    <xf numFmtId="0" fontId="28" fillId="22" borderId="134" xfId="24" applyFont="1" applyFill="1" applyBorder="1" applyAlignment="1" applyProtection="1">
      <alignment horizontal="right"/>
    </xf>
    <xf numFmtId="0" fontId="28" fillId="22" borderId="90" xfId="24" applyFont="1" applyFill="1" applyBorder="1" applyAlignment="1" applyProtection="1">
      <alignment horizontal="right"/>
    </xf>
    <xf numFmtId="0" fontId="15" fillId="0" borderId="68" xfId="0" applyFont="1" applyFill="1" applyBorder="1" applyAlignment="1" applyProtection="1">
      <alignment horizontal="left" vertical="center" wrapText="1"/>
    </xf>
    <xf numFmtId="0" fontId="15" fillId="0" borderId="91" xfId="0" applyFont="1" applyFill="1" applyBorder="1" applyAlignment="1" applyProtection="1">
      <alignment horizontal="left" vertical="center" wrapText="1"/>
    </xf>
    <xf numFmtId="0" fontId="15" fillId="0" borderId="92" xfId="0" applyFont="1" applyFill="1" applyBorder="1" applyAlignment="1" applyProtection="1">
      <alignment horizontal="left" vertical="center" wrapText="1"/>
    </xf>
    <xf numFmtId="0" fontId="15" fillId="0" borderId="93" xfId="0" applyFont="1" applyFill="1" applyBorder="1" applyAlignment="1" applyProtection="1">
      <alignment horizontal="left" vertical="center" wrapText="1"/>
    </xf>
    <xf numFmtId="168" fontId="9" fillId="21" borderId="135" xfId="0" applyNumberFormat="1" applyFont="1" applyFill="1" applyBorder="1" applyAlignment="1" applyProtection="1">
      <alignment horizontal="right" vertical="center"/>
    </xf>
    <xf numFmtId="168" fontId="9" fillId="21" borderId="107" xfId="0" applyNumberFormat="1" applyFont="1" applyFill="1" applyBorder="1" applyAlignment="1" applyProtection="1">
      <alignment horizontal="right" vertical="center"/>
    </xf>
    <xf numFmtId="0" fontId="23" fillId="21" borderId="136" xfId="0" applyFont="1" applyFill="1" applyBorder="1" applyAlignment="1" applyProtection="1">
      <alignment horizontal="center" vertical="center" wrapText="1"/>
    </xf>
    <xf numFmtId="0" fontId="23" fillId="21" borderId="137" xfId="0" applyFont="1" applyFill="1" applyBorder="1" applyAlignment="1" applyProtection="1">
      <alignment horizontal="center" vertical="center" wrapText="1"/>
    </xf>
    <xf numFmtId="0" fontId="23" fillId="21" borderId="138" xfId="0" applyFont="1" applyFill="1" applyBorder="1" applyAlignment="1" applyProtection="1">
      <alignment horizontal="center" vertical="center" wrapText="1"/>
    </xf>
    <xf numFmtId="0" fontId="23" fillId="21" borderId="139" xfId="0" applyFont="1" applyFill="1" applyBorder="1" applyAlignment="1" applyProtection="1">
      <alignment horizontal="center" vertical="center" wrapText="1"/>
    </xf>
    <xf numFmtId="164" fontId="23" fillId="21" borderId="140" xfId="0" applyNumberFormat="1" applyFont="1" applyFill="1" applyBorder="1" applyAlignment="1" applyProtection="1">
      <alignment horizontal="center" vertical="center" wrapText="1"/>
    </xf>
    <xf numFmtId="164" fontId="23" fillId="21" borderId="141" xfId="0" applyNumberFormat="1" applyFont="1" applyFill="1" applyBorder="1" applyAlignment="1" applyProtection="1">
      <alignment horizontal="center" vertical="center" wrapText="1"/>
    </xf>
    <xf numFmtId="168" fontId="27" fillId="0" borderId="142" xfId="0" applyNumberFormat="1" applyFont="1" applyBorder="1" applyAlignment="1" applyProtection="1">
      <alignment horizontal="center" vertical="center" wrapText="1"/>
    </xf>
    <xf numFmtId="168" fontId="27" fillId="0" borderId="143" xfId="0" applyNumberFormat="1" applyFont="1" applyBorder="1" applyAlignment="1" applyProtection="1">
      <alignment horizontal="center" vertical="center"/>
    </xf>
    <xf numFmtId="168" fontId="26" fillId="0" borderId="144" xfId="0" applyNumberFormat="1" applyFont="1" applyBorder="1" applyAlignment="1" applyProtection="1">
      <alignment horizontal="left" vertical="top"/>
    </xf>
    <xf numFmtId="168" fontId="26" fillId="0" borderId="112" xfId="0" applyNumberFormat="1" applyFont="1" applyBorder="1" applyAlignment="1" applyProtection="1">
      <alignment horizontal="left" vertical="top"/>
    </xf>
    <xf numFmtId="164" fontId="16" fillId="21" borderId="147" xfId="0" applyNumberFormat="1" applyFont="1" applyFill="1" applyBorder="1" applyAlignment="1">
      <alignment horizontal="center" vertical="center" wrapText="1"/>
    </xf>
    <xf numFmtId="164" fontId="16" fillId="21" borderId="148" xfId="0" applyNumberFormat="1" applyFont="1" applyFill="1" applyBorder="1" applyAlignment="1">
      <alignment horizontal="center" vertical="center" wrapText="1"/>
    </xf>
    <xf numFmtId="0" fontId="38" fillId="0" borderId="153" xfId="0" applyFont="1" applyFill="1" applyBorder="1" applyAlignment="1">
      <alignment horizontal="left" vertical="top" wrapText="1"/>
    </xf>
    <xf numFmtId="0" fontId="38" fillId="0" borderId="154" xfId="0" applyFont="1" applyFill="1" applyBorder="1" applyAlignment="1">
      <alignment horizontal="left" vertical="top"/>
    </xf>
    <xf numFmtId="0" fontId="38" fillId="0" borderId="155" xfId="0" applyFont="1" applyFill="1" applyBorder="1" applyAlignment="1">
      <alignment horizontal="left" vertical="top"/>
    </xf>
    <xf numFmtId="0" fontId="26" fillId="0" borderId="118" xfId="0" applyFont="1" applyFill="1" applyBorder="1" applyAlignment="1">
      <alignment horizontal="left"/>
    </xf>
    <xf numFmtId="0" fontId="26" fillId="0" borderId="0" xfId="0" applyFont="1" applyFill="1" applyBorder="1" applyAlignment="1">
      <alignment horizontal="left"/>
    </xf>
    <xf numFmtId="0" fontId="26" fillId="0" borderId="113" xfId="0" applyFont="1" applyFill="1" applyBorder="1" applyAlignment="1">
      <alignment horizontal="left"/>
    </xf>
    <xf numFmtId="41" fontId="16" fillId="21" borderId="152" xfId="0" applyNumberFormat="1" applyFont="1" applyFill="1" applyBorder="1" applyAlignment="1">
      <alignment horizontal="center" vertical="center" wrapText="1"/>
    </xf>
    <xf numFmtId="41" fontId="16" fillId="21" borderId="156" xfId="0" applyNumberFormat="1" applyFont="1" applyFill="1" applyBorder="1" applyAlignment="1">
      <alignment horizontal="center" vertical="center" wrapText="1"/>
    </xf>
    <xf numFmtId="41" fontId="16" fillId="21" borderId="146" xfId="0" applyNumberFormat="1" applyFont="1" applyFill="1" applyBorder="1" applyAlignment="1">
      <alignment horizontal="center" vertical="center" wrapText="1"/>
    </xf>
    <xf numFmtId="41" fontId="16" fillId="21" borderId="157" xfId="0" applyNumberFormat="1" applyFont="1" applyFill="1" applyBorder="1" applyAlignment="1">
      <alignment horizontal="center" vertical="center" wrapText="1"/>
    </xf>
    <xf numFmtId="0" fontId="16" fillId="21" borderId="158" xfId="0" applyFont="1" applyFill="1" applyBorder="1" applyAlignment="1">
      <alignment horizontal="center" vertical="center" wrapText="1"/>
    </xf>
    <xf numFmtId="0" fontId="16" fillId="21" borderId="159" xfId="0" applyFont="1" applyFill="1" applyBorder="1" applyAlignment="1">
      <alignment horizontal="center" vertical="center" wrapText="1"/>
    </xf>
    <xf numFmtId="0" fontId="16" fillId="21" borderId="145" xfId="0" applyFont="1" applyFill="1" applyBorder="1" applyAlignment="1">
      <alignment horizontal="center" vertical="center" wrapText="1"/>
    </xf>
    <xf numFmtId="0" fontId="16" fillId="21" borderId="146" xfId="0" applyFont="1" applyFill="1" applyBorder="1" applyAlignment="1">
      <alignment horizontal="center" vertical="center" wrapText="1"/>
    </xf>
    <xf numFmtId="41" fontId="16" fillId="21" borderId="149" xfId="0" applyNumberFormat="1" applyFont="1" applyFill="1" applyBorder="1" applyAlignment="1">
      <alignment horizontal="center" vertical="center" wrapText="1"/>
    </xf>
    <xf numFmtId="41" fontId="16" fillId="21" borderId="0" xfId="0" applyNumberFormat="1" applyFont="1" applyFill="1" applyBorder="1" applyAlignment="1">
      <alignment horizontal="center" vertical="center" wrapText="1"/>
    </xf>
    <xf numFmtId="0" fontId="0" fillId="21" borderId="0" xfId="0" applyFont="1" applyFill="1" applyBorder="1"/>
    <xf numFmtId="41" fontId="16" fillId="21" borderId="150" xfId="0" applyNumberFormat="1" applyFont="1" applyFill="1" applyBorder="1" applyAlignment="1">
      <alignment horizontal="center" vertical="center" wrapText="1"/>
    </xf>
    <xf numFmtId="41" fontId="16" fillId="21" borderId="151" xfId="0" applyNumberFormat="1" applyFont="1" applyFill="1" applyBorder="1" applyAlignment="1">
      <alignment horizontal="center" vertical="center" wrapText="1"/>
    </xf>
    <xf numFmtId="44" fontId="13" fillId="15" borderId="30" xfId="0" applyNumberFormat="1" applyFont="1" applyFill="1" applyBorder="1" applyAlignment="1" applyProtection="1">
      <alignment horizontal="right" vertical="center" wrapText="1"/>
      <protection locked="0"/>
    </xf>
    <xf numFmtId="44" fontId="13" fillId="15" borderId="4" xfId="0" applyNumberFormat="1" applyFont="1" applyFill="1" applyBorder="1" applyAlignment="1" applyProtection="1">
      <alignment horizontal="right" vertical="center" wrapText="1"/>
      <protection locked="0"/>
    </xf>
    <xf numFmtId="44" fontId="13" fillId="0" borderId="2" xfId="0" applyNumberFormat="1" applyFont="1" applyFill="1" applyBorder="1" applyAlignment="1" applyProtection="1">
      <alignment horizontal="right" vertical="center" wrapText="1"/>
      <protection locked="0"/>
    </xf>
    <xf numFmtId="44" fontId="13" fillId="0" borderId="1" xfId="0" applyNumberFormat="1" applyFont="1" applyFill="1" applyBorder="1" applyAlignment="1" applyProtection="1">
      <alignment horizontal="right" vertical="center" wrapText="1"/>
      <protection locked="0"/>
    </xf>
    <xf numFmtId="44" fontId="13" fillId="0" borderId="3" xfId="0" applyNumberFormat="1" applyFont="1" applyFill="1" applyBorder="1" applyAlignment="1" applyProtection="1">
      <alignment horizontal="right" vertical="center" wrapText="1"/>
      <protection locked="0"/>
    </xf>
    <xf numFmtId="44" fontId="13" fillId="0" borderId="30" xfId="0" applyNumberFormat="1" applyFont="1" applyFill="1" applyBorder="1" applyAlignment="1" applyProtection="1">
      <alignment horizontal="right" vertical="center" wrapText="1"/>
      <protection locked="0"/>
    </xf>
    <xf numFmtId="0" fontId="13" fillId="0" borderId="18" xfId="0" applyFont="1" applyFill="1" applyBorder="1" applyAlignment="1" applyProtection="1">
      <alignment horizontal="justify" vertical="top" wrapText="1"/>
      <protection locked="0"/>
    </xf>
    <xf numFmtId="0" fontId="13" fillId="0" borderId="1" xfId="0" applyFont="1" applyFill="1" applyBorder="1" applyAlignment="1" applyProtection="1">
      <alignment horizontal="justify" vertical="top" wrapText="1"/>
      <protection locked="0"/>
    </xf>
    <xf numFmtId="0" fontId="13" fillId="0" borderId="3" xfId="0" applyFont="1" applyFill="1" applyBorder="1" applyAlignment="1" applyProtection="1">
      <alignment horizontal="justify" vertical="top" wrapText="1"/>
      <protection locked="0"/>
    </xf>
    <xf numFmtId="0" fontId="13" fillId="0" borderId="2" xfId="0" applyFont="1" applyFill="1" applyBorder="1" applyAlignment="1" applyProtection="1">
      <alignment horizontal="left" vertical="top" wrapText="1"/>
      <protection locked="0"/>
    </xf>
    <xf numFmtId="0" fontId="13" fillId="0" borderId="1" xfId="0" applyFont="1" applyFill="1" applyBorder="1" applyAlignment="1" applyProtection="1">
      <alignment horizontal="left" vertical="top" wrapText="1"/>
      <protection locked="0"/>
    </xf>
    <xf numFmtId="0" fontId="13" fillId="0" borderId="3" xfId="0" applyFont="1" applyFill="1" applyBorder="1" applyAlignment="1" applyProtection="1">
      <alignment horizontal="left" vertical="top" wrapText="1"/>
      <protection locked="0"/>
    </xf>
    <xf numFmtId="0" fontId="13" fillId="0" borderId="2" xfId="0" applyFont="1" applyFill="1" applyBorder="1" applyAlignment="1" applyProtection="1">
      <alignment horizontal="center" vertical="center" wrapText="1"/>
      <protection locked="0"/>
    </xf>
    <xf numFmtId="0" fontId="13" fillId="0" borderId="1" xfId="0" applyFont="1" applyFill="1" applyBorder="1" applyAlignment="1" applyProtection="1">
      <alignment horizontal="center" vertical="center" wrapText="1"/>
      <protection locked="0"/>
    </xf>
    <xf numFmtId="0" fontId="13" fillId="0" borderId="3" xfId="0" applyFont="1" applyFill="1" applyBorder="1" applyAlignment="1" applyProtection="1">
      <alignment horizontal="center" vertical="center" wrapText="1"/>
      <protection locked="0"/>
    </xf>
    <xf numFmtId="169" fontId="13" fillId="0" borderId="2" xfId="0" applyNumberFormat="1" applyFont="1" applyFill="1" applyBorder="1" applyAlignment="1" applyProtection="1">
      <alignment horizontal="center" vertical="center"/>
      <protection locked="0"/>
    </xf>
    <xf numFmtId="169" fontId="13" fillId="0" borderId="1" xfId="0" applyNumberFormat="1" applyFont="1" applyFill="1" applyBorder="1" applyAlignment="1" applyProtection="1">
      <alignment horizontal="center" vertical="center"/>
      <protection locked="0"/>
    </xf>
    <xf numFmtId="169" fontId="13" fillId="0" borderId="3" xfId="0" applyNumberFormat="1" applyFont="1" applyFill="1" applyBorder="1" applyAlignment="1" applyProtection="1">
      <alignment horizontal="center" vertical="center"/>
      <protection locked="0"/>
    </xf>
    <xf numFmtId="44" fontId="13" fillId="28" borderId="2" xfId="23" applyNumberFormat="1" applyFont="1" applyFill="1" applyBorder="1" applyAlignment="1" applyProtection="1">
      <alignment horizontal="right" vertical="center"/>
      <protection locked="0"/>
    </xf>
    <xf numFmtId="44" fontId="13" fillId="28" borderId="1" xfId="23" applyNumberFormat="1" applyFont="1" applyFill="1" applyBorder="1" applyAlignment="1" applyProtection="1">
      <alignment horizontal="right" vertical="center"/>
      <protection locked="0"/>
    </xf>
    <xf numFmtId="44" fontId="13" fillId="28" borderId="3" xfId="23" applyNumberFormat="1" applyFont="1" applyFill="1" applyBorder="1" applyAlignment="1" applyProtection="1">
      <alignment horizontal="right" vertical="center"/>
      <protection locked="0"/>
    </xf>
    <xf numFmtId="44" fontId="13" fillId="15" borderId="30" xfId="0" applyNumberFormat="1" applyFont="1" applyFill="1" applyBorder="1" applyAlignment="1" applyProtection="1">
      <alignment horizontal="right" vertical="center" wrapText="1"/>
    </xf>
    <xf numFmtId="0" fontId="13" fillId="0" borderId="30" xfId="0" applyFont="1" applyFill="1" applyBorder="1" applyAlignment="1" applyProtection="1">
      <alignment horizontal="left" vertical="top" wrapText="1"/>
      <protection locked="0"/>
    </xf>
    <xf numFmtId="0" fontId="13" fillId="0" borderId="30" xfId="0" applyFont="1" applyFill="1" applyBorder="1" applyAlignment="1" applyProtection="1">
      <alignment horizontal="center" vertical="center" wrapText="1"/>
      <protection locked="0"/>
    </xf>
    <xf numFmtId="169" fontId="13" fillId="0" borderId="30" xfId="0" applyNumberFormat="1" applyFont="1" applyFill="1" applyBorder="1" applyAlignment="1" applyProtection="1">
      <alignment horizontal="center" vertical="center"/>
      <protection locked="0"/>
    </xf>
    <xf numFmtId="44" fontId="13" fillId="14" borderId="2" xfId="23" applyNumberFormat="1" applyFont="1" applyFill="1" applyBorder="1" applyAlignment="1" applyProtection="1">
      <alignment horizontal="right" vertical="center"/>
      <protection locked="0"/>
    </xf>
    <xf numFmtId="44" fontId="13" fillId="14" borderId="1" xfId="23" applyNumberFormat="1" applyFont="1" applyFill="1" applyBorder="1" applyAlignment="1" applyProtection="1">
      <alignment horizontal="right" vertical="center"/>
      <protection locked="0"/>
    </xf>
    <xf numFmtId="44" fontId="13" fillId="14" borderId="3" xfId="23" applyNumberFormat="1" applyFont="1" applyFill="1" applyBorder="1" applyAlignment="1" applyProtection="1">
      <alignment horizontal="right" vertical="center"/>
      <protection locked="0"/>
    </xf>
    <xf numFmtId="44" fontId="13" fillId="15" borderId="4" xfId="0" applyNumberFormat="1" applyFont="1" applyFill="1" applyBorder="1" applyAlignment="1" applyProtection="1">
      <alignment horizontal="right" vertical="center" wrapText="1"/>
    </xf>
    <xf numFmtId="0" fontId="13" fillId="0" borderId="166" xfId="0" applyFont="1" applyFill="1" applyBorder="1" applyAlignment="1" applyProtection="1">
      <alignment horizontal="left" vertical="top" wrapText="1"/>
      <protection locked="0"/>
    </xf>
    <xf numFmtId="0" fontId="13" fillId="0" borderId="8" xfId="0" applyFont="1" applyFill="1" applyBorder="1" applyAlignment="1" applyProtection="1">
      <alignment horizontal="justify" vertical="top" wrapText="1"/>
      <protection locked="0"/>
    </xf>
    <xf numFmtId="0" fontId="13" fillId="0" borderId="30" xfId="0" applyFont="1" applyFill="1" applyBorder="1" applyAlignment="1" applyProtection="1">
      <alignment horizontal="justify" vertical="top" wrapText="1"/>
      <protection locked="0"/>
    </xf>
    <xf numFmtId="3" fontId="13" fillId="0" borderId="38" xfId="0" applyNumberFormat="1" applyFont="1" applyBorder="1" applyAlignment="1">
      <alignment horizontal="center"/>
    </xf>
    <xf numFmtId="0" fontId="13" fillId="0" borderId="38" xfId="0" applyFont="1" applyBorder="1" applyAlignment="1">
      <alignment horizontal="center"/>
    </xf>
    <xf numFmtId="44" fontId="14" fillId="14" borderId="2" xfId="23" applyNumberFormat="1" applyFont="1" applyFill="1" applyBorder="1" applyAlignment="1" applyProtection="1">
      <alignment horizontal="right" vertical="center"/>
      <protection locked="0"/>
    </xf>
    <xf numFmtId="44" fontId="14" fillId="14" borderId="1" xfId="23" applyNumberFormat="1" applyFont="1" applyFill="1" applyBorder="1" applyAlignment="1" applyProtection="1">
      <alignment horizontal="right" vertical="center"/>
      <protection locked="0"/>
    </xf>
    <xf numFmtId="44" fontId="14" fillId="14" borderId="3" xfId="23" applyNumberFormat="1" applyFont="1" applyFill="1" applyBorder="1" applyAlignment="1" applyProtection="1">
      <alignment horizontal="right" vertical="center"/>
      <protection locked="0"/>
    </xf>
    <xf numFmtId="44" fontId="13" fillId="0" borderId="163" xfId="0" applyNumberFormat="1" applyFont="1" applyFill="1" applyBorder="1" applyAlignment="1" applyProtection="1">
      <alignment horizontal="right" vertical="center" wrapText="1"/>
      <protection locked="0"/>
    </xf>
    <xf numFmtId="44" fontId="13" fillId="0" borderId="164" xfId="0" applyNumberFormat="1" applyFont="1" applyFill="1" applyBorder="1" applyAlignment="1" applyProtection="1">
      <alignment horizontal="right" vertical="center" wrapText="1"/>
      <protection locked="0"/>
    </xf>
    <xf numFmtId="44" fontId="13" fillId="0" borderId="165" xfId="0" applyNumberFormat="1" applyFont="1" applyFill="1" applyBorder="1" applyAlignment="1" applyProtection="1">
      <alignment horizontal="right" vertical="center" wrapText="1"/>
      <protection locked="0"/>
    </xf>
    <xf numFmtId="44" fontId="13" fillId="0" borderId="160" xfId="0" applyNumberFormat="1" applyFont="1" applyFill="1" applyBorder="1" applyAlignment="1" applyProtection="1">
      <alignment horizontal="right" vertical="center" wrapText="1"/>
      <protection locked="0"/>
    </xf>
    <xf numFmtId="44" fontId="13" fillId="0" borderId="161" xfId="0" applyNumberFormat="1" applyFont="1" applyFill="1" applyBorder="1" applyAlignment="1" applyProtection="1">
      <alignment horizontal="right" vertical="center" wrapText="1"/>
      <protection locked="0"/>
    </xf>
    <xf numFmtId="44" fontId="13" fillId="0" borderId="162" xfId="0" applyNumberFormat="1" applyFont="1" applyFill="1" applyBorder="1" applyAlignment="1" applyProtection="1">
      <alignment horizontal="right" vertical="center" wrapText="1"/>
      <protection locked="0"/>
    </xf>
    <xf numFmtId="0" fontId="11" fillId="21" borderId="16" xfId="0" applyFont="1" applyFill="1" applyBorder="1" applyAlignment="1" applyProtection="1">
      <alignment horizontal="center" vertical="center" wrapText="1"/>
    </xf>
    <xf numFmtId="0" fontId="11" fillId="21" borderId="0" xfId="0" applyFont="1" applyFill="1" applyBorder="1" applyAlignment="1" applyProtection="1">
      <alignment horizontal="center" vertical="center" wrapText="1"/>
    </xf>
    <xf numFmtId="0" fontId="11" fillId="21" borderId="28" xfId="0" applyFont="1" applyFill="1" applyBorder="1" applyAlignment="1" applyProtection="1">
      <alignment horizontal="center" vertical="center" wrapText="1"/>
    </xf>
    <xf numFmtId="0" fontId="11" fillId="21" borderId="14" xfId="0" applyFont="1" applyFill="1" applyBorder="1" applyAlignment="1" applyProtection="1">
      <alignment horizontal="center" vertical="center" wrapText="1"/>
    </xf>
    <xf numFmtId="0" fontId="11" fillId="21" borderId="13" xfId="0" applyFont="1" applyFill="1" applyBorder="1" applyAlignment="1" applyProtection="1">
      <alignment horizontal="center" vertical="center" wrapText="1"/>
    </xf>
    <xf numFmtId="0" fontId="11" fillId="21" borderId="23" xfId="0" applyFont="1" applyFill="1" applyBorder="1" applyAlignment="1" applyProtection="1">
      <alignment horizontal="center" vertical="center" wrapText="1"/>
    </xf>
    <xf numFmtId="0" fontId="11" fillId="21" borderId="0" xfId="0" applyFont="1" applyFill="1" applyBorder="1" applyAlignment="1" applyProtection="1">
      <alignment horizontal="center" vertical="center"/>
    </xf>
    <xf numFmtId="0" fontId="11" fillId="21" borderId="28" xfId="0" applyFont="1" applyFill="1" applyBorder="1" applyAlignment="1" applyProtection="1">
      <alignment horizontal="center" vertical="center"/>
    </xf>
    <xf numFmtId="0" fontId="11" fillId="21" borderId="14" xfId="0" applyFont="1" applyFill="1" applyBorder="1" applyAlignment="1" applyProtection="1">
      <alignment horizontal="center" vertical="center"/>
    </xf>
    <xf numFmtId="0" fontId="11" fillId="21" borderId="13" xfId="0" applyFont="1" applyFill="1" applyBorder="1" applyAlignment="1" applyProtection="1">
      <alignment horizontal="center" vertical="center"/>
    </xf>
    <xf numFmtId="0" fontId="11" fillId="21" borderId="23" xfId="0" applyFont="1" applyFill="1" applyBorder="1" applyAlignment="1" applyProtection="1">
      <alignment horizontal="center" vertical="center"/>
    </xf>
    <xf numFmtId="0" fontId="26" fillId="0" borderId="45" xfId="0" applyFont="1" applyFill="1" applyBorder="1" applyAlignment="1" applyProtection="1">
      <alignment horizontal="center" vertical="center"/>
    </xf>
    <xf numFmtId="0" fontId="26" fillId="0" borderId="47" xfId="0" applyFont="1" applyFill="1" applyBorder="1" applyAlignment="1" applyProtection="1">
      <alignment horizontal="center" vertical="center"/>
    </xf>
    <xf numFmtId="0" fontId="26" fillId="0" borderId="46" xfId="0" applyFont="1" applyFill="1" applyBorder="1" applyAlignment="1" applyProtection="1">
      <alignment horizontal="center" vertical="center"/>
    </xf>
    <xf numFmtId="0" fontId="26" fillId="0" borderId="0" xfId="0" applyFont="1" applyFill="1" applyBorder="1" applyAlignment="1" applyProtection="1">
      <alignment horizontal="left" vertical="center" wrapText="1"/>
    </xf>
    <xf numFmtId="0" fontId="11" fillId="21" borderId="8" xfId="0" applyFont="1" applyFill="1" applyBorder="1" applyAlignment="1" applyProtection="1">
      <alignment horizontal="center" vertical="center"/>
    </xf>
    <xf numFmtId="0" fontId="11" fillId="21" borderId="30" xfId="0" applyFont="1" applyFill="1" applyBorder="1" applyAlignment="1" applyProtection="1">
      <alignment horizontal="center" vertical="center"/>
    </xf>
    <xf numFmtId="0" fontId="11" fillId="21" borderId="30" xfId="0" applyFont="1" applyFill="1" applyBorder="1" applyAlignment="1" applyProtection="1">
      <alignment horizontal="center" vertical="center" wrapText="1"/>
    </xf>
    <xf numFmtId="0" fontId="11" fillId="21" borderId="2" xfId="0" applyFont="1" applyFill="1" applyBorder="1" applyAlignment="1" applyProtection="1">
      <alignment horizontal="center" vertical="center" wrapText="1"/>
    </xf>
    <xf numFmtId="0" fontId="11" fillId="21" borderId="15" xfId="0" applyFont="1" applyFill="1" applyBorder="1" applyAlignment="1" applyProtection="1">
      <alignment horizontal="center"/>
    </xf>
    <xf numFmtId="0" fontId="11" fillId="21" borderId="10" xfId="0" applyFont="1" applyFill="1" applyBorder="1" applyAlignment="1" applyProtection="1">
      <alignment horizontal="center"/>
    </xf>
    <xf numFmtId="0" fontId="11" fillId="21" borderId="11" xfId="0" applyFont="1" applyFill="1" applyBorder="1" applyAlignment="1" applyProtection="1">
      <alignment horizontal="center"/>
    </xf>
    <xf numFmtId="0" fontId="11" fillId="21" borderId="16" xfId="0" applyFont="1" applyFill="1" applyBorder="1" applyAlignment="1" applyProtection="1">
      <alignment horizontal="center" vertical="center"/>
    </xf>
    <xf numFmtId="0" fontId="11" fillId="21" borderId="57" xfId="0" applyFont="1" applyFill="1" applyBorder="1" applyAlignment="1" applyProtection="1">
      <alignment horizontal="center" vertical="center"/>
    </xf>
    <xf numFmtId="0" fontId="11" fillId="21" borderId="14" xfId="0" applyFont="1" applyFill="1" applyBorder="1" applyAlignment="1" applyProtection="1">
      <alignment horizontal="center" wrapText="1"/>
    </xf>
    <xf numFmtId="0" fontId="11" fillId="21" borderId="13" xfId="0" applyFont="1" applyFill="1" applyBorder="1" applyAlignment="1" applyProtection="1">
      <alignment horizontal="center" wrapText="1"/>
    </xf>
    <xf numFmtId="0" fontId="11" fillId="21" borderId="23" xfId="0" applyFont="1" applyFill="1" applyBorder="1" applyAlignment="1" applyProtection="1">
      <alignment horizontal="center" wrapText="1"/>
    </xf>
    <xf numFmtId="0" fontId="11" fillId="21" borderId="15" xfId="0" applyFont="1" applyFill="1" applyBorder="1" applyAlignment="1" applyProtection="1">
      <alignment horizontal="center" vertical="center" wrapText="1"/>
    </xf>
    <xf numFmtId="0" fontId="11" fillId="21" borderId="10" xfId="0" applyFont="1" applyFill="1" applyBorder="1" applyAlignment="1" applyProtection="1">
      <alignment horizontal="center" vertical="center" wrapText="1"/>
    </xf>
    <xf numFmtId="0" fontId="11" fillId="21" borderId="11" xfId="0" applyFont="1" applyFill="1" applyBorder="1" applyAlignment="1" applyProtection="1">
      <alignment horizontal="center" vertical="center" wrapText="1"/>
    </xf>
    <xf numFmtId="0" fontId="11" fillId="21" borderId="12" xfId="0" applyFont="1" applyFill="1" applyBorder="1" applyAlignment="1" applyProtection="1">
      <alignment horizontal="center" vertical="center" wrapText="1"/>
    </xf>
    <xf numFmtId="0" fontId="11" fillId="21" borderId="7" xfId="0" applyFont="1" applyFill="1" applyBorder="1" applyAlignment="1" applyProtection="1">
      <alignment horizontal="center" vertical="center" wrapText="1"/>
    </xf>
    <xf numFmtId="0" fontId="11" fillId="21" borderId="48" xfId="0" applyFont="1" applyFill="1" applyBorder="1" applyAlignment="1" applyProtection="1">
      <alignment horizontal="center" vertical="center" wrapText="1"/>
    </xf>
    <xf numFmtId="169" fontId="13" fillId="0" borderId="0" xfId="23" applyNumberFormat="1" applyFont="1" applyBorder="1" applyAlignment="1" applyProtection="1">
      <alignment horizontal="center"/>
      <protection locked="0"/>
    </xf>
    <xf numFmtId="3" fontId="13" fillId="0" borderId="0" xfId="0" applyNumberFormat="1" applyFont="1" applyBorder="1" applyAlignment="1" applyProtection="1">
      <alignment horizontal="center"/>
      <protection locked="0"/>
    </xf>
    <xf numFmtId="44" fontId="13" fillId="14" borderId="30" xfId="23" applyNumberFormat="1" applyFont="1" applyFill="1" applyBorder="1" applyAlignment="1" applyProtection="1">
      <alignment horizontal="right" vertical="center"/>
      <protection locked="0"/>
    </xf>
    <xf numFmtId="0" fontId="14" fillId="0" borderId="8" xfId="0" applyFont="1" applyFill="1" applyBorder="1" applyAlignment="1" applyProtection="1">
      <alignment horizontal="justify" vertical="top" wrapText="1"/>
      <protection locked="0"/>
    </xf>
    <xf numFmtId="0" fontId="14" fillId="0" borderId="30" xfId="0" applyFont="1" applyFill="1" applyBorder="1" applyAlignment="1" applyProtection="1">
      <alignment horizontal="justify" vertical="top" wrapText="1"/>
      <protection locked="0"/>
    </xf>
    <xf numFmtId="0" fontId="14" fillId="0" borderId="30" xfId="0" applyFont="1" applyFill="1" applyBorder="1" applyAlignment="1" applyProtection="1">
      <alignment horizontal="left" vertical="top" wrapText="1"/>
      <protection locked="0"/>
    </xf>
    <xf numFmtId="0" fontId="14" fillId="0" borderId="30" xfId="0" applyFont="1" applyFill="1" applyBorder="1" applyAlignment="1" applyProtection="1">
      <alignment horizontal="center" vertical="center" wrapText="1"/>
      <protection locked="0"/>
    </xf>
    <xf numFmtId="169" fontId="14" fillId="0" borderId="30" xfId="0" applyNumberFormat="1" applyFont="1" applyFill="1" applyBorder="1" applyAlignment="1" applyProtection="1">
      <alignment horizontal="center" vertical="center"/>
      <protection locked="0"/>
    </xf>
    <xf numFmtId="0" fontId="13" fillId="14" borderId="18" xfId="0" applyFont="1" applyFill="1" applyBorder="1" applyAlignment="1" applyProtection="1">
      <alignment horizontal="justify" vertical="top" wrapText="1"/>
      <protection locked="0"/>
    </xf>
    <xf numFmtId="0" fontId="13" fillId="14" borderId="1" xfId="0" applyFont="1" applyFill="1" applyBorder="1" applyAlignment="1" applyProtection="1">
      <alignment horizontal="justify" vertical="top" wrapText="1"/>
      <protection locked="0"/>
    </xf>
    <xf numFmtId="0" fontId="13" fillId="14" borderId="3" xfId="0" applyFont="1" applyFill="1" applyBorder="1" applyAlignment="1" applyProtection="1">
      <alignment horizontal="justify" vertical="top" wrapText="1"/>
      <protection locked="0"/>
    </xf>
    <xf numFmtId="0" fontId="13" fillId="14" borderId="2" xfId="0" applyFont="1" applyFill="1" applyBorder="1" applyAlignment="1" applyProtection="1">
      <alignment horizontal="left" vertical="top" wrapText="1"/>
      <protection locked="0"/>
    </xf>
    <xf numFmtId="0" fontId="13" fillId="14" borderId="1" xfId="0" applyFont="1" applyFill="1" applyBorder="1" applyAlignment="1" applyProtection="1">
      <alignment horizontal="left" vertical="top" wrapText="1"/>
      <protection locked="0"/>
    </xf>
    <xf numFmtId="0" fontId="13" fillId="14" borderId="3" xfId="0" applyFont="1" applyFill="1" applyBorder="1" applyAlignment="1" applyProtection="1">
      <alignment horizontal="left" vertical="top" wrapText="1"/>
      <protection locked="0"/>
    </xf>
    <xf numFmtId="0" fontId="13" fillId="14" borderId="2" xfId="0" applyFont="1" applyFill="1" applyBorder="1" applyAlignment="1" applyProtection="1">
      <alignment horizontal="center" vertical="center" wrapText="1"/>
      <protection locked="0"/>
    </xf>
    <xf numFmtId="0" fontId="13" fillId="14" borderId="1" xfId="0" applyFont="1" applyFill="1" applyBorder="1" applyAlignment="1" applyProtection="1">
      <alignment horizontal="center" vertical="center" wrapText="1"/>
      <protection locked="0"/>
    </xf>
    <xf numFmtId="0" fontId="13" fillId="14" borderId="3" xfId="0" applyFont="1" applyFill="1" applyBorder="1" applyAlignment="1" applyProtection="1">
      <alignment horizontal="center" vertical="center" wrapText="1"/>
      <protection locked="0"/>
    </xf>
    <xf numFmtId="169" fontId="13" fillId="14" borderId="2" xfId="0" applyNumberFormat="1" applyFont="1" applyFill="1" applyBorder="1" applyAlignment="1" applyProtection="1">
      <alignment horizontal="center" vertical="center"/>
      <protection locked="0"/>
    </xf>
    <xf numFmtId="169" fontId="13" fillId="14" borderId="1" xfId="0" applyNumberFormat="1" applyFont="1" applyFill="1" applyBorder="1" applyAlignment="1" applyProtection="1">
      <alignment horizontal="center" vertical="center"/>
      <protection locked="0"/>
    </xf>
    <xf numFmtId="169" fontId="13" fillId="14" borderId="3" xfId="0" applyNumberFormat="1" applyFont="1" applyFill="1" applyBorder="1" applyAlignment="1" applyProtection="1">
      <alignment horizontal="center" vertical="center"/>
      <protection locked="0"/>
    </xf>
    <xf numFmtId="44" fontId="13" fillId="15" borderId="2" xfId="0" applyNumberFormat="1" applyFont="1" applyFill="1" applyBorder="1" applyAlignment="1" applyProtection="1">
      <alignment horizontal="right" vertical="center" wrapText="1"/>
    </xf>
    <xf numFmtId="44" fontId="13" fillId="15" borderId="1" xfId="0" applyNumberFormat="1" applyFont="1" applyFill="1" applyBorder="1" applyAlignment="1" applyProtection="1">
      <alignment horizontal="right" vertical="center" wrapText="1"/>
    </xf>
    <xf numFmtId="44" fontId="13" fillId="15" borderId="3" xfId="0" applyNumberFormat="1" applyFont="1" applyFill="1" applyBorder="1" applyAlignment="1" applyProtection="1">
      <alignment horizontal="right" vertical="center" wrapText="1"/>
    </xf>
    <xf numFmtId="44" fontId="13" fillId="15" borderId="2" xfId="0" applyNumberFormat="1" applyFont="1" applyFill="1" applyBorder="1" applyAlignment="1" applyProtection="1">
      <alignment horizontal="right" vertical="center" wrapText="1"/>
      <protection locked="0"/>
    </xf>
    <xf numFmtId="44" fontId="13" fillId="15" borderId="1" xfId="0" applyNumberFormat="1" applyFont="1" applyFill="1" applyBorder="1" applyAlignment="1" applyProtection="1">
      <alignment horizontal="right" vertical="center" wrapText="1"/>
      <protection locked="0"/>
    </xf>
    <xf numFmtId="44" fontId="13" fillId="15" borderId="49" xfId="0" applyNumberFormat="1" applyFont="1" applyFill="1" applyBorder="1" applyAlignment="1" applyProtection="1">
      <alignment horizontal="right" vertical="center" wrapText="1"/>
      <protection locked="0"/>
    </xf>
    <xf numFmtId="0" fontId="14" fillId="0" borderId="18" xfId="0" applyFont="1" applyFill="1" applyBorder="1" applyAlignment="1" applyProtection="1">
      <alignment horizontal="justify" vertical="top" wrapText="1"/>
      <protection locked="0"/>
    </xf>
    <xf numFmtId="0" fontId="14" fillId="0" borderId="1" xfId="0" applyFont="1" applyFill="1" applyBorder="1" applyAlignment="1" applyProtection="1">
      <alignment horizontal="justify" vertical="top" wrapText="1"/>
      <protection locked="0"/>
    </xf>
    <xf numFmtId="0" fontId="14" fillId="0" borderId="3" xfId="0" applyFont="1" applyFill="1" applyBorder="1" applyAlignment="1" applyProtection="1">
      <alignment horizontal="justify" vertical="top" wrapText="1"/>
      <protection locked="0"/>
    </xf>
    <xf numFmtId="0" fontId="14" fillId="0" borderId="2" xfId="0" applyFont="1" applyFill="1" applyBorder="1" applyAlignment="1" applyProtection="1">
      <alignment horizontal="left" vertical="top" wrapText="1"/>
      <protection locked="0"/>
    </xf>
    <xf numFmtId="0" fontId="14" fillId="0" borderId="1" xfId="0" applyFont="1" applyFill="1" applyBorder="1" applyAlignment="1" applyProtection="1">
      <alignment horizontal="left" vertical="top" wrapText="1"/>
      <protection locked="0"/>
    </xf>
    <xf numFmtId="0" fontId="14" fillId="0" borderId="3" xfId="0" applyFont="1" applyFill="1" applyBorder="1" applyAlignment="1" applyProtection="1">
      <alignment horizontal="left" vertical="top" wrapText="1"/>
      <protection locked="0"/>
    </xf>
    <xf numFmtId="0" fontId="14" fillId="0" borderId="2" xfId="0" applyFont="1" applyFill="1" applyBorder="1" applyAlignment="1" applyProtection="1">
      <alignment horizontal="center" vertical="center" wrapText="1"/>
      <protection locked="0"/>
    </xf>
    <xf numFmtId="0" fontId="14" fillId="0" borderId="1" xfId="0" applyFont="1" applyFill="1" applyBorder="1" applyAlignment="1" applyProtection="1">
      <alignment horizontal="center" vertical="center" wrapText="1"/>
      <protection locked="0"/>
    </xf>
    <xf numFmtId="0" fontId="14" fillId="0" borderId="3" xfId="0" applyFont="1" applyFill="1" applyBorder="1" applyAlignment="1" applyProtection="1">
      <alignment horizontal="center" vertical="center" wrapText="1"/>
      <protection locked="0"/>
    </xf>
    <xf numFmtId="3" fontId="13" fillId="0" borderId="0" xfId="0" applyNumberFormat="1" applyFont="1" applyAlignment="1">
      <alignment horizontal="center"/>
    </xf>
    <xf numFmtId="0" fontId="13" fillId="0" borderId="0" xfId="0" applyFont="1" applyAlignment="1">
      <alignment horizontal="center"/>
    </xf>
    <xf numFmtId="44" fontId="13" fillId="15" borderId="29" xfId="0" applyNumberFormat="1" applyFont="1" applyFill="1" applyBorder="1" applyAlignment="1" applyProtection="1">
      <alignment horizontal="right" vertical="center" wrapText="1"/>
    </xf>
    <xf numFmtId="44" fontId="13" fillId="0" borderId="29" xfId="0" applyNumberFormat="1" applyFont="1" applyFill="1" applyBorder="1" applyAlignment="1" applyProtection="1">
      <alignment horizontal="right" vertical="center" wrapText="1"/>
      <protection locked="0"/>
    </xf>
    <xf numFmtId="44" fontId="13" fillId="15" borderId="29" xfId="0" applyNumberFormat="1" applyFont="1" applyFill="1" applyBorder="1" applyAlignment="1" applyProtection="1">
      <alignment horizontal="right" vertical="center" wrapText="1"/>
      <protection locked="0"/>
    </xf>
    <xf numFmtId="44" fontId="13" fillId="15" borderId="58" xfId="0" applyNumberFormat="1" applyFont="1" applyFill="1" applyBorder="1" applyAlignment="1" applyProtection="1">
      <alignment horizontal="right" vertical="center" wrapText="1"/>
      <protection locked="0"/>
    </xf>
    <xf numFmtId="44" fontId="11" fillId="23" borderId="59" xfId="0" applyNumberFormat="1" applyFont="1" applyFill="1" applyBorder="1" applyAlignment="1" applyProtection="1">
      <alignment horizontal="right" vertical="center" wrapText="1"/>
    </xf>
    <xf numFmtId="0" fontId="11" fillId="23" borderId="60" xfId="0" applyFont="1" applyFill="1" applyBorder="1" applyAlignment="1" applyProtection="1">
      <alignment horizontal="right" vertical="center" wrapText="1"/>
    </xf>
    <xf numFmtId="0" fontId="11" fillId="23" borderId="61" xfId="0" applyFont="1" applyFill="1" applyBorder="1" applyAlignment="1" applyProtection="1">
      <alignment horizontal="right" vertical="center" wrapText="1"/>
    </xf>
    <xf numFmtId="0" fontId="11" fillId="23" borderId="62" xfId="0" applyFont="1" applyFill="1" applyBorder="1" applyAlignment="1" applyProtection="1">
      <alignment horizontal="right" vertical="center" wrapText="1"/>
    </xf>
    <xf numFmtId="44" fontId="13" fillId="0" borderId="32" xfId="0" applyNumberFormat="1" applyFont="1" applyFill="1" applyBorder="1" applyAlignment="1" applyProtection="1">
      <alignment horizontal="right" vertical="center" wrapText="1"/>
      <protection locked="0"/>
    </xf>
    <xf numFmtId="44" fontId="13" fillId="0" borderId="63" xfId="0" applyNumberFormat="1" applyFont="1" applyFill="1" applyBorder="1" applyAlignment="1" applyProtection="1">
      <alignment horizontal="right" vertical="center" wrapText="1"/>
      <protection locked="0"/>
    </xf>
    <xf numFmtId="44" fontId="13" fillId="0" borderId="33" xfId="0" applyNumberFormat="1" applyFont="1" applyFill="1" applyBorder="1" applyAlignment="1" applyProtection="1">
      <alignment horizontal="right" vertical="center" wrapText="1"/>
      <protection locked="0"/>
    </xf>
    <xf numFmtId="169" fontId="11" fillId="23" borderId="59" xfId="0" applyNumberFormat="1" applyFont="1" applyFill="1" applyBorder="1" applyAlignment="1" applyProtection="1">
      <alignment horizontal="center" vertical="center"/>
    </xf>
    <xf numFmtId="44" fontId="11" fillId="23" borderId="59" xfId="23" applyNumberFormat="1" applyFont="1" applyFill="1" applyBorder="1" applyAlignment="1" applyProtection="1">
      <alignment horizontal="right" vertical="center"/>
    </xf>
    <xf numFmtId="169" fontId="14" fillId="0" borderId="2" xfId="0" applyNumberFormat="1" applyFont="1" applyFill="1" applyBorder="1" applyAlignment="1" applyProtection="1">
      <alignment horizontal="center" vertical="center"/>
      <protection locked="0"/>
    </xf>
    <xf numFmtId="169" fontId="14" fillId="0" borderId="1" xfId="0" applyNumberFormat="1" applyFont="1" applyFill="1" applyBorder="1" applyAlignment="1" applyProtection="1">
      <alignment horizontal="center" vertical="center"/>
      <protection locked="0"/>
    </xf>
    <xf numFmtId="169" fontId="14" fillId="0" borderId="3" xfId="0" applyNumberFormat="1" applyFont="1" applyFill="1" applyBorder="1" applyAlignment="1" applyProtection="1">
      <alignment horizontal="center" vertical="center"/>
      <protection locked="0"/>
    </xf>
    <xf numFmtId="44" fontId="13" fillId="28" borderId="32" xfId="23" applyNumberFormat="1" applyFont="1" applyFill="1" applyBorder="1" applyAlignment="1" applyProtection="1">
      <alignment horizontal="right" vertical="center"/>
      <protection locked="0"/>
    </xf>
    <xf numFmtId="44" fontId="13" fillId="28" borderId="63" xfId="23" applyNumberFormat="1" applyFont="1" applyFill="1" applyBorder="1" applyAlignment="1" applyProtection="1">
      <alignment horizontal="right" vertical="center"/>
      <protection locked="0"/>
    </xf>
    <xf numFmtId="44" fontId="13" fillId="28" borderId="33" xfId="23" applyNumberFormat="1" applyFont="1" applyFill="1" applyBorder="1" applyAlignment="1" applyProtection="1">
      <alignment horizontal="right" vertical="center"/>
      <protection locked="0"/>
    </xf>
    <xf numFmtId="44" fontId="13" fillId="0" borderId="2" xfId="23" applyNumberFormat="1" applyFont="1" applyFill="1" applyBorder="1" applyAlignment="1" applyProtection="1">
      <alignment horizontal="right" vertical="center"/>
      <protection locked="0"/>
    </xf>
    <xf numFmtId="44" fontId="13" fillId="0" borderId="1" xfId="23" applyNumberFormat="1" applyFont="1" applyFill="1" applyBorder="1" applyAlignment="1" applyProtection="1">
      <alignment horizontal="right" vertical="center"/>
      <protection locked="0"/>
    </xf>
    <xf numFmtId="44" fontId="13" fillId="0" borderId="3" xfId="23" applyNumberFormat="1" applyFont="1" applyFill="1" applyBorder="1" applyAlignment="1" applyProtection="1">
      <alignment horizontal="right" vertical="center"/>
      <protection locked="0"/>
    </xf>
    <xf numFmtId="49" fontId="16" fillId="21" borderId="167" xfId="0" applyNumberFormat="1" applyFont="1" applyFill="1" applyBorder="1" applyAlignment="1" applyProtection="1">
      <alignment horizontal="center" vertical="center"/>
    </xf>
    <xf numFmtId="49" fontId="16" fillId="21" borderId="168" xfId="0" applyNumberFormat="1" applyFont="1" applyFill="1" applyBorder="1" applyAlignment="1" applyProtection="1">
      <alignment horizontal="center" vertical="center"/>
    </xf>
    <xf numFmtId="49" fontId="16" fillId="21" borderId="169" xfId="0" applyNumberFormat="1" applyFont="1" applyFill="1" applyBorder="1" applyAlignment="1" applyProtection="1">
      <alignment horizontal="center" vertical="center"/>
    </xf>
    <xf numFmtId="49" fontId="16" fillId="21" borderId="170" xfId="0" applyNumberFormat="1" applyFont="1" applyFill="1" applyBorder="1" applyAlignment="1" applyProtection="1">
      <alignment horizontal="center" vertical="center"/>
    </xf>
    <xf numFmtId="0" fontId="27" fillId="0" borderId="118" xfId="0" applyFont="1" applyFill="1" applyBorder="1" applyAlignment="1" applyProtection="1">
      <alignment horizontal="center" vertical="center"/>
    </xf>
    <xf numFmtId="0" fontId="27" fillId="0" borderId="0" xfId="0" applyFont="1" applyFill="1" applyBorder="1" applyAlignment="1" applyProtection="1">
      <alignment horizontal="center" vertical="center"/>
    </xf>
    <xf numFmtId="0" fontId="27" fillId="0" borderId="113" xfId="0" applyFont="1" applyFill="1" applyBorder="1" applyAlignment="1" applyProtection="1">
      <alignment horizontal="center" vertical="center"/>
    </xf>
    <xf numFmtId="0" fontId="27" fillId="0" borderId="171" xfId="0" applyFont="1" applyFill="1" applyBorder="1" applyAlignment="1" applyProtection="1">
      <alignment horizontal="center" vertical="center"/>
    </xf>
    <xf numFmtId="0" fontId="27" fillId="0" borderId="120" xfId="0" applyFont="1" applyFill="1" applyBorder="1" applyAlignment="1" applyProtection="1">
      <alignment horizontal="center" vertical="center"/>
    </xf>
    <xf numFmtId="0" fontId="27" fillId="0" borderId="172" xfId="0" applyFont="1" applyFill="1" applyBorder="1" applyAlignment="1" applyProtection="1">
      <alignment horizontal="center" vertical="center"/>
    </xf>
    <xf numFmtId="0" fontId="17" fillId="15" borderId="126" xfId="0" applyFont="1" applyFill="1" applyBorder="1" applyAlignment="1" applyProtection="1">
      <alignment horizontal="left" vertical="center" wrapText="1"/>
    </xf>
    <xf numFmtId="0" fontId="17" fillId="15" borderId="141" xfId="0" applyFont="1" applyFill="1" applyBorder="1" applyAlignment="1" applyProtection="1">
      <alignment horizontal="left" vertical="center" wrapText="1"/>
    </xf>
    <xf numFmtId="0" fontId="17" fillId="15" borderId="125" xfId="0" applyFont="1" applyFill="1" applyBorder="1" applyAlignment="1" applyProtection="1">
      <alignment horizontal="left" vertical="center" wrapText="1"/>
    </xf>
    <xf numFmtId="0" fontId="11" fillId="15" borderId="126" xfId="0" applyFont="1" applyFill="1" applyBorder="1" applyAlignment="1" applyProtection="1">
      <alignment horizontal="left" vertical="center" wrapText="1"/>
    </xf>
    <xf numFmtId="0" fontId="11" fillId="15" borderId="141" xfId="0" applyFont="1" applyFill="1" applyBorder="1" applyAlignment="1" applyProtection="1">
      <alignment horizontal="left" vertical="center" wrapText="1"/>
    </xf>
    <xf numFmtId="0" fontId="11" fillId="15" borderId="125" xfId="0" applyFont="1" applyFill="1" applyBorder="1" applyAlignment="1" applyProtection="1">
      <alignment horizontal="left" vertical="center" wrapText="1"/>
    </xf>
    <xf numFmtId="0" fontId="24" fillId="15" borderId="173" xfId="0" applyFont="1" applyFill="1" applyBorder="1" applyAlignment="1" applyProtection="1">
      <alignment horizontal="right" vertical="center" wrapText="1"/>
    </xf>
    <xf numFmtId="0" fontId="24" fillId="15" borderId="174" xfId="0" applyFont="1" applyFill="1" applyBorder="1" applyAlignment="1" applyProtection="1">
      <alignment horizontal="right" vertical="center" wrapText="1"/>
    </xf>
    <xf numFmtId="0" fontId="24" fillId="15" borderId="175" xfId="0" applyFont="1" applyFill="1" applyBorder="1" applyAlignment="1" applyProtection="1">
      <alignment horizontal="right" vertical="center" wrapText="1"/>
    </xf>
    <xf numFmtId="0" fontId="26" fillId="0" borderId="171" xfId="0" applyFont="1" applyFill="1" applyBorder="1" applyAlignment="1" applyProtection="1">
      <alignment horizontal="center" vertical="center"/>
    </xf>
    <xf numFmtId="0" fontId="26" fillId="0" borderId="120" xfId="0" applyFont="1" applyFill="1" applyBorder="1" applyAlignment="1" applyProtection="1">
      <alignment horizontal="center" vertical="center"/>
    </xf>
    <xf numFmtId="0" fontId="26" fillId="0" borderId="172" xfId="0" applyFont="1" applyFill="1" applyBorder="1" applyAlignment="1" applyProtection="1">
      <alignment horizontal="center" vertical="center"/>
    </xf>
    <xf numFmtId="0" fontId="26" fillId="0" borderId="118" xfId="0" applyFont="1" applyFill="1" applyBorder="1" applyAlignment="1" applyProtection="1">
      <alignment horizontal="center" vertical="center"/>
    </xf>
    <xf numFmtId="0" fontId="26" fillId="0" borderId="0" xfId="0" applyFont="1" applyFill="1" applyBorder="1" applyAlignment="1" applyProtection="1">
      <alignment horizontal="center" vertical="center"/>
    </xf>
    <xf numFmtId="0" fontId="26" fillId="0" borderId="113" xfId="0" applyFont="1" applyFill="1" applyBorder="1" applyAlignment="1" applyProtection="1">
      <alignment horizontal="center" vertical="center"/>
    </xf>
    <xf numFmtId="49" fontId="11" fillId="21" borderId="176" xfId="0" applyNumberFormat="1" applyFont="1" applyFill="1" applyBorder="1" applyAlignment="1" applyProtection="1">
      <alignment horizontal="center" vertical="center"/>
    </xf>
    <xf numFmtId="49" fontId="11" fillId="21" borderId="141" xfId="0" applyNumberFormat="1" applyFont="1" applyFill="1" applyBorder="1" applyAlignment="1" applyProtection="1">
      <alignment horizontal="center" vertical="center"/>
    </xf>
    <xf numFmtId="49" fontId="11" fillId="21" borderId="125" xfId="0" applyNumberFormat="1" applyFont="1" applyFill="1" applyBorder="1" applyAlignment="1" applyProtection="1">
      <alignment horizontal="center" vertical="center"/>
    </xf>
    <xf numFmtId="0" fontId="16" fillId="15" borderId="178" xfId="0" applyFont="1" applyFill="1" applyBorder="1" applyAlignment="1" applyProtection="1">
      <alignment horizontal="right" vertical="center" wrapText="1"/>
    </xf>
    <xf numFmtId="0" fontId="16" fillId="15" borderId="179" xfId="0" applyFont="1" applyFill="1" applyBorder="1" applyAlignment="1" applyProtection="1">
      <alignment horizontal="right" vertical="center" wrapText="1"/>
    </xf>
    <xf numFmtId="0" fontId="16" fillId="15" borderId="180" xfId="0" applyFont="1" applyFill="1" applyBorder="1" applyAlignment="1" applyProtection="1">
      <alignment horizontal="right" vertical="center" wrapText="1"/>
    </xf>
    <xf numFmtId="0" fontId="11" fillId="15" borderId="10" xfId="0" applyFont="1" applyFill="1" applyBorder="1" applyAlignment="1" applyProtection="1">
      <alignment horizontal="left"/>
    </xf>
    <xf numFmtId="0" fontId="11" fillId="15" borderId="0" xfId="0" applyFont="1" applyFill="1" applyBorder="1" applyAlignment="1" applyProtection="1">
      <alignment horizontal="left"/>
    </xf>
    <xf numFmtId="0" fontId="26" fillId="0" borderId="181" xfId="0" applyFont="1" applyFill="1" applyBorder="1" applyAlignment="1" applyProtection="1">
      <alignment horizontal="center" vertical="center"/>
    </xf>
    <xf numFmtId="0" fontId="26" fillId="0" borderId="182" xfId="0" applyFont="1" applyFill="1" applyBorder="1" applyAlignment="1" applyProtection="1">
      <alignment horizontal="center" vertical="center"/>
    </xf>
    <xf numFmtId="0" fontId="26" fillId="0" borderId="177" xfId="0" applyFont="1" applyBorder="1" applyAlignment="1">
      <alignment horizontal="center" vertical="center" wrapText="1"/>
    </xf>
    <xf numFmtId="0" fontId="26" fillId="0" borderId="177" xfId="0" applyFont="1" applyBorder="1" applyAlignment="1">
      <alignment horizontal="center" vertical="center"/>
    </xf>
    <xf numFmtId="0" fontId="17" fillId="25" borderId="15" xfId="0" applyFont="1" applyFill="1" applyBorder="1" applyAlignment="1">
      <alignment horizontal="center" vertical="center" wrapText="1"/>
    </xf>
    <xf numFmtId="0" fontId="17" fillId="25" borderId="10" xfId="0" applyFont="1" applyFill="1" applyBorder="1" applyAlignment="1">
      <alignment horizontal="center" vertical="center" wrapText="1"/>
    </xf>
    <xf numFmtId="0" fontId="17" fillId="25" borderId="11" xfId="0" applyFont="1" applyFill="1" applyBorder="1" applyAlignment="1">
      <alignment horizontal="center" vertical="center" wrapText="1"/>
    </xf>
    <xf numFmtId="0" fontId="27" fillId="0" borderId="0" xfId="0" applyFont="1" applyAlignment="1">
      <alignment horizontal="center" vertical="center"/>
    </xf>
    <xf numFmtId="164" fontId="19" fillId="0" borderId="0" xfId="0" applyNumberFormat="1" applyFont="1" applyFill="1" applyAlignment="1">
      <alignment horizontal="center" vertical="center"/>
    </xf>
    <xf numFmtId="0" fontId="11" fillId="15" borderId="34" xfId="0" applyFont="1" applyFill="1" applyBorder="1" applyAlignment="1">
      <alignment horizontal="center" vertical="center"/>
    </xf>
    <xf numFmtId="0" fontId="11" fillId="15" borderId="64" xfId="0" applyFont="1" applyFill="1" applyBorder="1" applyAlignment="1">
      <alignment horizontal="center" vertical="center"/>
    </xf>
    <xf numFmtId="0" fontId="11" fillId="0" borderId="34" xfId="0" applyFont="1" applyBorder="1" applyAlignment="1">
      <alignment horizontal="center" vertical="center"/>
    </xf>
    <xf numFmtId="0" fontId="11" fillId="0" borderId="64" xfId="0" applyFont="1" applyBorder="1" applyAlignment="1">
      <alignment horizontal="center" vertical="center"/>
    </xf>
    <xf numFmtId="0" fontId="16" fillId="25" borderId="65" xfId="0" applyFont="1" applyFill="1" applyBorder="1" applyAlignment="1">
      <alignment horizontal="center" vertical="center" wrapText="1"/>
    </xf>
    <xf numFmtId="0" fontId="11" fillId="0" borderId="42" xfId="0" applyFont="1" applyBorder="1" applyAlignment="1">
      <alignment horizontal="center" vertical="center"/>
    </xf>
    <xf numFmtId="0" fontId="0" fillId="0" borderId="35" xfId="0" applyBorder="1" applyAlignment="1">
      <alignment horizontal="justify" vertical="center" wrapText="1"/>
    </xf>
    <xf numFmtId="0" fontId="0" fillId="0" borderId="31" xfId="0" applyBorder="1" applyAlignment="1">
      <alignment horizontal="justify" vertical="center" wrapText="1"/>
    </xf>
    <xf numFmtId="0" fontId="0" fillId="0" borderId="66" xfId="0" applyBorder="1" applyAlignment="1">
      <alignment horizontal="justify" vertical="center" wrapText="1"/>
    </xf>
    <xf numFmtId="0" fontId="11" fillId="15" borderId="34" xfId="0" applyFont="1" applyFill="1" applyBorder="1" applyAlignment="1">
      <alignment horizontal="center" vertical="center" wrapText="1"/>
    </xf>
    <xf numFmtId="0" fontId="11" fillId="15" borderId="42" xfId="0" applyFont="1" applyFill="1" applyBorder="1" applyAlignment="1">
      <alignment horizontal="center" vertical="center" wrapText="1"/>
    </xf>
    <xf numFmtId="0" fontId="11" fillId="15" borderId="64" xfId="0" applyFont="1" applyFill="1" applyBorder="1" applyAlignment="1">
      <alignment horizontal="center" vertical="center" wrapText="1"/>
    </xf>
    <xf numFmtId="0" fontId="11" fillId="0" borderId="34" xfId="0" applyFont="1" applyBorder="1" applyAlignment="1">
      <alignment horizontal="center" vertical="center" wrapText="1"/>
    </xf>
    <xf numFmtId="0" fontId="11" fillId="0" borderId="42" xfId="0" applyFont="1" applyBorder="1" applyAlignment="1">
      <alignment horizontal="center" vertical="center" wrapText="1"/>
    </xf>
    <xf numFmtId="0" fontId="11" fillId="0" borderId="64" xfId="0" applyFont="1" applyBorder="1" applyAlignment="1">
      <alignment horizontal="center" vertical="center" wrapText="1"/>
    </xf>
  </cellXfs>
  <cellStyles count="30">
    <cellStyle name="Énfasis 1" xfId="1"/>
    <cellStyle name="Énfasis 2" xfId="2"/>
    <cellStyle name="Énfasis 3" xfId="3"/>
    <cellStyle name="Énfasis1 - 20%" xfId="4"/>
    <cellStyle name="Énfasis1 - 40%" xfId="5"/>
    <cellStyle name="Énfasis1 - 60%" xfId="6"/>
    <cellStyle name="Énfasis2 - 20%" xfId="7"/>
    <cellStyle name="Énfasis2 - 40%" xfId="8"/>
    <cellStyle name="Énfasis2 - 60%" xfId="9"/>
    <cellStyle name="Énfasis3 - 20%" xfId="10"/>
    <cellStyle name="Énfasis3 - 40%" xfId="11"/>
    <cellStyle name="Énfasis3 - 60%" xfId="12"/>
    <cellStyle name="Énfasis4 - 20%" xfId="13"/>
    <cellStyle name="Énfasis4 - 40%" xfId="14"/>
    <cellStyle name="Énfasis4 - 60%" xfId="15"/>
    <cellStyle name="Énfasis5 - 20%" xfId="16"/>
    <cellStyle name="Énfasis5 - 40%" xfId="17"/>
    <cellStyle name="Énfasis5 - 60%" xfId="18"/>
    <cellStyle name="Énfasis6 - 20%" xfId="19"/>
    <cellStyle name="Énfasis6 - 40%" xfId="20"/>
    <cellStyle name="Énfasis6 - 60%" xfId="21"/>
    <cellStyle name="Euro" xfId="22"/>
    <cellStyle name="Moneda" xfId="23" builtinId="4"/>
    <cellStyle name="Normal" xfId="0" builtinId="0"/>
    <cellStyle name="Normal 2" xfId="24"/>
    <cellStyle name="Normal 3" xfId="25"/>
    <cellStyle name="Normal 4" xfId="26"/>
    <cellStyle name="Porcentual" xfId="27" builtinId="5"/>
    <cellStyle name="Porcentual 2" xfId="28"/>
    <cellStyle name="Título de hoja" xfId="29"/>
  </cellStyles>
  <dxfs count="268">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patternType="none">
          <fgColor indexed="64"/>
          <bgColor indexed="65"/>
        </patternFill>
      </fill>
      <alignment horizontal="justify" vertical="center" textRotation="0" wrapText="1" indent="0" relativeIndent="255" justifyLastLine="0" shrinkToFit="0" readingOrder="0"/>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general" vertical="center" textRotation="0" wrapText="1" indent="0" relativeIndent="0" justifyLastLine="0" shrinkToFit="0" readingOrder="0"/>
    </dxf>
    <dxf>
      <font>
        <b val="0"/>
        <i val="0"/>
        <strike val="0"/>
        <condense val="0"/>
        <extend val="0"/>
        <outline val="0"/>
        <shadow val="0"/>
        <u val="none"/>
        <vertAlign val="baseline"/>
        <sz val="12"/>
        <color theme="1"/>
        <name val="Calibri"/>
        <scheme val="minor"/>
      </font>
      <numFmt numFmtId="164" formatCode="000"/>
      <fill>
        <patternFill patternType="none">
          <fgColor indexed="64"/>
          <bgColor indexed="65"/>
        </patternFill>
      </fill>
      <alignment horizontal="center" vertical="center" textRotation="0" wrapText="0" indent="0" relativeIndent="0" justifyLastLine="0" shrinkToFit="0" readingOrder="0"/>
    </dxf>
    <dxf>
      <font>
        <strike val="0"/>
        <outline val="0"/>
        <shadow val="0"/>
        <u val="none"/>
        <vertAlign val="baseline"/>
        <sz val="12"/>
        <color theme="1"/>
        <name val="Calibri"/>
        <scheme val="minor"/>
      </font>
      <fill>
        <patternFill>
          <fgColor indexed="64"/>
        </patternFill>
      </fill>
    </dxf>
    <dxf>
      <font>
        <strike val="0"/>
        <outline val="0"/>
        <shadow val="0"/>
        <u val="none"/>
        <vertAlign val="baseline"/>
        <sz val="12"/>
        <color theme="1"/>
        <name val="Calibri"/>
        <scheme val="minor"/>
      </font>
      <fill>
        <patternFill patternType="solid">
          <fgColor indexed="64"/>
          <bgColor theme="3" tint="0.599993896298104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s-MX"/>
  <c:style val="26"/>
  <c:chart>
    <c:plotArea>
      <c:layout/>
      <c:barChart>
        <c:barDir val="col"/>
        <c:grouping val="clustered"/>
        <c:ser>
          <c:idx val="0"/>
          <c:order val="0"/>
          <c:dPt>
            <c:idx val="1"/>
            <c:spPr>
              <a:solidFill>
                <a:srgbClr val="C00000"/>
              </a:solidFill>
            </c:spPr>
          </c:dPt>
          <c:dPt>
            <c:idx val="2"/>
            <c:spPr>
              <a:solidFill>
                <a:srgbClr val="009900"/>
              </a:solidFill>
            </c:spPr>
          </c:dPt>
          <c:val>
            <c:numRef>
              <c:f>'S.H-INGRESOS'!$C$67:$C$69</c:f>
              <c:numCache>
                <c:formatCode>#,##0</c:formatCode>
                <c:ptCount val="3"/>
                <c:pt idx="0">
                  <c:v>8600002</c:v>
                </c:pt>
                <c:pt idx="1">
                  <c:v>63991132</c:v>
                </c:pt>
                <c:pt idx="2">
                  <c:v>0</c:v>
                </c:pt>
              </c:numCache>
            </c:numRef>
          </c:val>
        </c:ser>
        <c:gapWidth val="18"/>
        <c:overlap val="90"/>
        <c:axId val="131729280"/>
        <c:axId val="131730816"/>
      </c:barChart>
      <c:catAx>
        <c:axId val="131729280"/>
        <c:scaling>
          <c:orientation val="minMax"/>
        </c:scaling>
        <c:axPos val="b"/>
        <c:numFmt formatCode="General" sourceLinked="1"/>
        <c:tickLblPos val="nextTo"/>
        <c:txPr>
          <a:bodyPr rot="0" vert="horz"/>
          <a:lstStyle/>
          <a:p>
            <a:pPr>
              <a:defRPr lang="es-ES" sz="1200" b="1" i="0" u="none" strike="noStrike" baseline="0">
                <a:solidFill>
                  <a:srgbClr val="000000"/>
                </a:solidFill>
                <a:latin typeface="Calibri"/>
                <a:ea typeface="Calibri"/>
                <a:cs typeface="Calibri"/>
              </a:defRPr>
            </a:pPr>
            <a:endParaRPr lang="es-MX"/>
          </a:p>
        </c:txPr>
        <c:crossAx val="131730816"/>
        <c:crosses val="autoZero"/>
        <c:auto val="1"/>
        <c:lblAlgn val="ctr"/>
        <c:lblOffset val="100"/>
      </c:catAx>
      <c:valAx>
        <c:axId val="131730816"/>
        <c:scaling>
          <c:orientation val="minMax"/>
        </c:scaling>
        <c:delete val="1"/>
        <c:axPos val="l"/>
        <c:majorGridlines/>
        <c:numFmt formatCode="#,##0" sourceLinked="1"/>
        <c:tickLblPos val="nextTo"/>
        <c:crossAx val="131729280"/>
        <c:crosses val="autoZero"/>
        <c:crossBetween val="between"/>
      </c:valAx>
    </c:plotArea>
    <c:plotVisOnly val="1"/>
    <c:dispBlanksAs val="gap"/>
  </c:chart>
  <c:spPr>
    <a:ln>
      <a:solidFill>
        <a:schemeClr val="accent3">
          <a:lumMod val="60000"/>
          <a:lumOff val="40000"/>
        </a:schemeClr>
      </a:solidFill>
    </a:ln>
  </c:spPr>
  <c:txPr>
    <a:bodyPr/>
    <a:lstStyle/>
    <a:p>
      <a:pPr>
        <a:defRPr sz="1000" b="0" i="0" u="none" strike="noStrike" baseline="0">
          <a:solidFill>
            <a:srgbClr val="000000"/>
          </a:solidFill>
          <a:latin typeface="Calibri"/>
          <a:ea typeface="Calibri"/>
          <a:cs typeface="Calibri"/>
        </a:defRPr>
      </a:pPr>
      <a:endParaRPr lang="es-MX"/>
    </a:p>
  </c:txPr>
  <c:printSettings>
    <c:headerFooter/>
    <c:pageMargins b="0.75000000000001465" l="0.70000000000000062" r="0.70000000000000062" t="0.75000000000001465" header="0.30000000000000032" footer="0.30000000000000032"/>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lang val="es-MX"/>
  <c:style val="26"/>
  <c:chart>
    <c:view3D>
      <c:rotX val="0"/>
      <c:hPercent val="289"/>
      <c:rotY val="0"/>
      <c:depthPercent val="100"/>
      <c:perspective val="0"/>
    </c:view3D>
    <c:plotArea>
      <c:layout/>
      <c:bar3DChart>
        <c:barDir val="bar"/>
        <c:grouping val="stacked"/>
        <c:ser>
          <c:idx val="0"/>
          <c:order val="0"/>
          <c:dPt>
            <c:idx val="0"/>
            <c:spPr>
              <a:solidFill>
                <a:srgbClr val="C00000"/>
              </a:solidFill>
            </c:spPr>
          </c:dPt>
          <c:dPt>
            <c:idx val="2"/>
            <c:spPr>
              <a:solidFill>
                <a:srgbClr val="009900"/>
              </a:solidFill>
            </c:spPr>
          </c:dPt>
          <c:dPt>
            <c:idx val="3"/>
            <c:spPr>
              <a:solidFill>
                <a:schemeClr val="accent6">
                  <a:lumMod val="75000"/>
                </a:schemeClr>
              </a:solidFill>
            </c:spPr>
          </c:dPt>
          <c:dPt>
            <c:idx val="4"/>
            <c:spPr>
              <a:solidFill>
                <a:srgbClr val="7030A0"/>
              </a:solidFill>
            </c:spPr>
          </c:dPt>
          <c:cat>
            <c:numRef>
              <c:f>'S.H-INGRESOS'!$A$73:$A$78</c:f>
              <c:numCache>
                <c:formatCode>General</c:formatCode>
                <c:ptCount val="6"/>
                <c:pt idx="0">
                  <c:v>100</c:v>
                </c:pt>
                <c:pt idx="1">
                  <c:v>200</c:v>
                </c:pt>
                <c:pt idx="2">
                  <c:v>400</c:v>
                </c:pt>
                <c:pt idx="3">
                  <c:v>500</c:v>
                </c:pt>
                <c:pt idx="4">
                  <c:v>600</c:v>
                </c:pt>
                <c:pt idx="5">
                  <c:v>700</c:v>
                </c:pt>
              </c:numCache>
            </c:numRef>
          </c:cat>
          <c:val>
            <c:numRef>
              <c:f>'S.H-INGRESOS'!$C$73:$C$78</c:f>
              <c:numCache>
                <c:formatCode>_-* #,##0_-;\-* #,##0_-;_-* "-"_-;_-@_-</c:formatCode>
                <c:ptCount val="6"/>
                <c:pt idx="0">
                  <c:v>8600001</c:v>
                </c:pt>
                <c:pt idx="1">
                  <c:v>0</c:v>
                </c:pt>
                <c:pt idx="2">
                  <c:v>1</c:v>
                </c:pt>
                <c:pt idx="3">
                  <c:v>63540532</c:v>
                </c:pt>
                <c:pt idx="4">
                  <c:v>450600</c:v>
                </c:pt>
                <c:pt idx="5">
                  <c:v>0</c:v>
                </c:pt>
              </c:numCache>
            </c:numRef>
          </c:val>
        </c:ser>
        <c:gapWidth val="23"/>
        <c:shape val="cylinder"/>
        <c:axId val="132719360"/>
        <c:axId val="132720896"/>
        <c:axId val="0"/>
      </c:bar3DChart>
      <c:catAx>
        <c:axId val="132719360"/>
        <c:scaling>
          <c:orientation val="minMax"/>
        </c:scaling>
        <c:axPos val="l"/>
        <c:majorGridlines/>
        <c:numFmt formatCode="General" sourceLinked="1"/>
        <c:tickLblPos val="nextTo"/>
        <c:txPr>
          <a:bodyPr rot="0" vert="horz"/>
          <a:lstStyle/>
          <a:p>
            <a:pPr>
              <a:defRPr lang="es-ES" sz="1100" b="1" i="0" u="none" strike="noStrike" baseline="0">
                <a:solidFill>
                  <a:srgbClr val="000000"/>
                </a:solidFill>
                <a:latin typeface="Calibri"/>
                <a:ea typeface="Calibri"/>
                <a:cs typeface="Calibri"/>
              </a:defRPr>
            </a:pPr>
            <a:endParaRPr lang="es-MX"/>
          </a:p>
        </c:txPr>
        <c:crossAx val="132720896"/>
        <c:crosses val="autoZero"/>
        <c:auto val="1"/>
        <c:lblAlgn val="ctr"/>
        <c:lblOffset val="100"/>
      </c:catAx>
      <c:valAx>
        <c:axId val="132720896"/>
        <c:scaling>
          <c:orientation val="minMax"/>
        </c:scaling>
        <c:delete val="1"/>
        <c:axPos val="b"/>
        <c:majorGridlines/>
        <c:numFmt formatCode="_-* #,##0_-;\-* #,##0_-;_-* &quot;-&quot;_-;_-@_-" sourceLinked="1"/>
        <c:tickLblPos val="nextTo"/>
        <c:crossAx val="132719360"/>
        <c:crosses val="autoZero"/>
        <c:crossBetween val="between"/>
      </c:valAx>
      <c:spPr>
        <a:noFill/>
        <a:ln w="25400">
          <a:noFill/>
        </a:ln>
      </c:spPr>
    </c:plotArea>
    <c:plotVisOnly val="1"/>
    <c:dispBlanksAs val="gap"/>
  </c:chart>
  <c:spPr>
    <a:ln>
      <a:solidFill>
        <a:schemeClr val="accent3">
          <a:lumMod val="60000"/>
          <a:lumOff val="40000"/>
        </a:schemeClr>
      </a:solidFill>
    </a:ln>
  </c:spPr>
  <c:txPr>
    <a:bodyPr/>
    <a:lstStyle/>
    <a:p>
      <a:pPr>
        <a:defRPr sz="1000" b="0" i="0" u="none" strike="noStrike" baseline="0">
          <a:solidFill>
            <a:srgbClr val="000000"/>
          </a:solidFill>
          <a:latin typeface="Calibri"/>
          <a:ea typeface="Calibri"/>
          <a:cs typeface="Calibri"/>
        </a:defRPr>
      </a:pPr>
      <a:endParaRPr lang="es-MX"/>
    </a:p>
  </c:txPr>
  <c:printSettings>
    <c:headerFooter/>
    <c:pageMargins b="0.75000000000001465" l="0.70000000000000062" r="0.70000000000000062" t="0.75000000000001465" header="0.30000000000000032" footer="0.30000000000000032"/>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lang val="es-MX"/>
  <c:style val="26"/>
  <c:chart>
    <c:plotArea>
      <c:layout/>
      <c:barChart>
        <c:barDir val="col"/>
        <c:grouping val="clustered"/>
        <c:ser>
          <c:idx val="0"/>
          <c:order val="0"/>
          <c:dPt>
            <c:idx val="1"/>
            <c:spPr>
              <a:solidFill>
                <a:srgbClr val="C00000"/>
              </a:solidFill>
            </c:spPr>
          </c:dPt>
          <c:dPt>
            <c:idx val="2"/>
            <c:spPr>
              <a:solidFill>
                <a:srgbClr val="009900"/>
              </a:solidFill>
            </c:spPr>
          </c:dPt>
          <c:val>
            <c:numRef>
              <c:f>'S.H. EGRESOS'!$C$79:$C$83</c:f>
              <c:numCache>
                <c:formatCode>#,##0</c:formatCode>
                <c:ptCount val="5"/>
                <c:pt idx="0">
                  <c:v>55572929</c:v>
                </c:pt>
                <c:pt idx="1">
                  <c:v>14844231.800000001</c:v>
                </c:pt>
                <c:pt idx="2">
                  <c:v>1523973.68</c:v>
                </c:pt>
                <c:pt idx="3">
                  <c:v>650000</c:v>
                </c:pt>
                <c:pt idx="4">
                  <c:v>0</c:v>
                </c:pt>
              </c:numCache>
            </c:numRef>
          </c:val>
        </c:ser>
        <c:gapWidth val="18"/>
        <c:overlap val="90"/>
        <c:axId val="132774528"/>
        <c:axId val="132862336"/>
      </c:barChart>
      <c:catAx>
        <c:axId val="132774528"/>
        <c:scaling>
          <c:orientation val="minMax"/>
        </c:scaling>
        <c:axPos val="b"/>
        <c:numFmt formatCode="General" sourceLinked="1"/>
        <c:tickLblPos val="nextTo"/>
        <c:txPr>
          <a:bodyPr rot="0" vert="horz"/>
          <a:lstStyle/>
          <a:p>
            <a:pPr>
              <a:defRPr lang="es-ES" sz="1200" b="1" i="0" u="none" strike="noStrike" baseline="0">
                <a:solidFill>
                  <a:srgbClr val="000000"/>
                </a:solidFill>
                <a:latin typeface="Calibri"/>
                <a:ea typeface="Calibri"/>
                <a:cs typeface="Calibri"/>
              </a:defRPr>
            </a:pPr>
            <a:endParaRPr lang="es-MX"/>
          </a:p>
        </c:txPr>
        <c:crossAx val="132862336"/>
        <c:crosses val="autoZero"/>
        <c:auto val="1"/>
        <c:lblAlgn val="ctr"/>
        <c:lblOffset val="100"/>
      </c:catAx>
      <c:valAx>
        <c:axId val="132862336"/>
        <c:scaling>
          <c:orientation val="minMax"/>
        </c:scaling>
        <c:delete val="1"/>
        <c:axPos val="l"/>
        <c:majorGridlines/>
        <c:numFmt formatCode="#,##0" sourceLinked="1"/>
        <c:tickLblPos val="nextTo"/>
        <c:crossAx val="132774528"/>
        <c:crosses val="autoZero"/>
        <c:crossBetween val="between"/>
      </c:valAx>
    </c:plotArea>
    <c:plotVisOnly val="1"/>
    <c:dispBlanksAs val="gap"/>
  </c:chart>
  <c:spPr>
    <a:ln>
      <a:solidFill>
        <a:schemeClr val="accent3">
          <a:lumMod val="60000"/>
          <a:lumOff val="40000"/>
        </a:schemeClr>
      </a:solidFill>
    </a:ln>
  </c:spPr>
  <c:txPr>
    <a:bodyPr/>
    <a:lstStyle/>
    <a:p>
      <a:pPr>
        <a:defRPr sz="1000" b="0" i="0" u="none" strike="noStrike" baseline="0">
          <a:solidFill>
            <a:srgbClr val="000000"/>
          </a:solidFill>
          <a:latin typeface="Calibri"/>
          <a:ea typeface="Calibri"/>
          <a:cs typeface="Calibri"/>
        </a:defRPr>
      </a:pPr>
      <a:endParaRPr lang="es-MX"/>
    </a:p>
  </c:txPr>
  <c:printSettings>
    <c:headerFooter/>
    <c:pageMargins b="0.75000000000001465" l="0.70000000000000062" r="0.70000000000000062" t="0.75000000000001465" header="0.30000000000000032" footer="0.30000000000000032"/>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lang val="es-MX"/>
  <c:style val="26"/>
  <c:chart>
    <c:view3D>
      <c:rotX val="0"/>
      <c:hPercent val="140"/>
      <c:rotY val="0"/>
      <c:depthPercent val="100"/>
      <c:perspective val="0"/>
    </c:view3D>
    <c:plotArea>
      <c:layout/>
      <c:bar3DChart>
        <c:barDir val="bar"/>
        <c:grouping val="stacked"/>
        <c:ser>
          <c:idx val="0"/>
          <c:order val="0"/>
          <c:dPt>
            <c:idx val="0"/>
            <c:spPr>
              <a:solidFill>
                <a:srgbClr val="C00000"/>
              </a:solidFill>
            </c:spPr>
          </c:dPt>
          <c:dPt>
            <c:idx val="2"/>
            <c:spPr>
              <a:solidFill>
                <a:srgbClr val="009900"/>
              </a:solidFill>
            </c:spPr>
          </c:dPt>
          <c:dPt>
            <c:idx val="3"/>
            <c:spPr>
              <a:solidFill>
                <a:schemeClr val="accent6">
                  <a:lumMod val="75000"/>
                </a:schemeClr>
              </a:solidFill>
            </c:spPr>
          </c:dPt>
          <c:dPt>
            <c:idx val="4"/>
            <c:spPr>
              <a:solidFill>
                <a:srgbClr val="7030A0"/>
              </a:solidFill>
            </c:spPr>
          </c:dPt>
          <c:cat>
            <c:numRef>
              <c:f>'S.H. EGRESOS'!$A$88:$A$92</c:f>
              <c:numCache>
                <c:formatCode>General</c:formatCode>
                <c:ptCount val="5"/>
                <c:pt idx="0">
                  <c:v>100</c:v>
                </c:pt>
                <c:pt idx="1">
                  <c:v>200</c:v>
                </c:pt>
                <c:pt idx="2">
                  <c:v>400</c:v>
                </c:pt>
                <c:pt idx="3">
                  <c:v>500</c:v>
                </c:pt>
                <c:pt idx="4">
                  <c:v>600</c:v>
                </c:pt>
              </c:numCache>
            </c:numRef>
          </c:cat>
          <c:val>
            <c:numRef>
              <c:f>'S.H. EGRESOS'!$C$88:$C$92</c:f>
              <c:numCache>
                <c:formatCode>_-* #,##0_-;\-* #,##0_-;_-* "-"_-;_-@_-</c:formatCode>
                <c:ptCount val="5"/>
                <c:pt idx="0">
                  <c:v>8600003</c:v>
                </c:pt>
                <c:pt idx="1">
                  <c:v>0</c:v>
                </c:pt>
                <c:pt idx="2">
                  <c:v>0</c:v>
                </c:pt>
                <c:pt idx="3">
                  <c:v>63991131.480000004</c:v>
                </c:pt>
                <c:pt idx="4">
                  <c:v>0</c:v>
                </c:pt>
              </c:numCache>
            </c:numRef>
          </c:val>
        </c:ser>
        <c:gapWidth val="23"/>
        <c:shape val="cylinder"/>
        <c:axId val="132875776"/>
        <c:axId val="132877312"/>
        <c:axId val="0"/>
      </c:bar3DChart>
      <c:catAx>
        <c:axId val="132875776"/>
        <c:scaling>
          <c:orientation val="minMax"/>
        </c:scaling>
        <c:axPos val="l"/>
        <c:majorGridlines/>
        <c:numFmt formatCode="General" sourceLinked="1"/>
        <c:tickLblPos val="nextTo"/>
        <c:txPr>
          <a:bodyPr rot="0" vert="horz"/>
          <a:lstStyle/>
          <a:p>
            <a:pPr>
              <a:defRPr lang="es-ES" sz="1100" b="1" i="0" u="none" strike="noStrike" baseline="0">
                <a:solidFill>
                  <a:srgbClr val="000000"/>
                </a:solidFill>
                <a:latin typeface="Calibri"/>
                <a:ea typeface="Calibri"/>
                <a:cs typeface="Calibri"/>
              </a:defRPr>
            </a:pPr>
            <a:endParaRPr lang="es-MX"/>
          </a:p>
        </c:txPr>
        <c:crossAx val="132877312"/>
        <c:crosses val="autoZero"/>
        <c:auto val="1"/>
        <c:lblAlgn val="ctr"/>
        <c:lblOffset val="100"/>
      </c:catAx>
      <c:valAx>
        <c:axId val="132877312"/>
        <c:scaling>
          <c:orientation val="minMax"/>
        </c:scaling>
        <c:delete val="1"/>
        <c:axPos val="b"/>
        <c:majorGridlines/>
        <c:numFmt formatCode="_-* #,##0_-;\-* #,##0_-;_-* &quot;-&quot;_-;_-@_-" sourceLinked="1"/>
        <c:tickLblPos val="nextTo"/>
        <c:crossAx val="132875776"/>
        <c:crosses val="autoZero"/>
        <c:crossBetween val="between"/>
      </c:valAx>
      <c:spPr>
        <a:noFill/>
        <a:ln w="25400">
          <a:noFill/>
        </a:ln>
      </c:spPr>
    </c:plotArea>
    <c:plotVisOnly val="1"/>
    <c:dispBlanksAs val="gap"/>
  </c:chart>
  <c:spPr>
    <a:ln>
      <a:solidFill>
        <a:schemeClr val="accent3">
          <a:lumMod val="60000"/>
          <a:lumOff val="40000"/>
        </a:schemeClr>
      </a:solidFill>
    </a:ln>
  </c:spPr>
  <c:txPr>
    <a:bodyPr/>
    <a:lstStyle/>
    <a:p>
      <a:pPr>
        <a:defRPr sz="1000" b="0" i="0" u="none" strike="noStrike" baseline="0">
          <a:solidFill>
            <a:srgbClr val="000000"/>
          </a:solidFill>
          <a:latin typeface="Calibri"/>
          <a:ea typeface="Calibri"/>
          <a:cs typeface="Calibri"/>
        </a:defRPr>
      </a:pPr>
      <a:endParaRPr lang="es-MX"/>
    </a:p>
  </c:txPr>
  <c:printSettings>
    <c:headerFooter/>
    <c:pageMargins b="0.75000000000001465" l="0.70000000000000062" r="0.70000000000000062" t="0.75000000000001465" header="0.30000000000000032" footer="0.30000000000000032"/>
    <c:pageSetup orientation="landscape"/>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38100</xdr:colOff>
      <xdr:row>65</xdr:row>
      <xdr:rowOff>0</xdr:rowOff>
    </xdr:from>
    <xdr:to>
      <xdr:col>6</xdr:col>
      <xdr:colOff>857250</xdr:colOff>
      <xdr:row>70</xdr:row>
      <xdr:rowOff>0</xdr:rowOff>
    </xdr:to>
    <xdr:graphicFrame macro="">
      <xdr:nvGraphicFramePr>
        <xdr:cNvPr id="209425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xdr:colOff>
      <xdr:row>71</xdr:row>
      <xdr:rowOff>0</xdr:rowOff>
    </xdr:from>
    <xdr:to>
      <xdr:col>6</xdr:col>
      <xdr:colOff>857250</xdr:colOff>
      <xdr:row>79</xdr:row>
      <xdr:rowOff>0</xdr:rowOff>
    </xdr:to>
    <xdr:graphicFrame macro="">
      <xdr:nvGraphicFramePr>
        <xdr:cNvPr id="209425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38100</xdr:colOff>
      <xdr:row>77</xdr:row>
      <xdr:rowOff>0</xdr:rowOff>
    </xdr:from>
    <xdr:to>
      <xdr:col>6</xdr:col>
      <xdr:colOff>1704975</xdr:colOff>
      <xdr:row>84</xdr:row>
      <xdr:rowOff>0</xdr:rowOff>
    </xdr:to>
    <xdr:graphicFrame macro="">
      <xdr:nvGraphicFramePr>
        <xdr:cNvPr id="2142358"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85</xdr:row>
      <xdr:rowOff>85725</xdr:rowOff>
    </xdr:from>
    <xdr:to>
      <xdr:col>6</xdr:col>
      <xdr:colOff>1676400</xdr:colOff>
      <xdr:row>94</xdr:row>
      <xdr:rowOff>9525</xdr:rowOff>
    </xdr:to>
    <xdr:graphicFrame macro="">
      <xdr:nvGraphicFramePr>
        <xdr:cNvPr id="2142359"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3152775</xdr:colOff>
      <xdr:row>2</xdr:row>
      <xdr:rowOff>247650</xdr:rowOff>
    </xdr:from>
    <xdr:to>
      <xdr:col>1</xdr:col>
      <xdr:colOff>3152775</xdr:colOff>
      <xdr:row>4</xdr:row>
      <xdr:rowOff>8466</xdr:rowOff>
    </xdr:to>
    <xdr:pic>
      <xdr:nvPicPr>
        <xdr:cNvPr id="2" name="Picture 3" descr="C:\Documents and Settings\mfv-dt\Configuración local\Archivos temporales de Internet\Content.IE5\G9YBWLQB\MC900434750[2].png"/>
        <xdr:cNvPicPr>
          <a:picLocks noChangeAspect="1" noChangeArrowheads="1"/>
        </xdr:cNvPicPr>
      </xdr:nvPicPr>
      <xdr:blipFill>
        <a:blip xmlns:r="http://schemas.openxmlformats.org/officeDocument/2006/relationships" r:embed="rId1" cstate="print"/>
        <a:srcRect/>
        <a:stretch>
          <a:fillRect/>
        </a:stretch>
      </xdr:blipFill>
      <xdr:spPr bwMode="auto">
        <a:xfrm>
          <a:off x="3619500" y="247650"/>
          <a:ext cx="0" cy="351366"/>
        </a:xfrm>
        <a:prstGeom prst="roundRect">
          <a:avLst>
            <a:gd name="adj" fmla="val 16667"/>
          </a:avLst>
        </a:prstGeom>
        <a:solidFill>
          <a:schemeClr val="tx2">
            <a:lumMod val="75000"/>
          </a:schemeClr>
        </a:solidFill>
        <a:ln>
          <a:solidFill>
            <a:schemeClr val="bg1"/>
          </a:solid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216024</xdr:colOff>
      <xdr:row>38</xdr:row>
      <xdr:rowOff>55612</xdr:rowOff>
    </xdr:from>
    <xdr:to>
      <xdr:col>12</xdr:col>
      <xdr:colOff>732928</xdr:colOff>
      <xdr:row>42</xdr:row>
      <xdr:rowOff>5345</xdr:rowOff>
    </xdr:to>
    <xdr:sp macro="" textlink="">
      <xdr:nvSpPr>
        <xdr:cNvPr id="2" name="7 CuadroTexto"/>
        <xdr:cNvSpPr txBox="1"/>
      </xdr:nvSpPr>
      <xdr:spPr>
        <a:xfrm>
          <a:off x="216024" y="13295362"/>
          <a:ext cx="13975729" cy="711733"/>
        </a:xfrm>
        <a:prstGeom prst="rect">
          <a:avLst/>
        </a:prstGeom>
        <a:noFill/>
      </xdr:spPr>
      <xdr:txBody>
        <a:bodyPr wrap="square" rtlCol="0">
          <a:spAutoFit/>
        </a:bodyPr>
        <a:lstStyle>
          <a:defPPr>
            <a:defRPr lang="es-MX"/>
          </a:defPPr>
          <a:lvl1pPr algn="l" rtl="0" fontAlgn="base">
            <a:spcBef>
              <a:spcPct val="0"/>
            </a:spcBef>
            <a:spcAft>
              <a:spcPct val="0"/>
            </a:spcAft>
            <a:defRPr kern="1200">
              <a:solidFill>
                <a:schemeClr val="tx1"/>
              </a:solidFill>
              <a:latin typeface="Arial" charset="0"/>
              <a:ea typeface="+mn-ea"/>
              <a:cs typeface="Arial" charset="0"/>
            </a:defRPr>
          </a:lvl1pPr>
          <a:lvl2pPr marL="457200" algn="l" rtl="0" fontAlgn="base">
            <a:spcBef>
              <a:spcPct val="0"/>
            </a:spcBef>
            <a:spcAft>
              <a:spcPct val="0"/>
            </a:spcAft>
            <a:defRPr kern="1200">
              <a:solidFill>
                <a:schemeClr val="tx1"/>
              </a:solidFill>
              <a:latin typeface="Arial" charset="0"/>
              <a:ea typeface="+mn-ea"/>
              <a:cs typeface="Arial" charset="0"/>
            </a:defRPr>
          </a:lvl2pPr>
          <a:lvl3pPr marL="914400" algn="l" rtl="0" fontAlgn="base">
            <a:spcBef>
              <a:spcPct val="0"/>
            </a:spcBef>
            <a:spcAft>
              <a:spcPct val="0"/>
            </a:spcAft>
            <a:defRPr kern="1200">
              <a:solidFill>
                <a:schemeClr val="tx1"/>
              </a:solidFill>
              <a:latin typeface="Arial" charset="0"/>
              <a:ea typeface="+mn-ea"/>
              <a:cs typeface="Arial" charset="0"/>
            </a:defRPr>
          </a:lvl3pPr>
          <a:lvl4pPr marL="1371600" algn="l" rtl="0" fontAlgn="base">
            <a:spcBef>
              <a:spcPct val="0"/>
            </a:spcBef>
            <a:spcAft>
              <a:spcPct val="0"/>
            </a:spcAft>
            <a:defRPr kern="1200">
              <a:solidFill>
                <a:schemeClr val="tx1"/>
              </a:solidFill>
              <a:latin typeface="Arial" charset="0"/>
              <a:ea typeface="+mn-ea"/>
              <a:cs typeface="Arial" charset="0"/>
            </a:defRPr>
          </a:lvl4pPr>
          <a:lvl5pPr marL="1828800" algn="l" rtl="0" fontAlgn="base">
            <a:spcBef>
              <a:spcPct val="0"/>
            </a:spcBef>
            <a:spcAft>
              <a:spcPct val="0"/>
            </a:spcAft>
            <a:defRPr kern="1200">
              <a:solidFill>
                <a:schemeClr val="tx1"/>
              </a:solidFill>
              <a:latin typeface="Arial" charset="0"/>
              <a:ea typeface="+mn-ea"/>
              <a:cs typeface="Arial" charset="0"/>
            </a:defRPr>
          </a:lvl5pPr>
          <a:lvl6pPr marL="2286000" algn="l" defTabSz="914400" rtl="0" eaLnBrk="1" latinLnBrk="0" hangingPunct="1">
            <a:defRPr kern="1200">
              <a:solidFill>
                <a:schemeClr val="tx1"/>
              </a:solidFill>
              <a:latin typeface="Arial" charset="0"/>
              <a:ea typeface="+mn-ea"/>
              <a:cs typeface="Arial" charset="0"/>
            </a:defRPr>
          </a:lvl6pPr>
          <a:lvl7pPr marL="2743200" algn="l" defTabSz="914400" rtl="0" eaLnBrk="1" latinLnBrk="0" hangingPunct="1">
            <a:defRPr kern="1200">
              <a:solidFill>
                <a:schemeClr val="tx1"/>
              </a:solidFill>
              <a:latin typeface="Arial" charset="0"/>
              <a:ea typeface="+mn-ea"/>
              <a:cs typeface="Arial" charset="0"/>
            </a:defRPr>
          </a:lvl7pPr>
          <a:lvl8pPr marL="3200400" algn="l" defTabSz="914400" rtl="0" eaLnBrk="1" latinLnBrk="0" hangingPunct="1">
            <a:defRPr kern="1200">
              <a:solidFill>
                <a:schemeClr val="tx1"/>
              </a:solidFill>
              <a:latin typeface="Arial" charset="0"/>
              <a:ea typeface="+mn-ea"/>
              <a:cs typeface="Arial" charset="0"/>
            </a:defRPr>
          </a:lvl8pPr>
          <a:lvl9pPr marL="3657600" algn="l" defTabSz="914400" rtl="0" eaLnBrk="1" latinLnBrk="0" hangingPunct="1">
            <a:defRPr kern="1200">
              <a:solidFill>
                <a:schemeClr val="tx1"/>
              </a:solidFill>
              <a:latin typeface="Arial" charset="0"/>
              <a:ea typeface="+mn-ea"/>
              <a:cs typeface="Arial" charset="0"/>
            </a:defRPr>
          </a:lvl9pPr>
        </a:lstStyle>
        <a:p>
          <a:pPr algn="just"/>
          <a:endParaRPr lang="es-MX" sz="2000"/>
        </a:p>
        <a:p>
          <a:pPr algn="just"/>
          <a:endParaRPr lang="es-MX"/>
        </a:p>
        <a:p>
          <a:pPr algn="just"/>
          <a:endParaRPr lang="es-ES"/>
        </a:p>
      </xdr:txBody>
    </xdr:sp>
    <xdr:clientData/>
  </xdr:twoCellAnchor>
  <xdr:twoCellAnchor>
    <xdr:from>
      <xdr:col>1</xdr:col>
      <xdr:colOff>216024</xdr:colOff>
      <xdr:row>65</xdr:row>
      <xdr:rowOff>55612</xdr:rowOff>
    </xdr:from>
    <xdr:to>
      <xdr:col>12</xdr:col>
      <xdr:colOff>732928</xdr:colOff>
      <xdr:row>69</xdr:row>
      <xdr:rowOff>5345</xdr:rowOff>
    </xdr:to>
    <xdr:sp macro="" textlink="">
      <xdr:nvSpPr>
        <xdr:cNvPr id="3" name="7 CuadroTexto"/>
        <xdr:cNvSpPr txBox="1"/>
      </xdr:nvSpPr>
      <xdr:spPr>
        <a:xfrm>
          <a:off x="216024" y="18438862"/>
          <a:ext cx="13975729" cy="711733"/>
        </a:xfrm>
        <a:prstGeom prst="rect">
          <a:avLst/>
        </a:prstGeom>
        <a:noFill/>
      </xdr:spPr>
      <xdr:txBody>
        <a:bodyPr wrap="square" rtlCol="0">
          <a:spAutoFit/>
        </a:bodyPr>
        <a:lstStyle>
          <a:defPPr>
            <a:defRPr lang="es-MX"/>
          </a:defPPr>
          <a:lvl1pPr algn="l" rtl="0" fontAlgn="base">
            <a:spcBef>
              <a:spcPct val="0"/>
            </a:spcBef>
            <a:spcAft>
              <a:spcPct val="0"/>
            </a:spcAft>
            <a:defRPr kern="1200">
              <a:solidFill>
                <a:schemeClr val="tx1"/>
              </a:solidFill>
              <a:latin typeface="Arial" charset="0"/>
              <a:ea typeface="+mn-ea"/>
              <a:cs typeface="Arial" charset="0"/>
            </a:defRPr>
          </a:lvl1pPr>
          <a:lvl2pPr marL="457200" algn="l" rtl="0" fontAlgn="base">
            <a:spcBef>
              <a:spcPct val="0"/>
            </a:spcBef>
            <a:spcAft>
              <a:spcPct val="0"/>
            </a:spcAft>
            <a:defRPr kern="1200">
              <a:solidFill>
                <a:schemeClr val="tx1"/>
              </a:solidFill>
              <a:latin typeface="Arial" charset="0"/>
              <a:ea typeface="+mn-ea"/>
              <a:cs typeface="Arial" charset="0"/>
            </a:defRPr>
          </a:lvl2pPr>
          <a:lvl3pPr marL="914400" algn="l" rtl="0" fontAlgn="base">
            <a:spcBef>
              <a:spcPct val="0"/>
            </a:spcBef>
            <a:spcAft>
              <a:spcPct val="0"/>
            </a:spcAft>
            <a:defRPr kern="1200">
              <a:solidFill>
                <a:schemeClr val="tx1"/>
              </a:solidFill>
              <a:latin typeface="Arial" charset="0"/>
              <a:ea typeface="+mn-ea"/>
              <a:cs typeface="Arial" charset="0"/>
            </a:defRPr>
          </a:lvl3pPr>
          <a:lvl4pPr marL="1371600" algn="l" rtl="0" fontAlgn="base">
            <a:spcBef>
              <a:spcPct val="0"/>
            </a:spcBef>
            <a:spcAft>
              <a:spcPct val="0"/>
            </a:spcAft>
            <a:defRPr kern="1200">
              <a:solidFill>
                <a:schemeClr val="tx1"/>
              </a:solidFill>
              <a:latin typeface="Arial" charset="0"/>
              <a:ea typeface="+mn-ea"/>
              <a:cs typeface="Arial" charset="0"/>
            </a:defRPr>
          </a:lvl4pPr>
          <a:lvl5pPr marL="1828800" algn="l" rtl="0" fontAlgn="base">
            <a:spcBef>
              <a:spcPct val="0"/>
            </a:spcBef>
            <a:spcAft>
              <a:spcPct val="0"/>
            </a:spcAft>
            <a:defRPr kern="1200">
              <a:solidFill>
                <a:schemeClr val="tx1"/>
              </a:solidFill>
              <a:latin typeface="Arial" charset="0"/>
              <a:ea typeface="+mn-ea"/>
              <a:cs typeface="Arial" charset="0"/>
            </a:defRPr>
          </a:lvl5pPr>
          <a:lvl6pPr marL="2286000" algn="l" defTabSz="914400" rtl="0" eaLnBrk="1" latinLnBrk="0" hangingPunct="1">
            <a:defRPr kern="1200">
              <a:solidFill>
                <a:schemeClr val="tx1"/>
              </a:solidFill>
              <a:latin typeface="Arial" charset="0"/>
              <a:ea typeface="+mn-ea"/>
              <a:cs typeface="Arial" charset="0"/>
            </a:defRPr>
          </a:lvl6pPr>
          <a:lvl7pPr marL="2743200" algn="l" defTabSz="914400" rtl="0" eaLnBrk="1" latinLnBrk="0" hangingPunct="1">
            <a:defRPr kern="1200">
              <a:solidFill>
                <a:schemeClr val="tx1"/>
              </a:solidFill>
              <a:latin typeface="Arial" charset="0"/>
              <a:ea typeface="+mn-ea"/>
              <a:cs typeface="Arial" charset="0"/>
            </a:defRPr>
          </a:lvl7pPr>
          <a:lvl8pPr marL="3200400" algn="l" defTabSz="914400" rtl="0" eaLnBrk="1" latinLnBrk="0" hangingPunct="1">
            <a:defRPr kern="1200">
              <a:solidFill>
                <a:schemeClr val="tx1"/>
              </a:solidFill>
              <a:latin typeface="Arial" charset="0"/>
              <a:ea typeface="+mn-ea"/>
              <a:cs typeface="Arial" charset="0"/>
            </a:defRPr>
          </a:lvl8pPr>
          <a:lvl9pPr marL="3657600" algn="l" defTabSz="914400" rtl="0" eaLnBrk="1" latinLnBrk="0" hangingPunct="1">
            <a:defRPr kern="1200">
              <a:solidFill>
                <a:schemeClr val="tx1"/>
              </a:solidFill>
              <a:latin typeface="Arial" charset="0"/>
              <a:ea typeface="+mn-ea"/>
              <a:cs typeface="Arial" charset="0"/>
            </a:defRPr>
          </a:lvl9pPr>
        </a:lstStyle>
        <a:p>
          <a:pPr algn="just"/>
          <a:endParaRPr lang="es-MX" sz="2000"/>
        </a:p>
        <a:p>
          <a:pPr algn="just"/>
          <a:endParaRPr lang="es-MX"/>
        </a:p>
        <a:p>
          <a:pPr algn="just"/>
          <a:endParaRPr lang="es-ES"/>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216024</xdr:colOff>
      <xdr:row>64</xdr:row>
      <xdr:rowOff>55612</xdr:rowOff>
    </xdr:from>
    <xdr:to>
      <xdr:col>11</xdr:col>
      <xdr:colOff>732928</xdr:colOff>
      <xdr:row>68</xdr:row>
      <xdr:rowOff>5345</xdr:rowOff>
    </xdr:to>
    <xdr:sp macro="" textlink="">
      <xdr:nvSpPr>
        <xdr:cNvPr id="10" name="7 CuadroTexto"/>
        <xdr:cNvSpPr txBox="1"/>
      </xdr:nvSpPr>
      <xdr:spPr>
        <a:xfrm>
          <a:off x="216024" y="12057112"/>
          <a:ext cx="8136904" cy="711733"/>
        </a:xfrm>
        <a:prstGeom prst="rect">
          <a:avLst/>
        </a:prstGeom>
        <a:noFill/>
      </xdr:spPr>
      <xdr:txBody>
        <a:bodyPr wrap="square" rtlCol="0">
          <a:spAutoFit/>
        </a:bodyPr>
        <a:lstStyle>
          <a:defPPr>
            <a:defRPr lang="es-MX"/>
          </a:defPPr>
          <a:lvl1pPr algn="l" rtl="0" fontAlgn="base">
            <a:spcBef>
              <a:spcPct val="0"/>
            </a:spcBef>
            <a:spcAft>
              <a:spcPct val="0"/>
            </a:spcAft>
            <a:defRPr kern="1200">
              <a:solidFill>
                <a:schemeClr val="tx1"/>
              </a:solidFill>
              <a:latin typeface="Arial" charset="0"/>
              <a:ea typeface="+mn-ea"/>
              <a:cs typeface="Arial" charset="0"/>
            </a:defRPr>
          </a:lvl1pPr>
          <a:lvl2pPr marL="457200" algn="l" rtl="0" fontAlgn="base">
            <a:spcBef>
              <a:spcPct val="0"/>
            </a:spcBef>
            <a:spcAft>
              <a:spcPct val="0"/>
            </a:spcAft>
            <a:defRPr kern="1200">
              <a:solidFill>
                <a:schemeClr val="tx1"/>
              </a:solidFill>
              <a:latin typeface="Arial" charset="0"/>
              <a:ea typeface="+mn-ea"/>
              <a:cs typeface="Arial" charset="0"/>
            </a:defRPr>
          </a:lvl2pPr>
          <a:lvl3pPr marL="914400" algn="l" rtl="0" fontAlgn="base">
            <a:spcBef>
              <a:spcPct val="0"/>
            </a:spcBef>
            <a:spcAft>
              <a:spcPct val="0"/>
            </a:spcAft>
            <a:defRPr kern="1200">
              <a:solidFill>
                <a:schemeClr val="tx1"/>
              </a:solidFill>
              <a:latin typeface="Arial" charset="0"/>
              <a:ea typeface="+mn-ea"/>
              <a:cs typeface="Arial" charset="0"/>
            </a:defRPr>
          </a:lvl3pPr>
          <a:lvl4pPr marL="1371600" algn="l" rtl="0" fontAlgn="base">
            <a:spcBef>
              <a:spcPct val="0"/>
            </a:spcBef>
            <a:spcAft>
              <a:spcPct val="0"/>
            </a:spcAft>
            <a:defRPr kern="1200">
              <a:solidFill>
                <a:schemeClr val="tx1"/>
              </a:solidFill>
              <a:latin typeface="Arial" charset="0"/>
              <a:ea typeface="+mn-ea"/>
              <a:cs typeface="Arial" charset="0"/>
            </a:defRPr>
          </a:lvl4pPr>
          <a:lvl5pPr marL="1828800" algn="l" rtl="0" fontAlgn="base">
            <a:spcBef>
              <a:spcPct val="0"/>
            </a:spcBef>
            <a:spcAft>
              <a:spcPct val="0"/>
            </a:spcAft>
            <a:defRPr kern="1200">
              <a:solidFill>
                <a:schemeClr val="tx1"/>
              </a:solidFill>
              <a:latin typeface="Arial" charset="0"/>
              <a:ea typeface="+mn-ea"/>
              <a:cs typeface="Arial" charset="0"/>
            </a:defRPr>
          </a:lvl5pPr>
          <a:lvl6pPr marL="2286000" algn="l" defTabSz="914400" rtl="0" eaLnBrk="1" latinLnBrk="0" hangingPunct="1">
            <a:defRPr kern="1200">
              <a:solidFill>
                <a:schemeClr val="tx1"/>
              </a:solidFill>
              <a:latin typeface="Arial" charset="0"/>
              <a:ea typeface="+mn-ea"/>
              <a:cs typeface="Arial" charset="0"/>
            </a:defRPr>
          </a:lvl6pPr>
          <a:lvl7pPr marL="2743200" algn="l" defTabSz="914400" rtl="0" eaLnBrk="1" latinLnBrk="0" hangingPunct="1">
            <a:defRPr kern="1200">
              <a:solidFill>
                <a:schemeClr val="tx1"/>
              </a:solidFill>
              <a:latin typeface="Arial" charset="0"/>
              <a:ea typeface="+mn-ea"/>
              <a:cs typeface="Arial" charset="0"/>
            </a:defRPr>
          </a:lvl7pPr>
          <a:lvl8pPr marL="3200400" algn="l" defTabSz="914400" rtl="0" eaLnBrk="1" latinLnBrk="0" hangingPunct="1">
            <a:defRPr kern="1200">
              <a:solidFill>
                <a:schemeClr val="tx1"/>
              </a:solidFill>
              <a:latin typeface="Arial" charset="0"/>
              <a:ea typeface="+mn-ea"/>
              <a:cs typeface="Arial" charset="0"/>
            </a:defRPr>
          </a:lvl8pPr>
          <a:lvl9pPr marL="3657600" algn="l" defTabSz="914400" rtl="0" eaLnBrk="1" latinLnBrk="0" hangingPunct="1">
            <a:defRPr kern="1200">
              <a:solidFill>
                <a:schemeClr val="tx1"/>
              </a:solidFill>
              <a:latin typeface="Arial" charset="0"/>
              <a:ea typeface="+mn-ea"/>
              <a:cs typeface="Arial" charset="0"/>
            </a:defRPr>
          </a:lvl9pPr>
        </a:lstStyle>
        <a:p>
          <a:pPr algn="just"/>
          <a:endParaRPr lang="es-MX" sz="2000"/>
        </a:p>
        <a:p>
          <a:pPr algn="just"/>
          <a:endParaRPr lang="es-MX"/>
        </a:p>
        <a:p>
          <a:pPr algn="just"/>
          <a:endParaRPr lang="es-ES"/>
        </a:p>
      </xdr:txBody>
    </xdr:sp>
    <xdr:clientData/>
  </xdr:twoCellAnchor>
</xdr:wsDr>
</file>

<file path=xl/tables/table1.xml><?xml version="1.0" encoding="utf-8"?>
<table xmlns="http://schemas.openxmlformats.org/spreadsheetml/2006/main" id="67" name="Tabla4468" displayName="Tabla4468" ref="A2:IV36" totalsRowShown="0" headerRowDxfId="257" dataDxfId="256">
  <tableColumns count="256">
    <tableColumn id="4" name="FF" dataDxfId="255"/>
    <tableColumn id="2" name="Descripción" dataDxfId="254"/>
    <tableColumn id="3" name="Definición" dataDxfId="253"/>
    <tableColumn id="1" name="Columna1" dataDxfId="252"/>
    <tableColumn id="5" name="Columna2" dataDxfId="251"/>
    <tableColumn id="6" name="Columna3" dataDxfId="250"/>
    <tableColumn id="7" name="Columna4" dataDxfId="249"/>
    <tableColumn id="8" name="Columna5" dataDxfId="248"/>
    <tableColumn id="9" name="Columna6" dataDxfId="247"/>
    <tableColumn id="10" name="Columna7" dataDxfId="246"/>
    <tableColumn id="11" name="Columna8" dataDxfId="245"/>
    <tableColumn id="12" name="Columna9" dataDxfId="244"/>
    <tableColumn id="13" name="Columna10" dataDxfId="243"/>
    <tableColumn id="14" name="Columna11" dataDxfId="242"/>
    <tableColumn id="15" name="Columna12" dataDxfId="241"/>
    <tableColumn id="16" name="Columna13" dataDxfId="240"/>
    <tableColumn id="17" name="Columna14" dataDxfId="239"/>
    <tableColumn id="18" name="Columna15" dataDxfId="238"/>
    <tableColumn id="19" name="Columna16" dataDxfId="237"/>
    <tableColumn id="20" name="Columna17" dataDxfId="236"/>
    <tableColumn id="21" name="Columna18" dataDxfId="235"/>
    <tableColumn id="22" name="Columna19" dataDxfId="234"/>
    <tableColumn id="23" name="Columna20" dataDxfId="233"/>
    <tableColumn id="24" name="Columna21" dataDxfId="232"/>
    <tableColumn id="25" name="Columna22" dataDxfId="231"/>
    <tableColumn id="26" name="Columna23" dataDxfId="230"/>
    <tableColumn id="27" name="Columna24" dataDxfId="229"/>
    <tableColumn id="28" name="Columna25" dataDxfId="228"/>
    <tableColumn id="29" name="Columna26" dataDxfId="227"/>
    <tableColumn id="30" name="Columna27" dataDxfId="226"/>
    <tableColumn id="31" name="Columna28" dataDxfId="225"/>
    <tableColumn id="32" name="Columna29" dataDxfId="224"/>
    <tableColumn id="33" name="Columna30" dataDxfId="223"/>
    <tableColumn id="34" name="Columna31" dataDxfId="222"/>
    <tableColumn id="35" name="Columna32" dataDxfId="221"/>
    <tableColumn id="36" name="Columna33" dataDxfId="220"/>
    <tableColumn id="37" name="Columna34" dataDxfId="219"/>
    <tableColumn id="38" name="Columna35" dataDxfId="218"/>
    <tableColumn id="39" name="Columna36" dataDxfId="217"/>
    <tableColumn id="40" name="Columna37" dataDxfId="216"/>
    <tableColumn id="41" name="Columna38" dataDxfId="215"/>
    <tableColumn id="42" name="Columna39" dataDxfId="214"/>
    <tableColumn id="43" name="Columna40" dataDxfId="213"/>
    <tableColumn id="44" name="Columna41" dataDxfId="212"/>
    <tableColumn id="45" name="Columna42" dataDxfId="211"/>
    <tableColumn id="46" name="Columna43" dataDxfId="210"/>
    <tableColumn id="47" name="Columna44" dataDxfId="209"/>
    <tableColumn id="48" name="Columna45" dataDxfId="208"/>
    <tableColumn id="49" name="Columna46" dataDxfId="207"/>
    <tableColumn id="50" name="Columna47" dataDxfId="206"/>
    <tableColumn id="51" name="Columna48" dataDxfId="205"/>
    <tableColumn id="52" name="Columna49" dataDxfId="204"/>
    <tableColumn id="53" name="Columna50" dataDxfId="203"/>
    <tableColumn id="54" name="Columna51" dataDxfId="202"/>
    <tableColumn id="55" name="Columna52" dataDxfId="201"/>
    <tableColumn id="56" name="Columna53" dataDxfId="200"/>
    <tableColumn id="57" name="Columna54" dataDxfId="199"/>
    <tableColumn id="58" name="Columna55" dataDxfId="198"/>
    <tableColumn id="59" name="Columna56" dataDxfId="197"/>
    <tableColumn id="60" name="Columna57" dataDxfId="196"/>
    <tableColumn id="61" name="Columna58" dataDxfId="195"/>
    <tableColumn id="62" name="Columna59" dataDxfId="194"/>
    <tableColumn id="63" name="Columna60" dataDxfId="193"/>
    <tableColumn id="64" name="Columna61" dataDxfId="192"/>
    <tableColumn id="65" name="Columna62" dataDxfId="191"/>
    <tableColumn id="66" name="Columna63" dataDxfId="190"/>
    <tableColumn id="67" name="Columna64" dataDxfId="189"/>
    <tableColumn id="68" name="Columna65" dataDxfId="188"/>
    <tableColumn id="69" name="Columna66" dataDxfId="187"/>
    <tableColumn id="70" name="Columna67" dataDxfId="186"/>
    <tableColumn id="71" name="Columna68" dataDxfId="185"/>
    <tableColumn id="72" name="Columna69" dataDxfId="184"/>
    <tableColumn id="73" name="Columna70" dataDxfId="183"/>
    <tableColumn id="74" name="Columna71" dataDxfId="182"/>
    <tableColumn id="75" name="Columna72" dataDxfId="181"/>
    <tableColumn id="76" name="Columna73" dataDxfId="180"/>
    <tableColumn id="77" name="Columna74" dataDxfId="179"/>
    <tableColumn id="78" name="Columna75" dataDxfId="178"/>
    <tableColumn id="79" name="Columna76" dataDxfId="177"/>
    <tableColumn id="80" name="Columna77" dataDxfId="176"/>
    <tableColumn id="81" name="Columna78" dataDxfId="175"/>
    <tableColumn id="82" name="Columna79" dataDxfId="174"/>
    <tableColumn id="83" name="Columna80" dataDxfId="173"/>
    <tableColumn id="84" name="Columna81" dataDxfId="172"/>
    <tableColumn id="85" name="Columna82" dataDxfId="171"/>
    <tableColumn id="86" name="Columna83" dataDxfId="170"/>
    <tableColumn id="87" name="Columna84" dataDxfId="169"/>
    <tableColumn id="88" name="Columna85" dataDxfId="168"/>
    <tableColumn id="89" name="Columna86" dataDxfId="167"/>
    <tableColumn id="90" name="Columna87" dataDxfId="166"/>
    <tableColumn id="91" name="Columna88" dataDxfId="165"/>
    <tableColumn id="92" name="Columna89" dataDxfId="164"/>
    <tableColumn id="93" name="Columna90" dataDxfId="163"/>
    <tableColumn id="94" name="Columna91" dataDxfId="162"/>
    <tableColumn id="95" name="Columna92" dataDxfId="161"/>
    <tableColumn id="96" name="Columna93" dataDxfId="160"/>
    <tableColumn id="97" name="Columna94" dataDxfId="159"/>
    <tableColumn id="98" name="Columna95" dataDxfId="158"/>
    <tableColumn id="99" name="Columna96" dataDxfId="157"/>
    <tableColumn id="100" name="Columna97" dataDxfId="156"/>
    <tableColumn id="101" name="Columna98" dataDxfId="155"/>
    <tableColumn id="102" name="Columna99" dataDxfId="154"/>
    <tableColumn id="103" name="Columna100" dataDxfId="153"/>
    <tableColumn id="104" name="Columna101" dataDxfId="152"/>
    <tableColumn id="105" name="Columna102" dataDxfId="151"/>
    <tableColumn id="106" name="Columna103" dataDxfId="150"/>
    <tableColumn id="107" name="Columna104" dataDxfId="149"/>
    <tableColumn id="108" name="Columna105" dataDxfId="148"/>
    <tableColumn id="109" name="Columna106" dataDxfId="147"/>
    <tableColumn id="110" name="Columna107" dataDxfId="146"/>
    <tableColumn id="111" name="Columna108" dataDxfId="145"/>
    <tableColumn id="112" name="Columna109" dataDxfId="144"/>
    <tableColumn id="113" name="Columna110" dataDxfId="143"/>
    <tableColumn id="114" name="Columna111" dataDxfId="142"/>
    <tableColumn id="115" name="Columna112" dataDxfId="141"/>
    <tableColumn id="116" name="Columna113" dataDxfId="140"/>
    <tableColumn id="117" name="Columna114" dataDxfId="139"/>
    <tableColumn id="118" name="Columna115" dataDxfId="138"/>
    <tableColumn id="119" name="Columna116" dataDxfId="137"/>
    <tableColumn id="120" name="Columna117" dataDxfId="136"/>
    <tableColumn id="121" name="Columna118" dataDxfId="135"/>
    <tableColumn id="122" name="Columna119" dataDxfId="134"/>
    <tableColumn id="123" name="Columna120" dataDxfId="133"/>
    <tableColumn id="124" name="Columna121" dataDxfId="132"/>
    <tableColumn id="125" name="Columna122" dataDxfId="131"/>
    <tableColumn id="126" name="Columna123" dataDxfId="130"/>
    <tableColumn id="127" name="Columna124" dataDxfId="129"/>
    <tableColumn id="128" name="Columna125" dataDxfId="128"/>
    <tableColumn id="129" name="Columna126" dataDxfId="127"/>
    <tableColumn id="130" name="Columna127" dataDxfId="126"/>
    <tableColumn id="131" name="Columna128" dataDxfId="125"/>
    <tableColumn id="132" name="Columna129" dataDxfId="124"/>
    <tableColumn id="133" name="Columna130" dataDxfId="123"/>
    <tableColumn id="134" name="Columna131" dataDxfId="122"/>
    <tableColumn id="135" name="Columna132" dataDxfId="121"/>
    <tableColumn id="136" name="Columna133" dataDxfId="120"/>
    <tableColumn id="137" name="Columna134" dataDxfId="119"/>
    <tableColumn id="138" name="Columna135" dataDxfId="118"/>
    <tableColumn id="139" name="Columna136" dataDxfId="117"/>
    <tableColumn id="140" name="Columna137" dataDxfId="116"/>
    <tableColumn id="141" name="Columna138" dataDxfId="115"/>
    <tableColumn id="142" name="Columna139" dataDxfId="114"/>
    <tableColumn id="143" name="Columna140" dataDxfId="113"/>
    <tableColumn id="144" name="Columna141" dataDxfId="112"/>
    <tableColumn id="145" name="Columna142" dataDxfId="111"/>
    <tableColumn id="146" name="Columna143" dataDxfId="110"/>
    <tableColumn id="147" name="Columna144" dataDxfId="109"/>
    <tableColumn id="148" name="Columna145" dataDxfId="108"/>
    <tableColumn id="149" name="Columna146" dataDxfId="107"/>
    <tableColumn id="150" name="Columna147" dataDxfId="106"/>
    <tableColumn id="151" name="Columna148" dataDxfId="105"/>
    <tableColumn id="152" name="Columna149" dataDxfId="104"/>
    <tableColumn id="153" name="Columna150" dataDxfId="103"/>
    <tableColumn id="154" name="Columna151" dataDxfId="102"/>
    <tableColumn id="155" name="Columna152" dataDxfId="101"/>
    <tableColumn id="156" name="Columna153" dataDxfId="100"/>
    <tableColumn id="157" name="Columna154" dataDxfId="99"/>
    <tableColumn id="158" name="Columna155" dataDxfId="98"/>
    <tableColumn id="159" name="Columna156" dataDxfId="97"/>
    <tableColumn id="160" name="Columna157" dataDxfId="96"/>
    <tableColumn id="161" name="Columna158" dataDxfId="95"/>
    <tableColumn id="162" name="Columna159" dataDxfId="94"/>
    <tableColumn id="163" name="Columna160" dataDxfId="93"/>
    <tableColumn id="164" name="Columna161" dataDxfId="92"/>
    <tableColumn id="165" name="Columna162" dataDxfId="91"/>
    <tableColumn id="166" name="Columna163" dataDxfId="90"/>
    <tableColumn id="167" name="Columna164" dataDxfId="89"/>
    <tableColumn id="168" name="Columna165" dataDxfId="88"/>
    <tableColumn id="169" name="Columna166" dataDxfId="87"/>
    <tableColumn id="170" name="Columna167" dataDxfId="86"/>
    <tableColumn id="171" name="Columna168" dataDxfId="85"/>
    <tableColumn id="172" name="Columna169" dataDxfId="84"/>
    <tableColumn id="173" name="Columna170" dataDxfId="83"/>
    <tableColumn id="174" name="Columna171" dataDxfId="82"/>
    <tableColumn id="175" name="Columna172" dataDxfId="81"/>
    <tableColumn id="176" name="Columna173" dataDxfId="80"/>
    <tableColumn id="177" name="Columna174" dataDxfId="79"/>
    <tableColumn id="178" name="Columna175" dataDxfId="78"/>
    <tableColumn id="179" name="Columna176" dataDxfId="77"/>
    <tableColumn id="180" name="Columna177" dataDxfId="76"/>
    <tableColumn id="181" name="Columna178" dataDxfId="75"/>
    <tableColumn id="182" name="Columna179" dataDxfId="74"/>
    <tableColumn id="183" name="Columna180" dataDxfId="73"/>
    <tableColumn id="184" name="Columna181" dataDxfId="72"/>
    <tableColumn id="185" name="Columna182" dataDxfId="71"/>
    <tableColumn id="186" name="Columna183" dataDxfId="70"/>
    <tableColumn id="187" name="Columna184" dataDxfId="69"/>
    <tableColumn id="188" name="Columna185" dataDxfId="68"/>
    <tableColumn id="189" name="Columna186" dataDxfId="67"/>
    <tableColumn id="190" name="Columna187" dataDxfId="66"/>
    <tableColumn id="191" name="Columna188" dataDxfId="65"/>
    <tableColumn id="192" name="Columna189" dataDxfId="64"/>
    <tableColumn id="193" name="Columna190" dataDxfId="63"/>
    <tableColumn id="194" name="Columna191" dataDxfId="62"/>
    <tableColumn id="195" name="Columna192" dataDxfId="61"/>
    <tableColumn id="196" name="Columna193" dataDxfId="60"/>
    <tableColumn id="197" name="Columna194" dataDxfId="59"/>
    <tableColumn id="198" name="Columna195" dataDxfId="58"/>
    <tableColumn id="199" name="Columna196" dataDxfId="57"/>
    <tableColumn id="200" name="Columna197" dataDxfId="56"/>
    <tableColumn id="201" name="Columna198" dataDxfId="55"/>
    <tableColumn id="202" name="Columna199" dataDxfId="54"/>
    <tableColumn id="203" name="Columna200" dataDxfId="53"/>
    <tableColumn id="204" name="Columna201" dataDxfId="52"/>
    <tableColumn id="205" name="Columna202" dataDxfId="51"/>
    <tableColumn id="206" name="Columna203" dataDxfId="50"/>
    <tableColumn id="207" name="Columna204" dataDxfId="49"/>
    <tableColumn id="208" name="Columna205" dataDxfId="48"/>
    <tableColumn id="209" name="Columna206" dataDxfId="47"/>
    <tableColumn id="210" name="Columna207" dataDxfId="46"/>
    <tableColumn id="211" name="Columna208" dataDxfId="45"/>
    <tableColumn id="212" name="Columna209" dataDxfId="44"/>
    <tableColumn id="213" name="Columna210" dataDxfId="43"/>
    <tableColumn id="214" name="Columna211" dataDxfId="42"/>
    <tableColumn id="215" name="Columna212" dataDxfId="41"/>
    <tableColumn id="216" name="Columna213" dataDxfId="40"/>
    <tableColumn id="217" name="Columna214" dataDxfId="39"/>
    <tableColumn id="218" name="Columna215" dataDxfId="38"/>
    <tableColumn id="219" name="Columna216" dataDxfId="37"/>
    <tableColumn id="220" name="Columna217" dataDxfId="36"/>
    <tableColumn id="221" name="Columna218" dataDxfId="35"/>
    <tableColumn id="222" name="Columna219" dataDxfId="34"/>
    <tableColumn id="223" name="Columna220" dataDxfId="33"/>
    <tableColumn id="224" name="Columna221" dataDxfId="32"/>
    <tableColumn id="225" name="Columna222" dataDxfId="31"/>
    <tableColumn id="226" name="Columna223" dataDxfId="30"/>
    <tableColumn id="227" name="Columna224" dataDxfId="29"/>
    <tableColumn id="228" name="Columna225" dataDxfId="28"/>
    <tableColumn id="229" name="Columna226" dataDxfId="27"/>
    <tableColumn id="230" name="Columna227" dataDxfId="26"/>
    <tableColumn id="231" name="Columna228" dataDxfId="25"/>
    <tableColumn id="232" name="Columna229" dataDxfId="24"/>
    <tableColumn id="233" name="Columna230" dataDxfId="23"/>
    <tableColumn id="234" name="Columna231" dataDxfId="22"/>
    <tableColumn id="235" name="Columna232" dataDxfId="21"/>
    <tableColumn id="236" name="Columna233" dataDxfId="20"/>
    <tableColumn id="237" name="Columna234" dataDxfId="19"/>
    <tableColumn id="238" name="Columna235" dataDxfId="18"/>
    <tableColumn id="239" name="Columna236" dataDxfId="17"/>
    <tableColumn id="240" name="Columna237" dataDxfId="16"/>
    <tableColumn id="241" name="Columna238" dataDxfId="15"/>
    <tableColumn id="242" name="Columna239" dataDxfId="14"/>
    <tableColumn id="243" name="Columna240" dataDxfId="13"/>
    <tableColumn id="244" name="Columna241" dataDxfId="12"/>
    <tableColumn id="245" name="Columna242" dataDxfId="11"/>
    <tableColumn id="246" name="Columna243" dataDxfId="10"/>
    <tableColumn id="247" name="Columna244" dataDxfId="9"/>
    <tableColumn id="248" name="Columna245" dataDxfId="8"/>
    <tableColumn id="249" name="Columna246" dataDxfId="7"/>
    <tableColumn id="250" name="Columna247" dataDxfId="6"/>
    <tableColumn id="251" name="Columna248" dataDxfId="5"/>
    <tableColumn id="252" name="Columna249" dataDxfId="4"/>
    <tableColumn id="253" name="Columna250" dataDxfId="3"/>
    <tableColumn id="254" name="Columna251" dataDxfId="2"/>
    <tableColumn id="255" name="Columna252" dataDxfId="1"/>
    <tableColumn id="256" name="Columna253" dataDxfId="0"/>
  </tableColumns>
  <tableStyleInfo name="TableStyleLight16" showFirstColumn="0" showLastColumn="0" showRowStripes="0"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Hoja2">
    <tabColor rgb="FFA15517"/>
  </sheetPr>
  <dimension ref="A1:B14"/>
  <sheetViews>
    <sheetView showGridLines="0" showRuler="0" zoomScale="90" zoomScaleNormal="90" workbookViewId="0">
      <selection activeCell="B8" sqref="B8"/>
    </sheetView>
  </sheetViews>
  <sheetFormatPr baseColWidth="10" defaultRowHeight="15"/>
  <cols>
    <col min="1" max="1" width="7.28515625" customWidth="1"/>
    <col min="2" max="2" width="110.85546875" customWidth="1"/>
  </cols>
  <sheetData>
    <row r="1" spans="1:2" ht="23.25" customHeight="1">
      <c r="A1" s="460" t="s">
        <v>1305</v>
      </c>
      <c r="B1" s="461"/>
    </row>
    <row r="2" spans="1:2" ht="18" customHeight="1">
      <c r="A2" s="462"/>
      <c r="B2" s="463"/>
    </row>
    <row r="3" spans="1:2" ht="21" customHeight="1">
      <c r="A3" s="217"/>
      <c r="B3" s="218" t="s">
        <v>1918</v>
      </c>
    </row>
    <row r="4" spans="1:2" ht="21">
      <c r="A4" s="217" t="s">
        <v>0</v>
      </c>
      <c r="B4" s="219" t="s">
        <v>5</v>
      </c>
    </row>
    <row r="5" spans="1:2" ht="33" customHeight="1">
      <c r="A5" s="220">
        <v>1</v>
      </c>
      <c r="B5" s="221" t="s">
        <v>1922</v>
      </c>
    </row>
    <row r="6" spans="1:2" ht="33" customHeight="1">
      <c r="A6" s="220">
        <v>2</v>
      </c>
      <c r="B6" s="221" t="s">
        <v>1923</v>
      </c>
    </row>
    <row r="7" spans="1:2" ht="33" customHeight="1">
      <c r="A7" s="220">
        <v>3</v>
      </c>
      <c r="B7" s="221" t="s">
        <v>1924</v>
      </c>
    </row>
    <row r="8" spans="1:2" ht="33" customHeight="1">
      <c r="A8" s="220">
        <v>4</v>
      </c>
      <c r="B8" s="221" t="s">
        <v>1925</v>
      </c>
    </row>
    <row r="9" spans="1:2" ht="33" customHeight="1">
      <c r="A9" s="220">
        <v>5</v>
      </c>
      <c r="B9" s="221"/>
    </row>
    <row r="10" spans="1:2" ht="33" customHeight="1">
      <c r="A10" s="220">
        <v>6</v>
      </c>
      <c r="B10" s="222"/>
    </row>
    <row r="11" spans="1:2" ht="33" customHeight="1">
      <c r="A11" s="220">
        <v>7</v>
      </c>
      <c r="B11" s="222"/>
    </row>
    <row r="12" spans="1:2" ht="33" customHeight="1">
      <c r="A12" s="220">
        <v>8</v>
      </c>
      <c r="B12" s="222"/>
    </row>
    <row r="13" spans="1:2" ht="33" customHeight="1">
      <c r="A13" s="220">
        <v>9</v>
      </c>
      <c r="B13" s="222"/>
    </row>
    <row r="14" spans="1:2" ht="33" customHeight="1" thickBot="1">
      <c r="A14" s="223">
        <v>10</v>
      </c>
      <c r="B14" s="224"/>
    </row>
  </sheetData>
  <mergeCells count="1">
    <mergeCell ref="A1:B2"/>
  </mergeCells>
  <printOptions horizontalCentered="1"/>
  <pageMargins left="0.70866141732283472" right="0.70866141732283472" top="0.74803149606299213" bottom="0.74803149606299213" header="0.31496062992125984" footer="0.31496062992125984"/>
  <pageSetup orientation="landscape" r:id="rId1"/>
  <headerFooter>
    <oddHeader>&amp;C</oddHeader>
    <oddFooter>&amp;L&amp;"-,Cursiva"&amp;10Ejercicio Fiscal 2016&amp;R&amp;10Página &amp;P de &amp;N</oddFooter>
  </headerFooter>
</worksheet>
</file>

<file path=xl/worksheets/sheet10.xml><?xml version="1.0" encoding="utf-8"?>
<worksheet xmlns="http://schemas.openxmlformats.org/spreadsheetml/2006/main" xmlns:r="http://schemas.openxmlformats.org/officeDocument/2006/relationships">
  <sheetPr codeName="Hoja12">
    <tabColor rgb="FF00736F"/>
  </sheetPr>
  <dimension ref="A1:C942"/>
  <sheetViews>
    <sheetView topLeftCell="A127" zoomScalePageLayoutView="90" workbookViewId="0">
      <selection activeCell="C943" sqref="C943"/>
    </sheetView>
  </sheetViews>
  <sheetFormatPr baseColWidth="10" defaultColWidth="0" defaultRowHeight="36.75" customHeight="1"/>
  <cols>
    <col min="1" max="1" width="7.5703125" style="76" customWidth="1"/>
    <col min="2" max="2" width="78.28515625" style="77" customWidth="1"/>
    <col min="3" max="3" width="21.7109375" style="215" customWidth="1"/>
    <col min="4" max="16384" width="0" style="75" hidden="1"/>
  </cols>
  <sheetData>
    <row r="1" spans="1:3" ht="53.25" customHeight="1">
      <c r="A1" s="641" t="s">
        <v>1787</v>
      </c>
      <c r="B1" s="642"/>
      <c r="C1" s="642"/>
    </row>
    <row r="2" spans="1:3" s="234" customFormat="1" ht="28.5" customHeight="1">
      <c r="A2" s="643" t="str">
        <f>'Objetivos PMD'!$B$3</f>
        <v>Municipio:  Degollado, Jalisco.</v>
      </c>
      <c r="B2" s="644"/>
      <c r="C2" s="644"/>
    </row>
    <row r="3" spans="1:3" s="239" customFormat="1" ht="22.5" customHeight="1">
      <c r="A3" s="635" t="s">
        <v>117</v>
      </c>
      <c r="B3" s="637" t="s">
        <v>5</v>
      </c>
      <c r="C3" s="639" t="s">
        <v>118</v>
      </c>
    </row>
    <row r="4" spans="1:3" s="239" customFormat="1" ht="24" customHeight="1">
      <c r="A4" s="636"/>
      <c r="B4" s="638"/>
      <c r="C4" s="640"/>
    </row>
    <row r="5" spans="1:3" s="240" customFormat="1" ht="25.5" customHeight="1">
      <c r="A5" s="280">
        <v>1</v>
      </c>
      <c r="B5" s="226" t="s">
        <v>9</v>
      </c>
      <c r="C5" s="227">
        <f>C6+C15+C26+C27+C28+C29+C30+C43</f>
        <v>4260000</v>
      </c>
    </row>
    <row r="6" spans="1:3" s="241" customFormat="1" ht="25.5" customHeight="1">
      <c r="A6" s="291">
        <v>1.1000000000000001</v>
      </c>
      <c r="B6" s="228" t="s">
        <v>119</v>
      </c>
      <c r="C6" s="229">
        <f>SUM(C7)</f>
        <v>50000</v>
      </c>
    </row>
    <row r="7" spans="1:3" s="241" customFormat="1" ht="25.5" customHeight="1">
      <c r="A7" s="292" t="s">
        <v>1344</v>
      </c>
      <c r="B7" s="251" t="s">
        <v>120</v>
      </c>
      <c r="C7" s="230">
        <f>SUM(C8:C14)</f>
        <v>50000</v>
      </c>
    </row>
    <row r="8" spans="1:3" s="242" customFormat="1" ht="25.5" customHeight="1">
      <c r="A8" s="281" t="s">
        <v>1345</v>
      </c>
      <c r="B8" s="232" t="s">
        <v>121</v>
      </c>
      <c r="C8" s="243">
        <v>15000</v>
      </c>
    </row>
    <row r="9" spans="1:3" s="242" customFormat="1" ht="42.75" customHeight="1">
      <c r="A9" s="281" t="s">
        <v>1346</v>
      </c>
      <c r="B9" s="232" t="s">
        <v>122</v>
      </c>
      <c r="C9" s="243"/>
    </row>
    <row r="10" spans="1:3" s="242" customFormat="1" ht="25.5" customHeight="1">
      <c r="A10" s="281" t="s">
        <v>1347</v>
      </c>
      <c r="B10" s="232" t="s">
        <v>123</v>
      </c>
      <c r="C10" s="243">
        <v>35000</v>
      </c>
    </row>
    <row r="11" spans="1:3" s="242" customFormat="1" ht="25.5" customHeight="1">
      <c r="A11" s="281" t="s">
        <v>1348</v>
      </c>
      <c r="B11" s="232" t="s">
        <v>124</v>
      </c>
      <c r="C11" s="243"/>
    </row>
    <row r="12" spans="1:3" s="242" customFormat="1" ht="25.5" customHeight="1">
      <c r="A12" s="281" t="s">
        <v>1349</v>
      </c>
      <c r="B12" s="232" t="s">
        <v>125</v>
      </c>
      <c r="C12" s="243"/>
    </row>
    <row r="13" spans="1:3" s="242" customFormat="1" ht="25.5" customHeight="1">
      <c r="A13" s="281" t="s">
        <v>1350</v>
      </c>
      <c r="B13" s="232" t="s">
        <v>126</v>
      </c>
      <c r="C13" s="243"/>
    </row>
    <row r="14" spans="1:3" s="242" customFormat="1" ht="25.5" customHeight="1">
      <c r="A14" s="281" t="s">
        <v>1351</v>
      </c>
      <c r="B14" s="232" t="s">
        <v>127</v>
      </c>
      <c r="C14" s="243"/>
    </row>
    <row r="15" spans="1:3" s="233" customFormat="1" ht="25.5" customHeight="1">
      <c r="A15" s="291">
        <v>1.2</v>
      </c>
      <c r="B15" s="228" t="s">
        <v>128</v>
      </c>
      <c r="C15" s="229">
        <f>C16+C19+C22</f>
        <v>4120000</v>
      </c>
    </row>
    <row r="16" spans="1:3" s="244" customFormat="1" ht="25.5" customHeight="1">
      <c r="A16" s="292" t="s">
        <v>1352</v>
      </c>
      <c r="B16" s="251" t="s">
        <v>129</v>
      </c>
      <c r="C16" s="230">
        <f>SUM(C17:C18)</f>
        <v>3430000</v>
      </c>
    </row>
    <row r="17" spans="1:3" s="242" customFormat="1" ht="25.5" customHeight="1">
      <c r="A17" s="281" t="s">
        <v>1353</v>
      </c>
      <c r="B17" s="232" t="s">
        <v>130</v>
      </c>
      <c r="C17" s="243">
        <v>730000</v>
      </c>
    </row>
    <row r="18" spans="1:3" s="242" customFormat="1" ht="25.5" customHeight="1">
      <c r="A18" s="281" t="s">
        <v>1354</v>
      </c>
      <c r="B18" s="232" t="s">
        <v>131</v>
      </c>
      <c r="C18" s="243">
        <v>2700000</v>
      </c>
    </row>
    <row r="19" spans="1:3" s="241" customFormat="1" ht="25.5" customHeight="1">
      <c r="A19" s="292" t="s">
        <v>1355</v>
      </c>
      <c r="B19" s="251" t="s">
        <v>132</v>
      </c>
      <c r="C19" s="230">
        <f>SUM(C20:C21)</f>
        <v>600000</v>
      </c>
    </row>
    <row r="20" spans="1:3" s="242" customFormat="1" ht="25.5" customHeight="1">
      <c r="A20" s="281" t="s">
        <v>1356</v>
      </c>
      <c r="B20" s="232" t="s">
        <v>133</v>
      </c>
      <c r="C20" s="243">
        <v>600000</v>
      </c>
    </row>
    <row r="21" spans="1:3" s="242" customFormat="1" ht="25.5" customHeight="1">
      <c r="A21" s="281" t="s">
        <v>1357</v>
      </c>
      <c r="B21" s="232" t="s">
        <v>134</v>
      </c>
      <c r="C21" s="243"/>
    </row>
    <row r="22" spans="1:3" s="241" customFormat="1" ht="25.5" customHeight="1">
      <c r="A22" s="292" t="s">
        <v>1358</v>
      </c>
      <c r="B22" s="251" t="s">
        <v>135</v>
      </c>
      <c r="C22" s="230">
        <f>SUM(C23:C25)</f>
        <v>90000</v>
      </c>
    </row>
    <row r="23" spans="1:3" s="242" customFormat="1" ht="25.5" customHeight="1">
      <c r="A23" s="281" t="s">
        <v>1359</v>
      </c>
      <c r="B23" s="232" t="s">
        <v>136</v>
      </c>
      <c r="C23" s="243">
        <v>90000</v>
      </c>
    </row>
    <row r="24" spans="1:3" s="242" customFormat="1" ht="25.5" customHeight="1">
      <c r="A24" s="281" t="s">
        <v>1360</v>
      </c>
      <c r="B24" s="232" t="s">
        <v>137</v>
      </c>
      <c r="C24" s="243"/>
    </row>
    <row r="25" spans="1:3" s="242" customFormat="1" ht="25.5" customHeight="1">
      <c r="A25" s="281" t="s">
        <v>1361</v>
      </c>
      <c r="B25" s="232" t="s">
        <v>138</v>
      </c>
      <c r="C25" s="243"/>
    </row>
    <row r="26" spans="1:3" s="247" customFormat="1" ht="30" customHeight="1">
      <c r="A26" s="291">
        <v>1.3</v>
      </c>
      <c r="B26" s="228" t="s">
        <v>139</v>
      </c>
      <c r="C26" s="229">
        <v>0</v>
      </c>
    </row>
    <row r="27" spans="1:3" s="247" customFormat="1" ht="25.5" customHeight="1">
      <c r="A27" s="291">
        <v>1.4</v>
      </c>
      <c r="B27" s="228" t="s">
        <v>140</v>
      </c>
      <c r="C27" s="229">
        <v>0</v>
      </c>
    </row>
    <row r="28" spans="1:3" s="247" customFormat="1" ht="25.5" customHeight="1">
      <c r="A28" s="291">
        <v>1.5</v>
      </c>
      <c r="B28" s="228" t="s">
        <v>141</v>
      </c>
      <c r="C28" s="229">
        <v>0</v>
      </c>
    </row>
    <row r="29" spans="1:3" s="247" customFormat="1" ht="25.5" customHeight="1">
      <c r="A29" s="291">
        <v>1.6</v>
      </c>
      <c r="B29" s="228" t="s">
        <v>142</v>
      </c>
      <c r="C29" s="229">
        <v>0</v>
      </c>
    </row>
    <row r="30" spans="1:3" s="249" customFormat="1" ht="25.5" customHeight="1">
      <c r="A30" s="291">
        <v>1.7</v>
      </c>
      <c r="B30" s="248" t="s">
        <v>143</v>
      </c>
      <c r="C30" s="229">
        <f>C31+C33+C35</f>
        <v>90000</v>
      </c>
    </row>
    <row r="31" spans="1:3" s="241" customFormat="1" ht="25.5" customHeight="1">
      <c r="A31" s="292" t="s">
        <v>1362</v>
      </c>
      <c r="B31" s="251" t="s">
        <v>144</v>
      </c>
      <c r="C31" s="230">
        <f>SUM(C32)</f>
        <v>90000</v>
      </c>
    </row>
    <row r="32" spans="1:3" s="245" customFormat="1" ht="25.5" customHeight="1">
      <c r="A32" s="281" t="s">
        <v>1363</v>
      </c>
      <c r="B32" s="232" t="s">
        <v>145</v>
      </c>
      <c r="C32" s="243">
        <v>90000</v>
      </c>
    </row>
    <row r="33" spans="1:3" s="241" customFormat="1" ht="25.5" customHeight="1">
      <c r="A33" s="292" t="s">
        <v>1364</v>
      </c>
      <c r="B33" s="447" t="s">
        <v>146</v>
      </c>
      <c r="C33" s="448">
        <f>SUM(C34)</f>
        <v>0</v>
      </c>
    </row>
    <row r="34" spans="1:3" s="245" customFormat="1" ht="25.5" customHeight="1">
      <c r="A34" s="281" t="s">
        <v>1365</v>
      </c>
      <c r="B34" s="232" t="s">
        <v>147</v>
      </c>
      <c r="C34" s="243"/>
    </row>
    <row r="35" spans="1:3" s="241" customFormat="1" ht="25.5" customHeight="1">
      <c r="A35" s="292" t="s">
        <v>1366</v>
      </c>
      <c r="B35" s="251" t="s">
        <v>148</v>
      </c>
      <c r="C35" s="230">
        <f>SUM(C36)</f>
        <v>0</v>
      </c>
    </row>
    <row r="36" spans="1:3" s="245" customFormat="1" ht="25.5" customHeight="1">
      <c r="A36" s="281" t="s">
        <v>1367</v>
      </c>
      <c r="B36" s="232" t="s">
        <v>149</v>
      </c>
      <c r="C36" s="267"/>
    </row>
    <row r="37" spans="1:3" s="241" customFormat="1" ht="25.5" customHeight="1">
      <c r="A37" s="292" t="s">
        <v>1368</v>
      </c>
      <c r="B37" s="251" t="s">
        <v>150</v>
      </c>
      <c r="C37" s="230">
        <f>SUM(C38:C40)</f>
        <v>0</v>
      </c>
    </row>
    <row r="38" spans="1:3" s="245" customFormat="1" ht="25.5" customHeight="1">
      <c r="A38" s="281" t="s">
        <v>1369</v>
      </c>
      <c r="B38" s="232" t="s">
        <v>151</v>
      </c>
      <c r="C38" s="267"/>
    </row>
    <row r="39" spans="1:3" s="245" customFormat="1" ht="25.5" customHeight="1">
      <c r="A39" s="281" t="s">
        <v>1370</v>
      </c>
      <c r="B39" s="232" t="s">
        <v>152</v>
      </c>
      <c r="C39" s="267"/>
    </row>
    <row r="40" spans="1:3" s="245" customFormat="1" ht="25.5" customHeight="1">
      <c r="A40" s="281" t="s">
        <v>1371</v>
      </c>
      <c r="B40" s="232" t="s">
        <v>153</v>
      </c>
      <c r="C40" s="267"/>
    </row>
    <row r="41" spans="1:3" s="241" customFormat="1" ht="25.5" customHeight="1">
      <c r="A41" s="292" t="s">
        <v>1372</v>
      </c>
      <c r="B41" s="251" t="s">
        <v>154</v>
      </c>
      <c r="C41" s="230">
        <f>SUM(C42)</f>
        <v>0</v>
      </c>
    </row>
    <row r="42" spans="1:3" s="245" customFormat="1" ht="25.5" customHeight="1">
      <c r="A42" s="281" t="s">
        <v>1373</v>
      </c>
      <c r="B42" s="232" t="s">
        <v>155</v>
      </c>
      <c r="C42" s="267"/>
    </row>
    <row r="43" spans="1:3" s="241" customFormat="1" ht="25.5" customHeight="1">
      <c r="A43" s="291">
        <v>1.8</v>
      </c>
      <c r="B43" s="228" t="s">
        <v>156</v>
      </c>
      <c r="C43" s="229">
        <f>C44</f>
        <v>0</v>
      </c>
    </row>
    <row r="44" spans="1:3" s="241" customFormat="1" ht="25.5" customHeight="1">
      <c r="A44" s="292" t="s">
        <v>1374</v>
      </c>
      <c r="B44" s="251" t="s">
        <v>157</v>
      </c>
      <c r="C44" s="230">
        <f>SUM(C45:C46)</f>
        <v>0</v>
      </c>
    </row>
    <row r="45" spans="1:3" s="245" customFormat="1" ht="25.5" customHeight="1">
      <c r="A45" s="281" t="s">
        <v>1375</v>
      </c>
      <c r="B45" s="232" t="s">
        <v>157</v>
      </c>
      <c r="C45" s="267"/>
    </row>
    <row r="46" spans="1:3" s="245" customFormat="1" ht="25.5" customHeight="1">
      <c r="A46" s="281" t="s">
        <v>1376</v>
      </c>
      <c r="B46" s="232" t="s">
        <v>17</v>
      </c>
      <c r="C46" s="267"/>
    </row>
    <row r="47" spans="1:3" s="254" customFormat="1" ht="25.5" customHeight="1">
      <c r="A47" s="280">
        <v>2</v>
      </c>
      <c r="B47" s="252" t="s">
        <v>18</v>
      </c>
      <c r="C47" s="253">
        <f>SUM(C48+C49+C50+C51+C52)</f>
        <v>0</v>
      </c>
    </row>
    <row r="48" spans="1:3" s="233" customFormat="1" ht="25.5" customHeight="1">
      <c r="A48" s="291">
        <v>2.1</v>
      </c>
      <c r="B48" s="228" t="s">
        <v>158</v>
      </c>
    </row>
    <row r="49" spans="1:3" s="233" customFormat="1" ht="25.5" customHeight="1">
      <c r="A49" s="291">
        <v>2.2000000000000002</v>
      </c>
      <c r="B49" s="228" t="s">
        <v>159</v>
      </c>
    </row>
    <row r="50" spans="1:3" s="233" customFormat="1" ht="25.5" customHeight="1">
      <c r="A50" s="291">
        <v>2.2999999999999998</v>
      </c>
      <c r="B50" s="228" t="s">
        <v>160</v>
      </c>
    </row>
    <row r="51" spans="1:3" s="233" customFormat="1" ht="33" customHeight="1">
      <c r="A51" s="291">
        <v>2.4</v>
      </c>
      <c r="B51" s="228" t="s">
        <v>161</v>
      </c>
    </row>
    <row r="52" spans="1:3" s="233" customFormat="1" ht="25.5" customHeight="1">
      <c r="A52" s="291">
        <v>2.5</v>
      </c>
      <c r="B52" s="228" t="s">
        <v>162</v>
      </c>
    </row>
    <row r="53" spans="1:3" s="254" customFormat="1" ht="25.5" customHeight="1">
      <c r="A53" s="280">
        <v>3</v>
      </c>
      <c r="B53" s="255" t="s">
        <v>19</v>
      </c>
      <c r="C53" s="253">
        <f>C54</f>
        <v>0</v>
      </c>
    </row>
    <row r="54" spans="1:3" s="241" customFormat="1" ht="25.5" customHeight="1">
      <c r="A54" s="291">
        <v>3.1</v>
      </c>
      <c r="B54" s="228" t="s">
        <v>163</v>
      </c>
      <c r="C54" s="229">
        <f>SUM(C55)</f>
        <v>0</v>
      </c>
    </row>
    <row r="55" spans="1:3" s="241" customFormat="1" ht="25.5" customHeight="1">
      <c r="A55" s="292" t="s">
        <v>1377</v>
      </c>
      <c r="B55" s="251" t="s">
        <v>3</v>
      </c>
      <c r="C55" s="230">
        <f>SUM(C56)</f>
        <v>0</v>
      </c>
    </row>
    <row r="56" spans="1:3" s="245" customFormat="1" ht="25.5" customHeight="1">
      <c r="A56" s="281" t="s">
        <v>1378</v>
      </c>
      <c r="B56" s="232" t="s">
        <v>164</v>
      </c>
      <c r="C56" s="267"/>
    </row>
    <row r="57" spans="1:3" s="241" customFormat="1" ht="25.5" customHeight="1">
      <c r="A57" s="280">
        <v>4</v>
      </c>
      <c r="B57" s="256" t="s">
        <v>165</v>
      </c>
      <c r="C57" s="253">
        <f>C58+C78+C79+C159+C166</f>
        <v>3125001</v>
      </c>
    </row>
    <row r="58" spans="1:3" s="258" customFormat="1" ht="47.25" customHeight="1">
      <c r="A58" s="291">
        <v>4.0999999999999996</v>
      </c>
      <c r="B58" s="257" t="s">
        <v>166</v>
      </c>
      <c r="C58" s="229">
        <f>C59+C65+C67+C72</f>
        <v>1091000</v>
      </c>
    </row>
    <row r="59" spans="1:3" s="258" customFormat="1" ht="25.5" customHeight="1">
      <c r="A59" s="292" t="s">
        <v>1379</v>
      </c>
      <c r="B59" s="251" t="s">
        <v>167</v>
      </c>
      <c r="C59" s="230">
        <f>SUM(C60:C64)</f>
        <v>200000</v>
      </c>
    </row>
    <row r="60" spans="1:3" s="245" customFormat="1" ht="25.5" customHeight="1">
      <c r="A60" s="281" t="s">
        <v>1380</v>
      </c>
      <c r="B60" s="232" t="s">
        <v>168</v>
      </c>
      <c r="C60" s="267"/>
    </row>
    <row r="61" spans="1:3" s="245" customFormat="1" ht="25.5" customHeight="1">
      <c r="A61" s="281" t="s">
        <v>1381</v>
      </c>
      <c r="B61" s="232" t="s">
        <v>169</v>
      </c>
      <c r="C61" s="267">
        <v>200000</v>
      </c>
    </row>
    <row r="62" spans="1:3" s="245" customFormat="1" ht="25.5" customHeight="1">
      <c r="A62" s="281" t="s">
        <v>1382</v>
      </c>
      <c r="B62" s="232" t="s">
        <v>170</v>
      </c>
      <c r="C62" s="267"/>
    </row>
    <row r="63" spans="1:3" s="245" customFormat="1" ht="25.5" customHeight="1">
      <c r="A63" s="281" t="s">
        <v>1383</v>
      </c>
      <c r="B63" s="232" t="s">
        <v>171</v>
      </c>
      <c r="C63" s="267"/>
    </row>
    <row r="64" spans="1:3" s="245" customFormat="1" ht="25.5" customHeight="1">
      <c r="A64" s="281" t="s">
        <v>1384</v>
      </c>
      <c r="B64" s="232" t="s">
        <v>172</v>
      </c>
      <c r="C64" s="267"/>
    </row>
    <row r="65" spans="1:3" s="258" customFormat="1" ht="25.5" customHeight="1">
      <c r="A65" s="292" t="s">
        <v>1385</v>
      </c>
      <c r="B65" s="251" t="s">
        <v>173</v>
      </c>
      <c r="C65" s="230">
        <f>C66</f>
        <v>0</v>
      </c>
    </row>
    <row r="66" spans="1:3" s="245" customFormat="1" ht="25.5" customHeight="1">
      <c r="A66" s="281" t="s">
        <v>1386</v>
      </c>
      <c r="B66" s="232" t="s">
        <v>174</v>
      </c>
      <c r="C66" s="267"/>
    </row>
    <row r="67" spans="1:3" s="258" customFormat="1" ht="25.5" customHeight="1">
      <c r="A67" s="292" t="s">
        <v>1387</v>
      </c>
      <c r="B67" s="251" t="s">
        <v>175</v>
      </c>
      <c r="C67" s="259">
        <f>SUM(C68:C71)</f>
        <v>566000</v>
      </c>
    </row>
    <row r="68" spans="1:3" s="245" customFormat="1" ht="25.5" customHeight="1">
      <c r="A68" s="281" t="s">
        <v>1388</v>
      </c>
      <c r="B68" s="232" t="s">
        <v>176</v>
      </c>
      <c r="C68" s="267">
        <v>66000</v>
      </c>
    </row>
    <row r="69" spans="1:3" s="245" customFormat="1" ht="25.5" customHeight="1">
      <c r="A69" s="281" t="s">
        <v>1389</v>
      </c>
      <c r="B69" s="260" t="s">
        <v>177</v>
      </c>
      <c r="C69" s="267">
        <v>70000</v>
      </c>
    </row>
    <row r="70" spans="1:3" s="245" customFormat="1" ht="25.5" customHeight="1">
      <c r="A70" s="281" t="s">
        <v>1390</v>
      </c>
      <c r="B70" s="232" t="s">
        <v>178</v>
      </c>
      <c r="C70" s="267">
        <v>430000</v>
      </c>
    </row>
    <row r="71" spans="1:3" s="245" customFormat="1" ht="25.5" customHeight="1">
      <c r="A71" s="281" t="s">
        <v>1391</v>
      </c>
      <c r="B71" s="232" t="s">
        <v>179</v>
      </c>
      <c r="C71" s="267"/>
    </row>
    <row r="72" spans="1:3" s="258" customFormat="1" ht="35.25" customHeight="1">
      <c r="A72" s="292" t="s">
        <v>1392</v>
      </c>
      <c r="B72" s="251" t="s">
        <v>180</v>
      </c>
      <c r="C72" s="230">
        <f>SUM(C73:C77)</f>
        <v>325000</v>
      </c>
    </row>
    <row r="73" spans="1:3" s="245" customFormat="1" ht="25.5" customHeight="1">
      <c r="A73" s="281" t="s">
        <v>1393</v>
      </c>
      <c r="B73" s="232" t="s">
        <v>181</v>
      </c>
      <c r="C73" s="267">
        <v>105000</v>
      </c>
    </row>
    <row r="74" spans="1:3" s="245" customFormat="1" ht="25.5" customHeight="1">
      <c r="A74" s="281" t="s">
        <v>1394</v>
      </c>
      <c r="B74" s="232" t="s">
        <v>182</v>
      </c>
      <c r="C74" s="267"/>
    </row>
    <row r="75" spans="1:3" s="245" customFormat="1" ht="25.5" customHeight="1">
      <c r="A75" s="281" t="s">
        <v>1395</v>
      </c>
      <c r="B75" s="232" t="s">
        <v>183</v>
      </c>
      <c r="C75" s="267">
        <v>25000</v>
      </c>
    </row>
    <row r="76" spans="1:3" s="245" customFormat="1" ht="25.5" customHeight="1">
      <c r="A76" s="281" t="s">
        <v>1396</v>
      </c>
      <c r="B76" s="232" t="s">
        <v>184</v>
      </c>
      <c r="C76" s="267"/>
    </row>
    <row r="77" spans="1:3" s="245" customFormat="1" ht="25.5" customHeight="1">
      <c r="A77" s="281" t="s">
        <v>1397</v>
      </c>
      <c r="B77" s="232" t="s">
        <v>185</v>
      </c>
      <c r="C77" s="267">
        <v>195000</v>
      </c>
    </row>
    <row r="78" spans="1:3" s="245" customFormat="1" ht="25.5" customHeight="1">
      <c r="A78" s="291">
        <v>4.2</v>
      </c>
      <c r="B78" s="228" t="s">
        <v>186</v>
      </c>
      <c r="C78" s="229">
        <v>1</v>
      </c>
    </row>
    <row r="79" spans="1:3" s="258" customFormat="1" ht="25.5" customHeight="1">
      <c r="A79" s="291">
        <v>4.3</v>
      </c>
      <c r="B79" s="228" t="s">
        <v>187</v>
      </c>
      <c r="C79" s="229">
        <f>C80+C85+C89+C97+C102+C106+C110+C114+C119+C126+C135+C144+C148+C152</f>
        <v>1999000</v>
      </c>
    </row>
    <row r="80" spans="1:3" s="258" customFormat="1" ht="25.5" customHeight="1">
      <c r="A80" s="292" t="s">
        <v>1398</v>
      </c>
      <c r="B80" s="251" t="s">
        <v>188</v>
      </c>
      <c r="C80" s="230">
        <f>SUM(C81:C84)</f>
        <v>595000</v>
      </c>
    </row>
    <row r="81" spans="1:3" s="245" customFormat="1" ht="25.5" customHeight="1">
      <c r="A81" s="281" t="s">
        <v>1399</v>
      </c>
      <c r="B81" s="232" t="s">
        <v>189</v>
      </c>
      <c r="C81" s="267">
        <v>550000</v>
      </c>
    </row>
    <row r="82" spans="1:3" s="245" customFormat="1" ht="25.5" customHeight="1">
      <c r="A82" s="281" t="s">
        <v>1400</v>
      </c>
      <c r="B82" s="232" t="s">
        <v>190</v>
      </c>
      <c r="C82" s="267">
        <v>45000</v>
      </c>
    </row>
    <row r="83" spans="1:3" s="245" customFormat="1" ht="25.5" customHeight="1">
      <c r="A83" s="281" t="s">
        <v>1401</v>
      </c>
      <c r="B83" s="232" t="s">
        <v>191</v>
      </c>
      <c r="C83" s="267"/>
    </row>
    <row r="84" spans="1:3" s="245" customFormat="1" ht="25.5" customHeight="1">
      <c r="A84" s="281" t="s">
        <v>1402</v>
      </c>
      <c r="B84" s="232" t="s">
        <v>192</v>
      </c>
      <c r="C84" s="267"/>
    </row>
    <row r="85" spans="1:3" s="258" customFormat="1" ht="25.5" customHeight="1">
      <c r="A85" s="292" t="s">
        <v>1403</v>
      </c>
      <c r="B85" s="251" t="s">
        <v>193</v>
      </c>
      <c r="C85" s="261">
        <f>SUM(C86:C88)</f>
        <v>20000</v>
      </c>
    </row>
    <row r="86" spans="1:3" s="246" customFormat="1" ht="25.5" customHeight="1">
      <c r="A86" s="281" t="s">
        <v>1404</v>
      </c>
      <c r="B86" s="262" t="s">
        <v>194</v>
      </c>
      <c r="C86" s="267">
        <v>10000</v>
      </c>
    </row>
    <row r="87" spans="1:3" s="246" customFormat="1" ht="25.5" customHeight="1">
      <c r="A87" s="281" t="s">
        <v>1405</v>
      </c>
      <c r="B87" s="262" t="s">
        <v>195</v>
      </c>
      <c r="C87" s="267">
        <v>5000</v>
      </c>
    </row>
    <row r="88" spans="1:3" s="246" customFormat="1" ht="25.5" customHeight="1">
      <c r="A88" s="281" t="s">
        <v>1406</v>
      </c>
      <c r="B88" s="262" t="s">
        <v>196</v>
      </c>
      <c r="C88" s="267">
        <v>5000</v>
      </c>
    </row>
    <row r="89" spans="1:3" s="241" customFormat="1" ht="32.25" customHeight="1">
      <c r="A89" s="292" t="s">
        <v>1407</v>
      </c>
      <c r="B89" s="251" t="s">
        <v>197</v>
      </c>
      <c r="C89" s="230">
        <f>SUM(C90:C96)</f>
        <v>145000</v>
      </c>
    </row>
    <row r="90" spans="1:3" s="246" customFormat="1" ht="25.5" customHeight="1">
      <c r="A90" s="281" t="s">
        <v>1408</v>
      </c>
      <c r="B90" s="262" t="s">
        <v>198</v>
      </c>
      <c r="C90" s="267">
        <v>65000</v>
      </c>
    </row>
    <row r="91" spans="1:3" s="246" customFormat="1" ht="25.5" customHeight="1">
      <c r="A91" s="281" t="s">
        <v>1409</v>
      </c>
      <c r="B91" s="262" t="s">
        <v>199</v>
      </c>
      <c r="C91" s="267">
        <v>30000</v>
      </c>
    </row>
    <row r="92" spans="1:3" s="246" customFormat="1" ht="25.5" customHeight="1">
      <c r="A92" s="281" t="s">
        <v>1576</v>
      </c>
      <c r="B92" s="262" t="s">
        <v>200</v>
      </c>
      <c r="C92" s="267">
        <v>15000</v>
      </c>
    </row>
    <row r="93" spans="1:3" s="246" customFormat="1" ht="25.5" customHeight="1">
      <c r="A93" s="281" t="s">
        <v>1410</v>
      </c>
      <c r="B93" s="262" t="s">
        <v>201</v>
      </c>
      <c r="C93" s="267"/>
    </row>
    <row r="94" spans="1:3" s="246" customFormat="1" ht="25.5" customHeight="1">
      <c r="A94" s="281" t="s">
        <v>1411</v>
      </c>
      <c r="B94" s="262" t="s">
        <v>202</v>
      </c>
      <c r="C94" s="267">
        <v>10000</v>
      </c>
    </row>
    <row r="95" spans="1:3" s="246" customFormat="1" ht="25.5" customHeight="1">
      <c r="A95" s="281" t="s">
        <v>1412</v>
      </c>
      <c r="B95" s="262" t="s">
        <v>203</v>
      </c>
      <c r="C95" s="267">
        <v>10000</v>
      </c>
    </row>
    <row r="96" spans="1:3" s="246" customFormat="1" ht="25.5" customHeight="1">
      <c r="A96" s="281" t="s">
        <v>1413</v>
      </c>
      <c r="B96" s="262" t="s">
        <v>204</v>
      </c>
      <c r="C96" s="267">
        <v>15000</v>
      </c>
    </row>
    <row r="97" spans="1:3" s="263" customFormat="1" ht="25.5" customHeight="1">
      <c r="A97" s="292" t="s">
        <v>1414</v>
      </c>
      <c r="B97" s="251" t="s">
        <v>205</v>
      </c>
      <c r="C97" s="230">
        <f>SUM(C98:C101)</f>
        <v>10000</v>
      </c>
    </row>
    <row r="98" spans="1:3" s="246" customFormat="1" ht="25.5" customHeight="1">
      <c r="A98" s="281" t="s">
        <v>1415</v>
      </c>
      <c r="B98" s="262" t="s">
        <v>206</v>
      </c>
      <c r="C98" s="267">
        <v>5000</v>
      </c>
    </row>
    <row r="99" spans="1:3" s="246" customFormat="1" ht="25.5" customHeight="1">
      <c r="A99" s="281" t="s">
        <v>1416</v>
      </c>
      <c r="B99" s="262" t="s">
        <v>207</v>
      </c>
      <c r="C99" s="267">
        <v>5000</v>
      </c>
    </row>
    <row r="100" spans="1:3" s="246" customFormat="1" ht="25.5" customHeight="1">
      <c r="A100" s="281" t="s">
        <v>1417</v>
      </c>
      <c r="B100" s="262" t="s">
        <v>208</v>
      </c>
      <c r="C100" s="267"/>
    </row>
    <row r="101" spans="1:3" s="246" customFormat="1" ht="25.5" customHeight="1">
      <c r="A101" s="281" t="s">
        <v>1418</v>
      </c>
      <c r="B101" s="262" t="s">
        <v>209</v>
      </c>
      <c r="C101" s="267"/>
    </row>
    <row r="102" spans="1:3" s="258" customFormat="1" ht="25.5" customHeight="1">
      <c r="A102" s="292" t="s">
        <v>1419</v>
      </c>
      <c r="B102" s="251" t="s">
        <v>210</v>
      </c>
      <c r="C102" s="230">
        <f>SUM(C103:C105)</f>
        <v>30000</v>
      </c>
    </row>
    <row r="103" spans="1:3" s="245" customFormat="1" ht="25.5" customHeight="1">
      <c r="A103" s="281" t="s">
        <v>1577</v>
      </c>
      <c r="B103" s="264" t="s">
        <v>211</v>
      </c>
      <c r="C103" s="267">
        <v>30000</v>
      </c>
    </row>
    <row r="104" spans="1:3" s="245" customFormat="1" ht="25.5" customHeight="1">
      <c r="A104" s="281" t="s">
        <v>1578</v>
      </c>
      <c r="B104" s="264" t="s">
        <v>212</v>
      </c>
      <c r="C104" s="267"/>
    </row>
    <row r="105" spans="1:3" s="245" customFormat="1" ht="25.5" customHeight="1">
      <c r="A105" s="281" t="s">
        <v>1579</v>
      </c>
      <c r="B105" s="264" t="s">
        <v>213</v>
      </c>
      <c r="C105" s="267"/>
    </row>
    <row r="106" spans="1:3" s="258" customFormat="1" ht="25.5" customHeight="1">
      <c r="A106" s="292" t="s">
        <v>1420</v>
      </c>
      <c r="B106" s="251" t="s">
        <v>1555</v>
      </c>
      <c r="C106" s="230">
        <f>SUM(C107:C109)</f>
        <v>30000</v>
      </c>
    </row>
    <row r="107" spans="1:3" s="245" customFormat="1" ht="25.5" customHeight="1">
      <c r="A107" s="281" t="s">
        <v>1421</v>
      </c>
      <c r="B107" s="264" t="s">
        <v>214</v>
      </c>
      <c r="C107" s="267">
        <v>5000</v>
      </c>
    </row>
    <row r="108" spans="1:3" s="245" customFormat="1" ht="25.5" customHeight="1">
      <c r="A108" s="281" t="s">
        <v>1422</v>
      </c>
      <c r="B108" s="264" t="s">
        <v>215</v>
      </c>
      <c r="C108" s="267">
        <v>15000</v>
      </c>
    </row>
    <row r="109" spans="1:3" s="245" customFormat="1" ht="25.5" customHeight="1">
      <c r="A109" s="281" t="s">
        <v>1423</v>
      </c>
      <c r="B109" s="264" t="s">
        <v>216</v>
      </c>
      <c r="C109" s="267">
        <v>10000</v>
      </c>
    </row>
    <row r="110" spans="1:3" s="258" customFormat="1" ht="25.5" customHeight="1">
      <c r="A110" s="292" t="s">
        <v>1424</v>
      </c>
      <c r="B110" s="251" t="s">
        <v>1558</v>
      </c>
      <c r="C110" s="230">
        <f>SUM(C111:C113)</f>
        <v>0</v>
      </c>
    </row>
    <row r="111" spans="1:3" s="245" customFormat="1" ht="25.5" customHeight="1">
      <c r="A111" s="281" t="s">
        <v>1425</v>
      </c>
      <c r="B111" s="264" t="s">
        <v>1559</v>
      </c>
      <c r="C111" s="267"/>
    </row>
    <row r="112" spans="1:3" s="245" customFormat="1" ht="38.25" customHeight="1">
      <c r="A112" s="281" t="s">
        <v>1426</v>
      </c>
      <c r="B112" s="264" t="s">
        <v>1561</v>
      </c>
      <c r="C112" s="267"/>
    </row>
    <row r="113" spans="1:3" s="245" customFormat="1" ht="35.25" customHeight="1">
      <c r="A113" s="281" t="s">
        <v>1427</v>
      </c>
      <c r="B113" s="264" t="s">
        <v>1560</v>
      </c>
      <c r="C113" s="267"/>
    </row>
    <row r="114" spans="1:3" s="258" customFormat="1" ht="25.5" customHeight="1">
      <c r="A114" s="292" t="s">
        <v>1428</v>
      </c>
      <c r="B114" s="251" t="s">
        <v>217</v>
      </c>
      <c r="C114" s="230">
        <f>SUM(C115:C118)</f>
        <v>37000</v>
      </c>
    </row>
    <row r="115" spans="1:3" s="245" customFormat="1" ht="25.5" customHeight="1">
      <c r="A115" s="281" t="s">
        <v>1429</v>
      </c>
      <c r="B115" s="232" t="s">
        <v>218</v>
      </c>
      <c r="C115" s="267">
        <v>22000</v>
      </c>
    </row>
    <row r="116" spans="1:3" s="245" customFormat="1" ht="25.5" customHeight="1">
      <c r="A116" s="281" t="s">
        <v>1430</v>
      </c>
      <c r="B116" s="232" t="s">
        <v>219</v>
      </c>
      <c r="C116" s="267">
        <v>5000</v>
      </c>
    </row>
    <row r="117" spans="1:3" s="245" customFormat="1" ht="25.5" customHeight="1">
      <c r="A117" s="281" t="s">
        <v>1431</v>
      </c>
      <c r="B117" s="232" t="s">
        <v>220</v>
      </c>
      <c r="C117" s="267"/>
    </row>
    <row r="118" spans="1:3" s="245" customFormat="1" ht="25.5" customHeight="1">
      <c r="A118" s="281" t="s">
        <v>1432</v>
      </c>
      <c r="B118" s="232" t="s">
        <v>221</v>
      </c>
      <c r="C118" s="267">
        <v>10000</v>
      </c>
    </row>
    <row r="119" spans="1:3" s="258" customFormat="1" ht="33.75" customHeight="1">
      <c r="A119" s="292" t="s">
        <v>1433</v>
      </c>
      <c r="B119" s="251" t="s">
        <v>222</v>
      </c>
      <c r="C119" s="230">
        <f>SUM(C120:C125)</f>
        <v>15000</v>
      </c>
    </row>
    <row r="120" spans="1:3" s="245" customFormat="1" ht="25.5" customHeight="1">
      <c r="A120" s="281" t="s">
        <v>1434</v>
      </c>
      <c r="B120" s="232" t="s">
        <v>223</v>
      </c>
      <c r="C120" s="267"/>
    </row>
    <row r="121" spans="1:3" s="245" customFormat="1" ht="25.5" customHeight="1">
      <c r="A121" s="281" t="s">
        <v>1435</v>
      </c>
      <c r="B121" s="232" t="s">
        <v>224</v>
      </c>
      <c r="C121" s="267"/>
    </row>
    <row r="122" spans="1:3" s="245" customFormat="1" ht="25.5" customHeight="1">
      <c r="A122" s="281" t="s">
        <v>1436</v>
      </c>
      <c r="B122" s="232" t="s">
        <v>225</v>
      </c>
      <c r="C122" s="267"/>
    </row>
    <row r="123" spans="1:3" s="245" customFormat="1" ht="25.5" customHeight="1">
      <c r="A123" s="281" t="s">
        <v>1437</v>
      </c>
      <c r="B123" s="232" t="s">
        <v>226</v>
      </c>
      <c r="C123" s="267"/>
    </row>
    <row r="124" spans="1:3" s="245" customFormat="1" ht="25.5" customHeight="1">
      <c r="A124" s="281" t="s">
        <v>1438</v>
      </c>
      <c r="B124" s="232" t="s">
        <v>227</v>
      </c>
      <c r="C124" s="267">
        <v>15000</v>
      </c>
    </row>
    <row r="125" spans="1:3" s="245" customFormat="1" ht="25.5" customHeight="1">
      <c r="A125" s="281" t="s">
        <v>1562</v>
      </c>
      <c r="B125" s="232" t="s">
        <v>209</v>
      </c>
      <c r="C125" s="267"/>
    </row>
    <row r="126" spans="1:3" s="258" customFormat="1" ht="25.5" customHeight="1">
      <c r="A126" s="292" t="s">
        <v>1439</v>
      </c>
      <c r="B126" s="251" t="s">
        <v>1556</v>
      </c>
      <c r="C126" s="230">
        <f>SUM(C127:C134)</f>
        <v>0</v>
      </c>
    </row>
    <row r="127" spans="1:3" s="245" customFormat="1" ht="25.5" customHeight="1">
      <c r="A127" s="281" t="s">
        <v>1440</v>
      </c>
      <c r="B127" s="232" t="s">
        <v>228</v>
      </c>
      <c r="C127" s="267"/>
    </row>
    <row r="128" spans="1:3" s="245" customFormat="1" ht="25.5" customHeight="1">
      <c r="A128" s="281" t="s">
        <v>1441</v>
      </c>
      <c r="B128" s="232" t="s">
        <v>229</v>
      </c>
      <c r="C128" s="267"/>
    </row>
    <row r="129" spans="1:3" s="245" customFormat="1" ht="25.5" customHeight="1">
      <c r="A129" s="281" t="s">
        <v>1442</v>
      </c>
      <c r="B129" s="232" t="s">
        <v>230</v>
      </c>
      <c r="C129" s="267"/>
    </row>
    <row r="130" spans="1:3" s="245" customFormat="1" ht="25.5" customHeight="1">
      <c r="A130" s="281" t="s">
        <v>1443</v>
      </c>
      <c r="B130" s="232" t="s">
        <v>231</v>
      </c>
      <c r="C130" s="267"/>
    </row>
    <row r="131" spans="1:3" s="245" customFormat="1" ht="25.5" customHeight="1">
      <c r="A131" s="281" t="s">
        <v>1444</v>
      </c>
      <c r="B131" s="232" t="s">
        <v>232</v>
      </c>
      <c r="C131" s="267"/>
    </row>
    <row r="132" spans="1:3" s="245" customFormat="1" ht="25.5" customHeight="1">
      <c r="A132" s="281" t="s">
        <v>1445</v>
      </c>
      <c r="B132" s="232" t="s">
        <v>233</v>
      </c>
      <c r="C132" s="267"/>
    </row>
    <row r="133" spans="1:3" s="245" customFormat="1" ht="25.5" customHeight="1">
      <c r="A133" s="281" t="s">
        <v>1446</v>
      </c>
      <c r="B133" s="232" t="s">
        <v>234</v>
      </c>
      <c r="C133" s="267"/>
    </row>
    <row r="134" spans="1:3" s="245" customFormat="1" ht="25.5" customHeight="1">
      <c r="A134" s="281" t="s">
        <v>1563</v>
      </c>
      <c r="B134" s="232" t="s">
        <v>235</v>
      </c>
      <c r="C134" s="267"/>
    </row>
    <row r="135" spans="1:3" s="258" customFormat="1" ht="25.5" customHeight="1">
      <c r="A135" s="292" t="s">
        <v>1447</v>
      </c>
      <c r="B135" s="251" t="s">
        <v>236</v>
      </c>
      <c r="C135" s="230">
        <f>SUM(C136:C143)</f>
        <v>695000</v>
      </c>
    </row>
    <row r="136" spans="1:3" s="245" customFormat="1" ht="25.5" customHeight="1">
      <c r="A136" s="281" t="s">
        <v>1448</v>
      </c>
      <c r="B136" s="232" t="s">
        <v>237</v>
      </c>
      <c r="C136" s="267">
        <v>670000</v>
      </c>
    </row>
    <row r="137" spans="1:3" s="245" customFormat="1" ht="25.5" customHeight="1">
      <c r="A137" s="281" t="s">
        <v>1449</v>
      </c>
      <c r="B137" s="232" t="s">
        <v>238</v>
      </c>
      <c r="C137" s="267"/>
    </row>
    <row r="138" spans="1:3" s="245" customFormat="1" ht="25.5" customHeight="1">
      <c r="A138" s="281" t="s">
        <v>1450</v>
      </c>
      <c r="B138" s="232" t="s">
        <v>239</v>
      </c>
      <c r="C138" s="267"/>
    </row>
    <row r="139" spans="1:3" s="245" customFormat="1" ht="25.5" customHeight="1">
      <c r="A139" s="281" t="s">
        <v>1564</v>
      </c>
      <c r="B139" s="232" t="s">
        <v>240</v>
      </c>
      <c r="C139" s="267">
        <v>25000</v>
      </c>
    </row>
    <row r="140" spans="1:3" s="245" customFormat="1" ht="25.5" customHeight="1">
      <c r="A140" s="281" t="s">
        <v>1565</v>
      </c>
      <c r="B140" s="232" t="s">
        <v>241</v>
      </c>
      <c r="C140" s="267"/>
    </row>
    <row r="141" spans="1:3" s="245" customFormat="1" ht="25.5" customHeight="1">
      <c r="A141" s="281" t="s">
        <v>1566</v>
      </c>
      <c r="B141" s="232" t="s">
        <v>242</v>
      </c>
      <c r="C141" s="267"/>
    </row>
    <row r="142" spans="1:3" s="245" customFormat="1" ht="25.5" customHeight="1">
      <c r="A142" s="281" t="s">
        <v>1567</v>
      </c>
      <c r="B142" s="232" t="s">
        <v>243</v>
      </c>
      <c r="C142" s="267"/>
    </row>
    <row r="143" spans="1:3" s="245" customFormat="1" ht="25.5" customHeight="1">
      <c r="A143" s="281" t="s">
        <v>1568</v>
      </c>
      <c r="B143" s="232" t="s">
        <v>244</v>
      </c>
      <c r="C143" s="267"/>
    </row>
    <row r="144" spans="1:3" s="258" customFormat="1" ht="25.5" customHeight="1">
      <c r="A144" s="292" t="s">
        <v>1451</v>
      </c>
      <c r="B144" s="251" t="s">
        <v>245</v>
      </c>
      <c r="C144" s="230">
        <f>SUM(C145:C147)</f>
        <v>121000</v>
      </c>
    </row>
    <row r="145" spans="1:3" s="245" customFormat="1" ht="25.5" customHeight="1">
      <c r="A145" s="281" t="s">
        <v>1452</v>
      </c>
      <c r="B145" s="232" t="s">
        <v>246</v>
      </c>
      <c r="C145" s="267">
        <v>25000</v>
      </c>
    </row>
    <row r="146" spans="1:3" s="245" customFormat="1" ht="25.5" customHeight="1">
      <c r="A146" s="281" t="s">
        <v>1580</v>
      </c>
      <c r="B146" s="232" t="s">
        <v>247</v>
      </c>
      <c r="C146" s="267">
        <v>36000</v>
      </c>
    </row>
    <row r="147" spans="1:3" s="245" customFormat="1" ht="25.5" customHeight="1">
      <c r="A147" s="281" t="s">
        <v>1453</v>
      </c>
      <c r="B147" s="232" t="s">
        <v>248</v>
      </c>
      <c r="C147" s="267">
        <v>60000</v>
      </c>
    </row>
    <row r="148" spans="1:3" s="258" customFormat="1" ht="25.5" customHeight="1">
      <c r="A148" s="292" t="s">
        <v>1454</v>
      </c>
      <c r="B148" s="251" t="s">
        <v>249</v>
      </c>
      <c r="C148" s="230">
        <f>SUM(C149:C151)</f>
        <v>35000</v>
      </c>
    </row>
    <row r="149" spans="1:3" s="245" customFormat="1" ht="25.5" customHeight="1">
      <c r="A149" s="281" t="s">
        <v>1455</v>
      </c>
      <c r="B149" s="232" t="s">
        <v>250</v>
      </c>
      <c r="C149" s="267">
        <v>15000</v>
      </c>
    </row>
    <row r="150" spans="1:3" s="245" customFormat="1" ht="25.5" customHeight="1">
      <c r="A150" s="281" t="s">
        <v>1456</v>
      </c>
      <c r="B150" s="232" t="s">
        <v>251</v>
      </c>
      <c r="C150" s="267"/>
    </row>
    <row r="151" spans="1:3" s="245" customFormat="1" ht="25.5" customHeight="1">
      <c r="A151" s="281" t="s">
        <v>1457</v>
      </c>
      <c r="B151" s="232" t="s">
        <v>252</v>
      </c>
      <c r="C151" s="267">
        <v>20000</v>
      </c>
    </row>
    <row r="152" spans="1:3" s="241" customFormat="1" ht="25.5" customHeight="1">
      <c r="A152" s="292" t="s">
        <v>1569</v>
      </c>
      <c r="B152" s="251" t="s">
        <v>253</v>
      </c>
      <c r="C152" s="230">
        <f>SUM(C153:C158)</f>
        <v>266000</v>
      </c>
    </row>
    <row r="153" spans="1:3" s="245" customFormat="1" ht="25.5" customHeight="1">
      <c r="A153" s="281" t="s">
        <v>1570</v>
      </c>
      <c r="B153" s="232" t="s">
        <v>254</v>
      </c>
      <c r="C153" s="267"/>
    </row>
    <row r="154" spans="1:3" s="245" customFormat="1" ht="25.5" customHeight="1">
      <c r="A154" s="281" t="s">
        <v>1571</v>
      </c>
      <c r="B154" s="232" t="s">
        <v>255</v>
      </c>
      <c r="C154" s="267">
        <v>66000</v>
      </c>
    </row>
    <row r="155" spans="1:3" s="245" customFormat="1" ht="25.5" customHeight="1">
      <c r="A155" s="281" t="s">
        <v>1572</v>
      </c>
      <c r="B155" s="232" t="s">
        <v>256</v>
      </c>
      <c r="C155" s="267"/>
    </row>
    <row r="156" spans="1:3" s="245" customFormat="1" ht="25.5" customHeight="1">
      <c r="A156" s="281" t="s">
        <v>1573</v>
      </c>
      <c r="B156" s="232" t="s">
        <v>257</v>
      </c>
      <c r="C156" s="267"/>
    </row>
    <row r="157" spans="1:3" s="245" customFormat="1" ht="25.5" customHeight="1">
      <c r="A157" s="281" t="s">
        <v>1574</v>
      </c>
      <c r="B157" s="232" t="s">
        <v>258</v>
      </c>
      <c r="C157" s="267"/>
    </row>
    <row r="158" spans="1:3" s="245" customFormat="1" ht="25.5" customHeight="1">
      <c r="A158" s="281" t="s">
        <v>1575</v>
      </c>
      <c r="B158" s="232" t="s">
        <v>259</v>
      </c>
      <c r="C158" s="267">
        <v>200000</v>
      </c>
    </row>
    <row r="159" spans="1:3" s="241" customFormat="1" ht="25.5" customHeight="1">
      <c r="A159" s="291">
        <v>4.4000000000000004</v>
      </c>
      <c r="B159" s="257" t="s">
        <v>260</v>
      </c>
      <c r="C159" s="229">
        <f>C160</f>
        <v>0</v>
      </c>
    </row>
    <row r="160" spans="1:3" s="241" customFormat="1" ht="25.5" customHeight="1">
      <c r="A160" s="292" t="s">
        <v>1458</v>
      </c>
      <c r="B160" s="251" t="s">
        <v>261</v>
      </c>
      <c r="C160" s="230">
        <f>SUM(C161:C165)</f>
        <v>0</v>
      </c>
    </row>
    <row r="161" spans="1:3" s="245" customFormat="1" ht="25.5" customHeight="1">
      <c r="A161" s="281" t="s">
        <v>1459</v>
      </c>
      <c r="B161" s="264" t="s">
        <v>262</v>
      </c>
      <c r="C161" s="267"/>
    </row>
    <row r="162" spans="1:3" s="245" customFormat="1" ht="25.5" customHeight="1">
      <c r="A162" s="281" t="s">
        <v>1460</v>
      </c>
      <c r="B162" s="264" t="s">
        <v>263</v>
      </c>
      <c r="C162" s="267"/>
    </row>
    <row r="163" spans="1:3" s="245" customFormat="1" ht="25.5" customHeight="1">
      <c r="A163" s="281" t="s">
        <v>1461</v>
      </c>
      <c r="B163" s="264" t="s">
        <v>264</v>
      </c>
      <c r="C163" s="267"/>
    </row>
    <row r="164" spans="1:3" s="245" customFormat="1" ht="25.5" customHeight="1">
      <c r="A164" s="281" t="s">
        <v>1462</v>
      </c>
      <c r="B164" s="264" t="s">
        <v>265</v>
      </c>
      <c r="C164" s="267"/>
    </row>
    <row r="165" spans="1:3" s="245" customFormat="1" ht="25.5" customHeight="1">
      <c r="A165" s="281" t="s">
        <v>1463</v>
      </c>
      <c r="B165" s="264" t="s">
        <v>266</v>
      </c>
      <c r="C165" s="267"/>
    </row>
    <row r="166" spans="1:3" s="258" customFormat="1" ht="25.5" customHeight="1">
      <c r="A166" s="291">
        <v>4.5</v>
      </c>
      <c r="B166" s="228" t="s">
        <v>267</v>
      </c>
      <c r="C166" s="229">
        <f>C167+C169+C171+C173+C177</f>
        <v>35000</v>
      </c>
    </row>
    <row r="167" spans="1:3" s="258" customFormat="1" ht="25.5" customHeight="1">
      <c r="A167" s="292" t="s">
        <v>1464</v>
      </c>
      <c r="B167" s="250" t="s">
        <v>144</v>
      </c>
      <c r="C167" s="230">
        <f>SUM(C168)</f>
        <v>35000</v>
      </c>
    </row>
    <row r="168" spans="1:3" s="245" customFormat="1" ht="25.5" customHeight="1">
      <c r="A168" s="281" t="s">
        <v>1465</v>
      </c>
      <c r="B168" s="232" t="s">
        <v>145</v>
      </c>
      <c r="C168" s="267">
        <v>35000</v>
      </c>
    </row>
    <row r="169" spans="1:3" s="258" customFormat="1" ht="25.5" customHeight="1">
      <c r="A169" s="292" t="s">
        <v>1466</v>
      </c>
      <c r="B169" s="251" t="s">
        <v>146</v>
      </c>
      <c r="C169" s="230">
        <f>SUM(C170)</f>
        <v>0</v>
      </c>
    </row>
    <row r="170" spans="1:3" s="245" customFormat="1" ht="25.5" customHeight="1">
      <c r="A170" s="281" t="s">
        <v>1467</v>
      </c>
      <c r="B170" s="232" t="s">
        <v>147</v>
      </c>
      <c r="C170" s="267"/>
    </row>
    <row r="171" spans="1:3" s="258" customFormat="1" ht="25.5" customHeight="1">
      <c r="A171" s="292" t="s">
        <v>1468</v>
      </c>
      <c r="B171" s="251" t="s">
        <v>148</v>
      </c>
      <c r="C171" s="230">
        <f>SUM(C172)</f>
        <v>0</v>
      </c>
    </row>
    <row r="172" spans="1:3" s="245" customFormat="1" ht="25.5" customHeight="1">
      <c r="A172" s="281" t="s">
        <v>1469</v>
      </c>
      <c r="B172" s="232" t="s">
        <v>149</v>
      </c>
      <c r="C172" s="265"/>
    </row>
    <row r="173" spans="1:3" s="258" customFormat="1" ht="25.5" customHeight="1">
      <c r="A173" s="292" t="s">
        <v>1470</v>
      </c>
      <c r="B173" s="251" t="s">
        <v>150</v>
      </c>
      <c r="C173" s="230">
        <f>SUM(C174:C176)</f>
        <v>0</v>
      </c>
    </row>
    <row r="174" spans="1:3" s="245" customFormat="1" ht="25.5" customHeight="1">
      <c r="A174" s="281" t="s">
        <v>1471</v>
      </c>
      <c r="B174" s="232" t="s">
        <v>151</v>
      </c>
      <c r="C174" s="267"/>
    </row>
    <row r="175" spans="1:3" s="245" customFormat="1" ht="25.5" customHeight="1">
      <c r="A175" s="281" t="s">
        <v>1472</v>
      </c>
      <c r="B175" s="232" t="s">
        <v>152</v>
      </c>
      <c r="C175" s="267"/>
    </row>
    <row r="176" spans="1:3" s="245" customFormat="1" ht="25.5" customHeight="1">
      <c r="A176" s="281" t="s">
        <v>1473</v>
      </c>
      <c r="B176" s="232" t="s">
        <v>153</v>
      </c>
      <c r="C176" s="267"/>
    </row>
    <row r="177" spans="1:3" s="258" customFormat="1" ht="25.5" customHeight="1">
      <c r="A177" s="292" t="s">
        <v>1474</v>
      </c>
      <c r="B177" s="251" t="s">
        <v>154</v>
      </c>
      <c r="C177" s="230">
        <f>SUM(C178)</f>
        <v>0</v>
      </c>
    </row>
    <row r="178" spans="1:3" s="245" customFormat="1" ht="25.5" customHeight="1">
      <c r="A178" s="281" t="s">
        <v>1475</v>
      </c>
      <c r="B178" s="232" t="s">
        <v>155</v>
      </c>
      <c r="C178" s="267"/>
    </row>
    <row r="179" spans="1:3" s="258" customFormat="1" ht="25.5" customHeight="1">
      <c r="A179" s="280">
        <v>5</v>
      </c>
      <c r="B179" s="252" t="s">
        <v>22</v>
      </c>
      <c r="C179" s="253">
        <f>C180+C202+C205</f>
        <v>980000</v>
      </c>
    </row>
    <row r="180" spans="1:3" s="258" customFormat="1" ht="25.5" customHeight="1">
      <c r="A180" s="291">
        <v>5.0999999999999996</v>
      </c>
      <c r="B180" s="257" t="s">
        <v>268</v>
      </c>
      <c r="C180" s="229">
        <f>C181+C187+C192</f>
        <v>980000</v>
      </c>
    </row>
    <row r="181" spans="1:3" s="258" customFormat="1" ht="35.25" customHeight="1">
      <c r="A181" s="292" t="s">
        <v>1476</v>
      </c>
      <c r="B181" s="251" t="s">
        <v>269</v>
      </c>
      <c r="C181" s="230">
        <f>SUM(C182:C186)</f>
        <v>0</v>
      </c>
    </row>
    <row r="182" spans="1:3" s="245" customFormat="1" ht="25.5" customHeight="1">
      <c r="A182" s="281" t="s">
        <v>1477</v>
      </c>
      <c r="B182" s="232" t="s">
        <v>181</v>
      </c>
      <c r="C182" s="267"/>
    </row>
    <row r="183" spans="1:3" s="245" customFormat="1" ht="25.5" customHeight="1">
      <c r="A183" s="281" t="s">
        <v>1478</v>
      </c>
      <c r="B183" s="232" t="s">
        <v>182</v>
      </c>
      <c r="C183" s="267"/>
    </row>
    <row r="184" spans="1:3" s="245" customFormat="1" ht="25.5" customHeight="1">
      <c r="A184" s="281" t="s">
        <v>1479</v>
      </c>
      <c r="B184" s="232" t="s">
        <v>183</v>
      </c>
      <c r="C184" s="267"/>
    </row>
    <row r="185" spans="1:3" s="245" customFormat="1" ht="25.5" customHeight="1">
      <c r="A185" s="281" t="s">
        <v>1480</v>
      </c>
      <c r="B185" s="232" t="s">
        <v>184</v>
      </c>
      <c r="C185" s="267"/>
    </row>
    <row r="186" spans="1:3" s="245" customFormat="1" ht="25.5" customHeight="1">
      <c r="A186" s="281" t="s">
        <v>1481</v>
      </c>
      <c r="B186" s="232" t="s">
        <v>185</v>
      </c>
      <c r="C186" s="267"/>
    </row>
    <row r="187" spans="1:3" s="258" customFormat="1" ht="25.5" customHeight="1">
      <c r="A187" s="292" t="s">
        <v>1482</v>
      </c>
      <c r="B187" s="251" t="s">
        <v>270</v>
      </c>
      <c r="C187" s="266">
        <f>SUM(C188:C191)</f>
        <v>0</v>
      </c>
    </row>
    <row r="188" spans="1:3" s="245" customFormat="1" ht="25.5" customHeight="1">
      <c r="A188" s="281" t="s">
        <v>1483</v>
      </c>
      <c r="B188" s="232" t="s">
        <v>176</v>
      </c>
      <c r="C188" s="267"/>
    </row>
    <row r="189" spans="1:3" s="245" customFormat="1" ht="25.5" customHeight="1">
      <c r="A189" s="281" t="s">
        <v>1484</v>
      </c>
      <c r="B189" s="232" t="s">
        <v>177</v>
      </c>
      <c r="C189" s="267"/>
    </row>
    <row r="190" spans="1:3" s="245" customFormat="1" ht="25.5" customHeight="1">
      <c r="A190" s="281" t="s">
        <v>1485</v>
      </c>
      <c r="B190" s="232" t="s">
        <v>178</v>
      </c>
      <c r="C190" s="267"/>
    </row>
    <row r="191" spans="1:3" s="245" customFormat="1" ht="25.5" customHeight="1">
      <c r="A191" s="281" t="s">
        <v>1486</v>
      </c>
      <c r="B191" s="232" t="s">
        <v>179</v>
      </c>
      <c r="C191" s="267"/>
    </row>
    <row r="192" spans="1:3" s="258" customFormat="1" ht="25.5" customHeight="1">
      <c r="A192" s="292" t="s">
        <v>1487</v>
      </c>
      <c r="B192" s="251" t="s">
        <v>271</v>
      </c>
      <c r="C192" s="230">
        <f>SUM(C193:C201)</f>
        <v>980000</v>
      </c>
    </row>
    <row r="193" spans="1:3" s="245" customFormat="1" ht="25.5" customHeight="1">
      <c r="A193" s="281" t="s">
        <v>1488</v>
      </c>
      <c r="B193" s="264" t="s">
        <v>272</v>
      </c>
      <c r="C193" s="267">
        <v>850000</v>
      </c>
    </row>
    <row r="194" spans="1:3" s="245" customFormat="1" ht="25.5" customHeight="1">
      <c r="A194" s="281" t="s">
        <v>1489</v>
      </c>
      <c r="B194" s="264" t="s">
        <v>273</v>
      </c>
      <c r="C194" s="267"/>
    </row>
    <row r="195" spans="1:3" s="245" customFormat="1" ht="25.5" customHeight="1">
      <c r="A195" s="281" t="s">
        <v>1490</v>
      </c>
      <c r="B195" s="264" t="s">
        <v>274</v>
      </c>
      <c r="C195" s="267">
        <v>25000</v>
      </c>
    </row>
    <row r="196" spans="1:3" s="245" customFormat="1" ht="25.5" customHeight="1">
      <c r="A196" s="281" t="s">
        <v>1491</v>
      </c>
      <c r="B196" s="264" t="s">
        <v>275</v>
      </c>
      <c r="C196" s="267"/>
    </row>
    <row r="197" spans="1:3" s="245" customFormat="1" ht="25.5" customHeight="1">
      <c r="A197" s="281" t="s">
        <v>1492</v>
      </c>
      <c r="B197" s="264" t="s">
        <v>276</v>
      </c>
      <c r="C197" s="267"/>
    </row>
    <row r="198" spans="1:3" s="245" customFormat="1" ht="25.5" customHeight="1">
      <c r="A198" s="281" t="s">
        <v>1493</v>
      </c>
      <c r="B198" s="264" t="s">
        <v>277</v>
      </c>
      <c r="C198" s="267">
        <v>5000</v>
      </c>
    </row>
    <row r="199" spans="1:3" s="245" customFormat="1" ht="25.5" customHeight="1">
      <c r="A199" s="281" t="s">
        <v>1494</v>
      </c>
      <c r="B199" s="264" t="s">
        <v>278</v>
      </c>
      <c r="C199" s="267"/>
    </row>
    <row r="200" spans="1:3" s="245" customFormat="1" ht="25.5" customHeight="1">
      <c r="A200" s="281" t="s">
        <v>1495</v>
      </c>
      <c r="B200" s="264" t="s">
        <v>279</v>
      </c>
      <c r="C200" s="267"/>
    </row>
    <row r="201" spans="1:3" s="245" customFormat="1" ht="25.5" customHeight="1">
      <c r="A201" s="281" t="s">
        <v>1581</v>
      </c>
      <c r="B201" s="264" t="s">
        <v>280</v>
      </c>
      <c r="C201" s="267">
        <v>100000</v>
      </c>
    </row>
    <row r="202" spans="1:3" s="258" customFormat="1" ht="25.5" customHeight="1">
      <c r="A202" s="291">
        <v>5.2</v>
      </c>
      <c r="B202" s="257" t="s">
        <v>281</v>
      </c>
      <c r="C202" s="229">
        <f>C203</f>
        <v>0</v>
      </c>
    </row>
    <row r="203" spans="1:3" s="258" customFormat="1" ht="25.5" customHeight="1">
      <c r="A203" s="292" t="s">
        <v>1496</v>
      </c>
      <c r="B203" s="251" t="s">
        <v>23</v>
      </c>
      <c r="C203" s="230">
        <f>SUM(C204)</f>
        <v>0</v>
      </c>
    </row>
    <row r="204" spans="1:3" s="245" customFormat="1" ht="25.5" customHeight="1">
      <c r="A204" s="281" t="s">
        <v>1497</v>
      </c>
      <c r="B204" s="264" t="s">
        <v>154</v>
      </c>
      <c r="C204" s="267"/>
    </row>
    <row r="205" spans="1:3" s="258" customFormat="1" ht="25.5" customHeight="1">
      <c r="A205" s="291">
        <v>5.3</v>
      </c>
      <c r="B205" s="257" t="s">
        <v>282</v>
      </c>
      <c r="C205" s="229">
        <f>C206</f>
        <v>0</v>
      </c>
    </row>
    <row r="206" spans="1:3" s="258" customFormat="1" ht="25.5" customHeight="1">
      <c r="A206" s="292" t="s">
        <v>1498</v>
      </c>
      <c r="B206" s="250" t="s">
        <v>154</v>
      </c>
      <c r="C206" s="230">
        <f>SUM(C207)</f>
        <v>0</v>
      </c>
    </row>
    <row r="207" spans="1:3" s="245" customFormat="1" ht="25.5" customHeight="1">
      <c r="A207" s="281" t="s">
        <v>1499</v>
      </c>
      <c r="B207" s="232" t="s">
        <v>155</v>
      </c>
      <c r="C207" s="267"/>
    </row>
    <row r="208" spans="1:3" s="258" customFormat="1" ht="25.5" customHeight="1">
      <c r="A208" s="280">
        <v>6</v>
      </c>
      <c r="B208" s="252" t="s">
        <v>24</v>
      </c>
      <c r="C208" s="253">
        <f>C209+C224+C225+C228</f>
        <v>235000</v>
      </c>
    </row>
    <row r="209" spans="1:3" s="258" customFormat="1" ht="25.5" customHeight="1">
      <c r="A209" s="291">
        <v>6.1</v>
      </c>
      <c r="B209" s="257" t="s">
        <v>283</v>
      </c>
      <c r="C209" s="229">
        <f>C210+C212+C214+C216+C218+C220+C222</f>
        <v>200000</v>
      </c>
    </row>
    <row r="210" spans="1:3" s="258" customFormat="1" ht="25.5" customHeight="1">
      <c r="A210" s="292" t="s">
        <v>1500</v>
      </c>
      <c r="B210" s="250" t="s">
        <v>284</v>
      </c>
      <c r="C210" s="230">
        <f>SUM(C211)</f>
        <v>0</v>
      </c>
    </row>
    <row r="211" spans="1:3" s="245" customFormat="1" ht="25.5" customHeight="1">
      <c r="A211" s="281" t="s">
        <v>1501</v>
      </c>
      <c r="B211" s="232" t="s">
        <v>285</v>
      </c>
      <c r="C211" s="267"/>
    </row>
    <row r="212" spans="1:3" s="258" customFormat="1" ht="25.5" customHeight="1">
      <c r="A212" s="292" t="s">
        <v>1502</v>
      </c>
      <c r="B212" s="251" t="s">
        <v>146</v>
      </c>
      <c r="C212" s="230">
        <f>SUM(C213)</f>
        <v>200000</v>
      </c>
    </row>
    <row r="213" spans="1:3" s="245" customFormat="1" ht="25.5" customHeight="1">
      <c r="A213" s="281" t="s">
        <v>1503</v>
      </c>
      <c r="B213" s="232" t="s">
        <v>147</v>
      </c>
      <c r="C213" s="267">
        <v>200000</v>
      </c>
    </row>
    <row r="214" spans="1:3" s="258" customFormat="1" ht="25.5" customHeight="1">
      <c r="A214" s="292" t="s">
        <v>1504</v>
      </c>
      <c r="B214" s="251" t="s">
        <v>286</v>
      </c>
      <c r="C214" s="230">
        <f>SUM(C215)</f>
        <v>0</v>
      </c>
    </row>
    <row r="215" spans="1:3" s="245" customFormat="1" ht="25.5" customHeight="1">
      <c r="A215" s="281" t="s">
        <v>1505</v>
      </c>
      <c r="B215" s="232" t="s">
        <v>286</v>
      </c>
      <c r="C215" s="267"/>
    </row>
    <row r="216" spans="1:3" s="258" customFormat="1" ht="25.5" customHeight="1">
      <c r="A216" s="292" t="s">
        <v>1506</v>
      </c>
      <c r="B216" s="251" t="s">
        <v>287</v>
      </c>
      <c r="C216" s="230">
        <f>SUM(C217)</f>
        <v>0</v>
      </c>
    </row>
    <row r="217" spans="1:3" s="245" customFormat="1" ht="25.5" customHeight="1">
      <c r="A217" s="281" t="s">
        <v>1507</v>
      </c>
      <c r="B217" s="232" t="s">
        <v>287</v>
      </c>
      <c r="C217" s="267"/>
    </row>
    <row r="218" spans="1:3" s="258" customFormat="1" ht="25.5" customHeight="1">
      <c r="A218" s="292" t="s">
        <v>1508</v>
      </c>
      <c r="B218" s="251" t="s">
        <v>288</v>
      </c>
      <c r="C218" s="230">
        <f>SUM(C219)</f>
        <v>0</v>
      </c>
    </row>
    <row r="219" spans="1:3" s="245" customFormat="1" ht="25.5" customHeight="1">
      <c r="A219" s="281" t="s">
        <v>1509</v>
      </c>
      <c r="B219" s="232" t="s">
        <v>289</v>
      </c>
      <c r="C219" s="267"/>
    </row>
    <row r="220" spans="1:3" s="258" customFormat="1" ht="34.5" customHeight="1">
      <c r="A220" s="292" t="s">
        <v>1510</v>
      </c>
      <c r="B220" s="251" t="s">
        <v>290</v>
      </c>
      <c r="C220" s="230">
        <f>SUM(C221)</f>
        <v>0</v>
      </c>
    </row>
    <row r="221" spans="1:3" s="245" customFormat="1" ht="25.5" customHeight="1">
      <c r="A221" s="281" t="s">
        <v>1511</v>
      </c>
      <c r="B221" s="232" t="s">
        <v>290</v>
      </c>
      <c r="C221" s="267"/>
    </row>
    <row r="222" spans="1:3" s="258" customFormat="1" ht="25.5" customHeight="1">
      <c r="A222" s="292" t="s">
        <v>1512</v>
      </c>
      <c r="B222" s="251" t="s">
        <v>291</v>
      </c>
      <c r="C222" s="230">
        <f>C223</f>
        <v>0</v>
      </c>
    </row>
    <row r="223" spans="1:3" s="245" customFormat="1" ht="25.5" customHeight="1">
      <c r="A223" s="281" t="s">
        <v>1513</v>
      </c>
      <c r="B223" s="232" t="s">
        <v>291</v>
      </c>
      <c r="C223" s="267"/>
    </row>
    <row r="224" spans="1:3" s="258" customFormat="1" ht="25.5" customHeight="1">
      <c r="A224" s="291">
        <v>6.2</v>
      </c>
      <c r="B224" s="257" t="s">
        <v>292</v>
      </c>
      <c r="C224" s="229"/>
    </row>
    <row r="225" spans="1:3" s="258" customFormat="1" ht="25.5" customHeight="1">
      <c r="A225" s="291">
        <v>6.3</v>
      </c>
      <c r="B225" s="257" t="s">
        <v>293</v>
      </c>
      <c r="C225" s="229">
        <f>C226</f>
        <v>35000</v>
      </c>
    </row>
    <row r="226" spans="1:3" s="258" customFormat="1" ht="25.5" customHeight="1">
      <c r="A226" s="292" t="s">
        <v>1514</v>
      </c>
      <c r="B226" s="251" t="s">
        <v>25</v>
      </c>
      <c r="C226" s="230">
        <f>C227</f>
        <v>35000</v>
      </c>
    </row>
    <row r="227" spans="1:3" s="245" customFormat="1" ht="25.5" customHeight="1">
      <c r="A227" s="281" t="s">
        <v>1515</v>
      </c>
      <c r="B227" s="232" t="s">
        <v>294</v>
      </c>
      <c r="C227" s="267">
        <v>35000</v>
      </c>
    </row>
    <row r="228" spans="1:3" s="258" customFormat="1" ht="25.5" customHeight="1">
      <c r="A228" s="291">
        <v>6.4</v>
      </c>
      <c r="B228" s="268" t="s">
        <v>295</v>
      </c>
      <c r="C228" s="269"/>
    </row>
    <row r="229" spans="1:3" s="258" customFormat="1" ht="25.5" customHeight="1">
      <c r="A229" s="292" t="s">
        <v>1516</v>
      </c>
      <c r="B229" s="251" t="s">
        <v>154</v>
      </c>
      <c r="C229" s="230">
        <f>SUM(C230)</f>
        <v>0</v>
      </c>
    </row>
    <row r="230" spans="1:3" s="245" customFormat="1" ht="25.5" customHeight="1">
      <c r="A230" s="281" t="s">
        <v>1517</v>
      </c>
      <c r="B230" s="232" t="s">
        <v>155</v>
      </c>
      <c r="C230" s="267"/>
    </row>
    <row r="231" spans="1:3" s="270" customFormat="1" ht="25.5" customHeight="1">
      <c r="A231" s="280">
        <v>7</v>
      </c>
      <c r="B231" s="252" t="s">
        <v>296</v>
      </c>
      <c r="C231" s="253">
        <f>C232+C233+C235+C237+C239</f>
        <v>1</v>
      </c>
    </row>
    <row r="232" spans="1:3" s="270" customFormat="1" ht="36.75" customHeight="1">
      <c r="A232" s="292">
        <v>7.1</v>
      </c>
      <c r="B232" s="271" t="s">
        <v>297</v>
      </c>
      <c r="C232" s="230">
        <v>1</v>
      </c>
    </row>
    <row r="233" spans="1:3" s="270" customFormat="1" ht="36.75" customHeight="1">
      <c r="A233" s="292">
        <v>7.2</v>
      </c>
      <c r="B233" s="271" t="s">
        <v>298</v>
      </c>
      <c r="C233" s="230">
        <f>SUM(C234)</f>
        <v>0</v>
      </c>
    </row>
    <row r="234" spans="1:3" s="245" customFormat="1" ht="29.25" customHeight="1">
      <c r="A234" s="281" t="s">
        <v>1646</v>
      </c>
      <c r="B234" s="232" t="s">
        <v>299</v>
      </c>
      <c r="C234" s="267"/>
    </row>
    <row r="235" spans="1:3" s="270" customFormat="1" ht="36.75" customHeight="1">
      <c r="A235" s="292">
        <v>7.3</v>
      </c>
      <c r="B235" s="271" t="s">
        <v>300</v>
      </c>
      <c r="C235" s="230">
        <f>SUM(C236)</f>
        <v>0</v>
      </c>
    </row>
    <row r="236" spans="1:3" s="245" customFormat="1" ht="25.5" customHeight="1">
      <c r="A236" s="281" t="s">
        <v>1518</v>
      </c>
      <c r="B236" s="232" t="s">
        <v>1554</v>
      </c>
      <c r="C236" s="267"/>
    </row>
    <row r="237" spans="1:3" s="272" customFormat="1" ht="38.25" customHeight="1">
      <c r="A237" s="292">
        <v>7.4</v>
      </c>
      <c r="B237" s="271" t="s">
        <v>301</v>
      </c>
      <c r="C237" s="230">
        <f>SUM(C238)</f>
        <v>0</v>
      </c>
    </row>
    <row r="238" spans="1:3" s="245" customFormat="1" ht="25.5" customHeight="1">
      <c r="A238" s="281" t="s">
        <v>1582</v>
      </c>
      <c r="B238" s="232" t="s">
        <v>302</v>
      </c>
      <c r="C238" s="267"/>
    </row>
    <row r="239" spans="1:3" s="258" customFormat="1" ht="65.25" customHeight="1">
      <c r="A239" s="292">
        <v>7.9</v>
      </c>
      <c r="B239" s="271" t="s">
        <v>303</v>
      </c>
      <c r="C239" s="230">
        <f>SUM(C240:C241)</f>
        <v>0</v>
      </c>
    </row>
    <row r="240" spans="1:3" s="245" customFormat="1" ht="39" customHeight="1">
      <c r="A240" s="281" t="s">
        <v>1519</v>
      </c>
      <c r="B240" s="273" t="s">
        <v>304</v>
      </c>
      <c r="C240" s="267"/>
    </row>
    <row r="241" spans="1:3" s="245" customFormat="1" ht="39" customHeight="1">
      <c r="A241" s="281" t="s">
        <v>1520</v>
      </c>
      <c r="B241" s="273" t="s">
        <v>305</v>
      </c>
      <c r="C241" s="267"/>
    </row>
    <row r="242" spans="1:3" s="258" customFormat="1" ht="25.5" customHeight="1">
      <c r="A242" s="280">
        <v>8</v>
      </c>
      <c r="B242" s="252" t="s">
        <v>27</v>
      </c>
      <c r="C242" s="253">
        <f>C243+C247+C253</f>
        <v>63991132</v>
      </c>
    </row>
    <row r="243" spans="1:3" s="258" customFormat="1" ht="25.5" customHeight="1">
      <c r="A243" s="291">
        <v>8.1</v>
      </c>
      <c r="B243" s="257" t="s">
        <v>306</v>
      </c>
      <c r="C243" s="229">
        <f>C244</f>
        <v>41324125</v>
      </c>
    </row>
    <row r="244" spans="1:3" s="258" customFormat="1" ht="25.5" customHeight="1">
      <c r="A244" s="292" t="s">
        <v>1521</v>
      </c>
      <c r="B244" s="274" t="s">
        <v>28</v>
      </c>
      <c r="C244" s="230">
        <f>SUM(C245:C246)</f>
        <v>41324125</v>
      </c>
    </row>
    <row r="245" spans="1:3" s="245" customFormat="1" ht="25.5" customHeight="1">
      <c r="A245" s="281" t="s">
        <v>1522</v>
      </c>
      <c r="B245" s="264" t="s">
        <v>307</v>
      </c>
      <c r="C245" s="267">
        <v>40873525</v>
      </c>
    </row>
    <row r="246" spans="1:3" s="245" customFormat="1" ht="25.5" customHeight="1">
      <c r="A246" s="281" t="s">
        <v>1523</v>
      </c>
      <c r="B246" s="264" t="s">
        <v>308</v>
      </c>
      <c r="C246" s="267">
        <v>450600</v>
      </c>
    </row>
    <row r="247" spans="1:3" s="258" customFormat="1" ht="25.5" customHeight="1">
      <c r="A247" s="291">
        <v>8.1999999999999993</v>
      </c>
      <c r="B247" s="257" t="s">
        <v>309</v>
      </c>
      <c r="C247" s="229">
        <f>C248</f>
        <v>22667007</v>
      </c>
    </row>
    <row r="248" spans="1:3" s="258" customFormat="1" ht="25.5" customHeight="1">
      <c r="A248" s="292" t="s">
        <v>1524</v>
      </c>
      <c r="B248" s="251" t="s">
        <v>310</v>
      </c>
      <c r="C248" s="230">
        <f>SUM(C249:C252)</f>
        <v>22667007</v>
      </c>
    </row>
    <row r="249" spans="1:3" s="245" customFormat="1" ht="25.5" customHeight="1">
      <c r="A249" s="281" t="s">
        <v>1525</v>
      </c>
      <c r="B249" s="264" t="s">
        <v>311</v>
      </c>
      <c r="C249" s="267">
        <v>11617909</v>
      </c>
    </row>
    <row r="250" spans="1:3" s="245" customFormat="1" ht="25.5" customHeight="1">
      <c r="A250" s="281" t="s">
        <v>1526</v>
      </c>
      <c r="B250" s="264" t="s">
        <v>312</v>
      </c>
      <c r="C250" s="267"/>
    </row>
    <row r="251" spans="1:3" s="245" customFormat="1" ht="25.5" customHeight="1">
      <c r="A251" s="281" t="s">
        <v>1527</v>
      </c>
      <c r="B251" s="264" t="s">
        <v>313</v>
      </c>
      <c r="C251" s="267">
        <v>11049098</v>
      </c>
    </row>
    <row r="252" spans="1:3" s="245" customFormat="1" ht="25.5" customHeight="1">
      <c r="A252" s="281" t="s">
        <v>1528</v>
      </c>
      <c r="B252" s="264" t="s">
        <v>314</v>
      </c>
      <c r="C252" s="267"/>
    </row>
    <row r="253" spans="1:3" s="258" customFormat="1" ht="25.5" customHeight="1">
      <c r="A253" s="291">
        <v>8.3000000000000007</v>
      </c>
      <c r="B253" s="257" t="s">
        <v>315</v>
      </c>
      <c r="C253" s="229">
        <f>C254</f>
        <v>0</v>
      </c>
    </row>
    <row r="254" spans="1:3" s="258" customFormat="1" ht="25.5" customHeight="1">
      <c r="A254" s="292" t="s">
        <v>1529</v>
      </c>
      <c r="B254" s="274" t="s">
        <v>30</v>
      </c>
      <c r="C254" s="230">
        <f>SUM(C255:C257)</f>
        <v>0</v>
      </c>
    </row>
    <row r="255" spans="1:3" s="245" customFormat="1" ht="25.5" customHeight="1">
      <c r="A255" s="281" t="s">
        <v>1530</v>
      </c>
      <c r="B255" s="264" t="s">
        <v>316</v>
      </c>
      <c r="C255" s="267"/>
    </row>
    <row r="256" spans="1:3" s="245" customFormat="1" ht="25.5" customHeight="1">
      <c r="A256" s="281" t="s">
        <v>1531</v>
      </c>
      <c r="B256" s="264" t="s">
        <v>317</v>
      </c>
      <c r="C256" s="267"/>
    </row>
    <row r="257" spans="1:3" s="245" customFormat="1" ht="25.5" customHeight="1">
      <c r="A257" s="281" t="s">
        <v>1532</v>
      </c>
      <c r="B257" s="264" t="s">
        <v>1332</v>
      </c>
      <c r="C257" s="267"/>
    </row>
    <row r="258" spans="1:3" s="272" customFormat="1" ht="35.25" customHeight="1">
      <c r="A258" s="280">
        <v>9</v>
      </c>
      <c r="B258" s="275" t="s">
        <v>318</v>
      </c>
      <c r="C258" s="253">
        <f>C259+C262+C263+C268+C272+C273</f>
        <v>0</v>
      </c>
    </row>
    <row r="259" spans="1:3" s="272" customFormat="1" ht="33.75" customHeight="1">
      <c r="A259" s="291">
        <v>9.1</v>
      </c>
      <c r="B259" s="257" t="s">
        <v>319</v>
      </c>
      <c r="C259" s="229">
        <f>C260</f>
        <v>0</v>
      </c>
    </row>
    <row r="260" spans="1:3" s="258" customFormat="1" ht="25.5" customHeight="1">
      <c r="A260" s="292" t="s">
        <v>1533</v>
      </c>
      <c r="B260" s="274" t="s">
        <v>320</v>
      </c>
      <c r="C260" s="230">
        <f>SUM(C261)</f>
        <v>0</v>
      </c>
    </row>
    <row r="261" spans="1:3" s="245" customFormat="1" ht="25.5" customHeight="1">
      <c r="A261" s="281" t="s">
        <v>1534</v>
      </c>
      <c r="B261" s="264" t="s">
        <v>320</v>
      </c>
      <c r="C261" s="267"/>
    </row>
    <row r="262" spans="1:3" s="272" customFormat="1" ht="25.5" customHeight="1">
      <c r="A262" s="291">
        <v>9.1999999999999993</v>
      </c>
      <c r="B262" s="257" t="s">
        <v>321</v>
      </c>
      <c r="C262" s="229">
        <v>0</v>
      </c>
    </row>
    <row r="263" spans="1:3" s="272" customFormat="1" ht="25.5" customHeight="1">
      <c r="A263" s="291">
        <v>9.3000000000000007</v>
      </c>
      <c r="B263" s="257" t="s">
        <v>322</v>
      </c>
      <c r="C263" s="229">
        <f>C264+C266</f>
        <v>0</v>
      </c>
    </row>
    <row r="264" spans="1:3" s="258" customFormat="1" ht="25.5" customHeight="1">
      <c r="A264" s="292" t="s">
        <v>1535</v>
      </c>
      <c r="B264" s="274" t="s">
        <v>323</v>
      </c>
      <c r="C264" s="230">
        <f>SUM(C265)</f>
        <v>0</v>
      </c>
    </row>
    <row r="265" spans="1:3" s="245" customFormat="1" ht="25.5" customHeight="1">
      <c r="A265" s="281" t="s">
        <v>1536</v>
      </c>
      <c r="B265" s="264" t="s">
        <v>323</v>
      </c>
      <c r="C265" s="267"/>
    </row>
    <row r="266" spans="1:3" s="258" customFormat="1" ht="25.5" customHeight="1">
      <c r="A266" s="292" t="s">
        <v>1537</v>
      </c>
      <c r="B266" s="274" t="s">
        <v>324</v>
      </c>
      <c r="C266" s="261">
        <f>SUM(C267)</f>
        <v>0</v>
      </c>
    </row>
    <row r="267" spans="1:3" s="245" customFormat="1" ht="25.5" customHeight="1">
      <c r="A267" s="281" t="s">
        <v>1538</v>
      </c>
      <c r="B267" s="264" t="s">
        <v>324</v>
      </c>
      <c r="C267" s="267"/>
    </row>
    <row r="268" spans="1:3" s="272" customFormat="1" ht="25.5" customHeight="1">
      <c r="A268" s="291">
        <v>9.4</v>
      </c>
      <c r="B268" s="257" t="s">
        <v>325</v>
      </c>
      <c r="C268" s="229">
        <f>C269</f>
        <v>0</v>
      </c>
    </row>
    <row r="269" spans="1:3" s="258" customFormat="1" ht="25.5" customHeight="1">
      <c r="A269" s="292" t="s">
        <v>1539</v>
      </c>
      <c r="B269" s="251" t="s">
        <v>82</v>
      </c>
      <c r="C269" s="230">
        <f>SUM(C270:C271)</f>
        <v>0</v>
      </c>
    </row>
    <row r="270" spans="1:3" s="245" customFormat="1" ht="25.5" customHeight="1">
      <c r="A270" s="281" t="s">
        <v>1540</v>
      </c>
      <c r="B270" s="264" t="s">
        <v>326</v>
      </c>
      <c r="C270" s="267"/>
    </row>
    <row r="271" spans="1:3" s="245" customFormat="1" ht="25.5" customHeight="1">
      <c r="A271" s="281" t="s">
        <v>1541</v>
      </c>
      <c r="B271" s="264" t="s">
        <v>327</v>
      </c>
      <c r="C271" s="267"/>
    </row>
    <row r="272" spans="1:3" s="272" customFormat="1" ht="25.5" customHeight="1">
      <c r="A272" s="291">
        <v>9.5</v>
      </c>
      <c r="B272" s="257" t="s">
        <v>328</v>
      </c>
      <c r="C272" s="229">
        <v>0</v>
      </c>
    </row>
    <row r="273" spans="1:3" s="272" customFormat="1" ht="38.25" customHeight="1">
      <c r="A273" s="291">
        <v>9.6</v>
      </c>
      <c r="B273" s="257" t="s">
        <v>329</v>
      </c>
      <c r="C273" s="229">
        <f>C274</f>
        <v>0</v>
      </c>
    </row>
    <row r="274" spans="1:3" s="272" customFormat="1" ht="25.5" customHeight="1">
      <c r="A274" s="292" t="s">
        <v>1542</v>
      </c>
      <c r="B274" s="274" t="s">
        <v>330</v>
      </c>
      <c r="C274" s="276">
        <f>SUM(C275:C277)</f>
        <v>0</v>
      </c>
    </row>
    <row r="275" spans="1:3" s="277" customFormat="1" ht="25.5" customHeight="1">
      <c r="A275" s="281" t="s">
        <v>1543</v>
      </c>
      <c r="B275" s="264" t="s">
        <v>331</v>
      </c>
      <c r="C275" s="267"/>
    </row>
    <row r="276" spans="1:3" s="277" customFormat="1" ht="25.5" customHeight="1">
      <c r="A276" s="281" t="s">
        <v>1544</v>
      </c>
      <c r="B276" s="264" t="s">
        <v>332</v>
      </c>
      <c r="C276" s="267"/>
    </row>
    <row r="277" spans="1:3" s="277" customFormat="1" ht="25.5" customHeight="1">
      <c r="A277" s="281" t="s">
        <v>1545</v>
      </c>
      <c r="B277" s="264" t="s">
        <v>179</v>
      </c>
      <c r="C277" s="267"/>
    </row>
    <row r="278" spans="1:3" s="272" customFormat="1" ht="25.5" customHeight="1">
      <c r="A278" s="280">
        <v>10</v>
      </c>
      <c r="B278" s="252" t="s">
        <v>333</v>
      </c>
      <c r="C278" s="253">
        <f>C279+C282+C284</f>
        <v>0</v>
      </c>
    </row>
    <row r="279" spans="1:3" s="272" customFormat="1" ht="25.5" customHeight="1">
      <c r="A279" s="292">
        <v>10.1</v>
      </c>
      <c r="B279" s="251" t="s">
        <v>334</v>
      </c>
      <c r="C279" s="230">
        <f>SUM(C280:C281)</f>
        <v>0</v>
      </c>
    </row>
    <row r="280" spans="1:3" s="278" customFormat="1" ht="25.5" customHeight="1">
      <c r="A280" s="281" t="s">
        <v>1546</v>
      </c>
      <c r="B280" s="264" t="s">
        <v>334</v>
      </c>
      <c r="C280" s="267"/>
    </row>
    <row r="281" spans="1:3" s="278" customFormat="1" ht="25.5" customHeight="1">
      <c r="A281" s="281" t="s">
        <v>1547</v>
      </c>
      <c r="B281" s="264" t="s">
        <v>335</v>
      </c>
      <c r="C281" s="267"/>
    </row>
    <row r="282" spans="1:3" s="272" customFormat="1" ht="25.5" customHeight="1">
      <c r="A282" s="292">
        <v>10.199999999999999</v>
      </c>
      <c r="B282" s="251" t="s">
        <v>336</v>
      </c>
      <c r="C282" s="230">
        <f>SUM(C283)</f>
        <v>0</v>
      </c>
    </row>
    <row r="283" spans="1:3" s="278" customFormat="1" ht="25.5" customHeight="1">
      <c r="A283" s="281" t="s">
        <v>1548</v>
      </c>
      <c r="B283" s="264" t="s">
        <v>336</v>
      </c>
      <c r="C283" s="267"/>
    </row>
    <row r="284" spans="1:3" s="272" customFormat="1" ht="25.5" customHeight="1">
      <c r="A284" s="292">
        <v>10.3</v>
      </c>
      <c r="B284" s="251" t="s">
        <v>337</v>
      </c>
      <c r="C284" s="230">
        <f>SUM(C285)</f>
        <v>0</v>
      </c>
    </row>
    <row r="285" spans="1:3" s="278" customFormat="1" ht="25.5" customHeight="1">
      <c r="A285" s="281" t="s">
        <v>1549</v>
      </c>
      <c r="B285" s="264" t="s">
        <v>337</v>
      </c>
      <c r="C285" s="267"/>
    </row>
    <row r="286" spans="1:3" s="272" customFormat="1" ht="25.5" customHeight="1">
      <c r="A286" s="280">
        <v>11</v>
      </c>
      <c r="B286" s="252" t="s">
        <v>32</v>
      </c>
      <c r="C286" s="253">
        <f>C287</f>
        <v>0</v>
      </c>
    </row>
    <row r="287" spans="1:3" s="272" customFormat="1" ht="25.5" customHeight="1">
      <c r="A287" s="291">
        <v>11.1</v>
      </c>
      <c r="B287" s="257" t="s">
        <v>338</v>
      </c>
      <c r="C287" s="229">
        <f>C288</f>
        <v>0</v>
      </c>
    </row>
    <row r="288" spans="1:3" s="258" customFormat="1" ht="25.5" customHeight="1">
      <c r="A288" s="292" t="s">
        <v>1550</v>
      </c>
      <c r="B288" s="251" t="s">
        <v>339</v>
      </c>
      <c r="C288" s="230">
        <f>SUM(C289:C291)</f>
        <v>0</v>
      </c>
    </row>
    <row r="289" spans="1:3" s="245" customFormat="1" ht="25.5" customHeight="1">
      <c r="A289" s="281" t="s">
        <v>1551</v>
      </c>
      <c r="B289" s="264" t="s">
        <v>340</v>
      </c>
      <c r="C289" s="267"/>
    </row>
    <row r="290" spans="1:3" s="245" customFormat="1" ht="25.5" customHeight="1">
      <c r="A290" s="281" t="s">
        <v>1552</v>
      </c>
      <c r="B290" s="264" t="s">
        <v>341</v>
      </c>
      <c r="C290" s="267"/>
    </row>
    <row r="291" spans="1:3" s="245" customFormat="1" ht="25.5" customHeight="1">
      <c r="A291" s="281" t="s">
        <v>1553</v>
      </c>
      <c r="B291" s="264" t="s">
        <v>342</v>
      </c>
      <c r="C291" s="267"/>
    </row>
    <row r="292" spans="1:3" s="272" customFormat="1" ht="25.5" customHeight="1">
      <c r="A292" s="280">
        <v>12</v>
      </c>
      <c r="B292" s="252" t="s">
        <v>343</v>
      </c>
      <c r="C292" s="253">
        <v>0</v>
      </c>
    </row>
    <row r="293" spans="1:3" s="279" customFormat="1" ht="26.25" customHeight="1" thickBot="1">
      <c r="A293" s="633" t="s">
        <v>344</v>
      </c>
      <c r="B293" s="634"/>
      <c r="C293" s="282">
        <f>C5+C47+C53+C57+C179+C208+C231+C242+C258+C278+C286+C292</f>
        <v>72591134</v>
      </c>
    </row>
    <row r="294" spans="1:3" s="238" customFormat="1" ht="36.75" hidden="1" customHeight="1">
      <c r="A294" s="235"/>
      <c r="B294" s="236"/>
      <c r="C294" s="237"/>
    </row>
    <row r="295" spans="1:3" ht="36.75" hidden="1" customHeight="1"/>
    <row r="296" spans="1:3" ht="36.75" hidden="1" customHeight="1"/>
    <row r="297" spans="1:3" ht="36.75" hidden="1" customHeight="1"/>
    <row r="298" spans="1:3" ht="36.75" hidden="1" customHeight="1"/>
    <row r="299" spans="1:3" ht="36.75" hidden="1" customHeight="1"/>
    <row r="300" spans="1:3" ht="36.75" hidden="1" customHeight="1"/>
    <row r="301" spans="1:3" ht="36.75" hidden="1" customHeight="1"/>
    <row r="302" spans="1:3" ht="36.75" hidden="1" customHeight="1"/>
    <row r="303" spans="1:3" ht="36.75" hidden="1" customHeight="1"/>
    <row r="304" spans="1:3" ht="36.75" hidden="1" customHeight="1"/>
    <row r="305" ht="36.75" hidden="1" customHeight="1"/>
    <row r="306" ht="36.75" hidden="1" customHeight="1"/>
    <row r="307" ht="36.75" hidden="1" customHeight="1"/>
    <row r="308" ht="36.75" hidden="1" customHeight="1"/>
    <row r="309" ht="36.75" hidden="1" customHeight="1"/>
    <row r="310" ht="36.75" hidden="1" customHeight="1"/>
    <row r="311" ht="36.75" hidden="1" customHeight="1"/>
    <row r="312" ht="36.75" hidden="1" customHeight="1"/>
    <row r="313" ht="36.75" hidden="1" customHeight="1"/>
    <row r="314" ht="36.75" hidden="1" customHeight="1"/>
    <row r="315" ht="36.75" hidden="1" customHeight="1"/>
    <row r="316" ht="36.75" hidden="1" customHeight="1"/>
    <row r="317" ht="36.75" hidden="1" customHeight="1"/>
    <row r="318" ht="36.75" hidden="1" customHeight="1"/>
    <row r="319" ht="36.75" hidden="1" customHeight="1"/>
    <row r="320" ht="36.75" hidden="1" customHeight="1"/>
    <row r="321" ht="36.75" hidden="1" customHeight="1"/>
    <row r="322" ht="36.75" hidden="1" customHeight="1"/>
    <row r="323" ht="36.75" hidden="1" customHeight="1"/>
    <row r="324" ht="36.75" hidden="1" customHeight="1"/>
    <row r="325" ht="36.75" hidden="1" customHeight="1"/>
    <row r="326" ht="36.75" hidden="1" customHeight="1"/>
    <row r="327" ht="36.75" hidden="1" customHeight="1"/>
    <row r="328" ht="36.75" hidden="1" customHeight="1"/>
    <row r="329" ht="36.75" hidden="1" customHeight="1"/>
    <row r="330" ht="36.75" hidden="1" customHeight="1"/>
    <row r="331" ht="36.75" hidden="1" customHeight="1"/>
    <row r="332" ht="36.75" hidden="1" customHeight="1"/>
    <row r="333" ht="36.75" hidden="1" customHeight="1"/>
    <row r="334" ht="36.75" hidden="1" customHeight="1"/>
    <row r="335" ht="36.75" hidden="1" customHeight="1"/>
    <row r="336" ht="36.75" hidden="1" customHeight="1"/>
    <row r="337" ht="36.75" hidden="1" customHeight="1"/>
    <row r="338" ht="36.75" hidden="1" customHeight="1"/>
    <row r="339" ht="36.75" hidden="1" customHeight="1"/>
    <row r="340" ht="36.75" hidden="1" customHeight="1"/>
    <row r="341" ht="36.75" hidden="1" customHeight="1"/>
    <row r="342" ht="36.75" hidden="1" customHeight="1"/>
    <row r="343" ht="36.75" hidden="1" customHeight="1"/>
    <row r="344" ht="36.75" hidden="1" customHeight="1"/>
    <row r="345" ht="36.75" hidden="1" customHeight="1"/>
    <row r="346" ht="36.75" hidden="1" customHeight="1"/>
    <row r="347" ht="36.75" hidden="1" customHeight="1"/>
    <row r="348" ht="36.75" hidden="1" customHeight="1"/>
    <row r="349" ht="36.75" hidden="1" customHeight="1"/>
    <row r="350" ht="36.75" hidden="1" customHeight="1"/>
    <row r="351" ht="36.75" hidden="1" customHeight="1"/>
    <row r="352" ht="36.75" hidden="1" customHeight="1"/>
    <row r="353" ht="36.75" hidden="1" customHeight="1"/>
    <row r="354" ht="36.75" hidden="1" customHeight="1"/>
    <row r="355" ht="36.75" hidden="1" customHeight="1"/>
    <row r="356" ht="36.75" hidden="1" customHeight="1"/>
    <row r="357" ht="36.75" hidden="1" customHeight="1"/>
    <row r="358" ht="36.75" hidden="1" customHeight="1"/>
    <row r="359" ht="36.75" hidden="1" customHeight="1"/>
    <row r="360" ht="36.75" hidden="1" customHeight="1"/>
    <row r="361" ht="36.75" hidden="1" customHeight="1"/>
    <row r="362" ht="36.75" hidden="1" customHeight="1"/>
    <row r="363" ht="36.75" hidden="1" customHeight="1"/>
    <row r="364" ht="36.75" hidden="1" customHeight="1"/>
    <row r="365" ht="36.75" hidden="1" customHeight="1"/>
    <row r="366" ht="36.75" hidden="1" customHeight="1"/>
    <row r="367" ht="36.75" hidden="1" customHeight="1"/>
    <row r="368" ht="36.75" hidden="1" customHeight="1"/>
    <row r="369" ht="36.75" hidden="1" customHeight="1"/>
    <row r="370" ht="36.75" hidden="1" customHeight="1"/>
    <row r="371" ht="36.75" hidden="1" customHeight="1"/>
    <row r="372" ht="36.75" hidden="1" customHeight="1"/>
    <row r="373" ht="36.75" hidden="1" customHeight="1"/>
    <row r="374" ht="36.75" hidden="1" customHeight="1"/>
    <row r="375" ht="36.75" hidden="1" customHeight="1"/>
    <row r="376" ht="36.75" hidden="1" customHeight="1"/>
    <row r="377" ht="36.75" hidden="1" customHeight="1"/>
    <row r="378" ht="36.75" hidden="1" customHeight="1"/>
    <row r="379" ht="36.75" hidden="1" customHeight="1"/>
    <row r="380" ht="36.75" hidden="1" customHeight="1"/>
    <row r="381" ht="36.75" hidden="1" customHeight="1"/>
    <row r="382" ht="36.75" hidden="1" customHeight="1"/>
    <row r="383" ht="36.75" hidden="1" customHeight="1"/>
    <row r="384" ht="36.75" hidden="1" customHeight="1"/>
    <row r="385" ht="36.75" hidden="1" customHeight="1"/>
    <row r="386" ht="36.75" hidden="1" customHeight="1"/>
    <row r="387" ht="36.75" hidden="1" customHeight="1"/>
    <row r="388" ht="36.75" hidden="1" customHeight="1"/>
    <row r="389" ht="36.75" hidden="1" customHeight="1"/>
    <row r="390" ht="36.75" hidden="1" customHeight="1"/>
    <row r="391" ht="36.75" hidden="1" customHeight="1"/>
    <row r="392" ht="36.75" hidden="1" customHeight="1"/>
    <row r="393" ht="36.75" hidden="1" customHeight="1"/>
    <row r="394" ht="36.75" hidden="1" customHeight="1"/>
    <row r="395" ht="36.75" hidden="1" customHeight="1"/>
    <row r="396" ht="36.75" hidden="1" customHeight="1"/>
    <row r="397" ht="36.75" hidden="1" customHeight="1"/>
    <row r="398" ht="36.75" hidden="1" customHeight="1"/>
    <row r="399" ht="36.75" hidden="1" customHeight="1"/>
    <row r="400" ht="36.75" hidden="1" customHeight="1"/>
    <row r="401" ht="36.75" hidden="1" customHeight="1"/>
    <row r="402" ht="36.75" hidden="1" customHeight="1"/>
    <row r="403" ht="36.75" hidden="1" customHeight="1"/>
    <row r="404" ht="36.75" hidden="1" customHeight="1"/>
    <row r="405" ht="36.75" hidden="1" customHeight="1"/>
    <row r="406" ht="36.75" hidden="1" customHeight="1"/>
    <row r="407" ht="36.75" hidden="1" customHeight="1"/>
    <row r="408" ht="36.75" hidden="1" customHeight="1"/>
    <row r="409" ht="36.75" hidden="1" customHeight="1"/>
    <row r="410" ht="36.75" hidden="1" customHeight="1"/>
    <row r="411" ht="36.75" hidden="1" customHeight="1"/>
    <row r="412" ht="36.75" hidden="1" customHeight="1"/>
    <row r="413" ht="36.75" hidden="1" customHeight="1"/>
    <row r="414" ht="36.75" hidden="1" customHeight="1"/>
    <row r="415" ht="36.75" hidden="1" customHeight="1"/>
    <row r="416" ht="36.75" hidden="1" customHeight="1"/>
    <row r="417" ht="36.75" hidden="1" customHeight="1"/>
    <row r="418" ht="36.75" hidden="1" customHeight="1"/>
    <row r="419" ht="36.75" hidden="1" customHeight="1"/>
    <row r="420" ht="36.75" hidden="1" customHeight="1"/>
    <row r="421" ht="36.75" hidden="1" customHeight="1"/>
    <row r="422" ht="36.75" hidden="1" customHeight="1"/>
    <row r="423" ht="36.75" hidden="1" customHeight="1"/>
    <row r="424" ht="36.75" hidden="1" customHeight="1"/>
    <row r="425" ht="36.75" hidden="1" customHeight="1"/>
    <row r="426" ht="36.75" hidden="1" customHeight="1"/>
    <row r="427" ht="36.75" hidden="1" customHeight="1"/>
    <row r="428" ht="36.75" hidden="1" customHeight="1"/>
    <row r="429" ht="36.75" hidden="1" customHeight="1"/>
    <row r="430" ht="36.75" hidden="1" customHeight="1"/>
    <row r="431" ht="36.75" hidden="1" customHeight="1"/>
    <row r="432" ht="36.75" hidden="1" customHeight="1"/>
    <row r="433" ht="36.75" hidden="1" customHeight="1"/>
    <row r="434" ht="36.75" hidden="1" customHeight="1"/>
    <row r="435" ht="36.75" hidden="1" customHeight="1"/>
    <row r="436" ht="36.75" hidden="1" customHeight="1"/>
    <row r="437" ht="36.75" hidden="1" customHeight="1"/>
    <row r="438" ht="36.75" hidden="1" customHeight="1"/>
    <row r="439" ht="36.75" hidden="1" customHeight="1"/>
    <row r="440" ht="36.75" hidden="1" customHeight="1"/>
    <row r="441" ht="36.75" hidden="1" customHeight="1"/>
    <row r="442" ht="36.75" hidden="1" customHeight="1"/>
    <row r="443" ht="36.75" hidden="1" customHeight="1"/>
    <row r="444" ht="36.75" hidden="1" customHeight="1"/>
    <row r="445" ht="36.75" hidden="1" customHeight="1"/>
    <row r="446" ht="36.75" hidden="1" customHeight="1"/>
    <row r="447" ht="36.75" hidden="1" customHeight="1"/>
    <row r="448" ht="36.75" hidden="1" customHeight="1"/>
    <row r="449" ht="36.75" hidden="1" customHeight="1"/>
    <row r="450" ht="36.75" hidden="1" customHeight="1"/>
    <row r="451" ht="36.75" hidden="1" customHeight="1"/>
    <row r="452" ht="36.75" hidden="1" customHeight="1"/>
    <row r="453" ht="36.75" hidden="1" customHeight="1"/>
    <row r="454" ht="36.75" hidden="1" customHeight="1"/>
    <row r="455" ht="36.75" hidden="1" customHeight="1"/>
    <row r="456" ht="36.75" hidden="1" customHeight="1"/>
    <row r="457" ht="36.75" hidden="1" customHeight="1"/>
    <row r="458" ht="36.75" hidden="1" customHeight="1"/>
    <row r="459" ht="36.75" hidden="1" customHeight="1"/>
    <row r="460" ht="36.75" hidden="1" customHeight="1"/>
    <row r="461" ht="36.75" hidden="1" customHeight="1"/>
    <row r="462" ht="36.75" hidden="1" customHeight="1"/>
    <row r="463" ht="36.75" hidden="1" customHeight="1"/>
    <row r="464" ht="36.75" hidden="1" customHeight="1"/>
    <row r="465" ht="36.75" hidden="1" customHeight="1"/>
    <row r="466" ht="36.75" hidden="1" customHeight="1"/>
    <row r="467" ht="36.75" hidden="1" customHeight="1"/>
    <row r="468" ht="36.75" hidden="1" customHeight="1"/>
    <row r="469" ht="36.75" hidden="1" customHeight="1"/>
    <row r="470" ht="36.75" hidden="1" customHeight="1"/>
    <row r="471" ht="36.75" hidden="1" customHeight="1"/>
    <row r="472" ht="36.75" hidden="1" customHeight="1"/>
    <row r="473" ht="36.75" hidden="1" customHeight="1"/>
    <row r="474" ht="36.75" hidden="1" customHeight="1"/>
    <row r="475" ht="36.75" hidden="1" customHeight="1"/>
    <row r="476" ht="36.75" hidden="1" customHeight="1"/>
    <row r="477" ht="36.75" hidden="1" customHeight="1"/>
    <row r="478" ht="36.75" hidden="1" customHeight="1"/>
    <row r="479" ht="36.75" hidden="1" customHeight="1"/>
    <row r="480" ht="36.75" hidden="1" customHeight="1"/>
    <row r="481" ht="36.75" hidden="1" customHeight="1"/>
    <row r="482" ht="36.75" hidden="1" customHeight="1"/>
    <row r="483" ht="36.75" hidden="1" customHeight="1"/>
    <row r="484" ht="36.75" hidden="1" customHeight="1"/>
    <row r="485" ht="36.75" hidden="1" customHeight="1"/>
    <row r="486" ht="36.75" hidden="1" customHeight="1"/>
    <row r="487" ht="36.75" hidden="1" customHeight="1"/>
    <row r="488" ht="36.75" hidden="1" customHeight="1"/>
    <row r="489" ht="36.75" hidden="1" customHeight="1"/>
    <row r="490" ht="36.75" hidden="1" customHeight="1"/>
    <row r="491" ht="36.75" hidden="1" customHeight="1"/>
    <row r="492" ht="36.75" hidden="1" customHeight="1"/>
    <row r="493" ht="36.75" hidden="1" customHeight="1"/>
    <row r="494" ht="36.75" hidden="1" customHeight="1"/>
    <row r="495" ht="36.75" hidden="1" customHeight="1"/>
    <row r="496" ht="36.75" hidden="1" customHeight="1"/>
    <row r="497" ht="36.75" hidden="1" customHeight="1"/>
    <row r="498" ht="36.75" hidden="1" customHeight="1"/>
    <row r="499" ht="36.75" hidden="1" customHeight="1"/>
    <row r="500" ht="36.75" hidden="1" customHeight="1"/>
    <row r="501" ht="36.75" hidden="1" customHeight="1"/>
    <row r="502" ht="36.75" hidden="1" customHeight="1"/>
    <row r="503" ht="36.75" hidden="1" customHeight="1"/>
    <row r="504" ht="36.75" hidden="1" customHeight="1"/>
    <row r="505" ht="36.75" hidden="1" customHeight="1"/>
    <row r="506" ht="36.75" hidden="1" customHeight="1"/>
    <row r="507" ht="36.75" hidden="1" customHeight="1"/>
    <row r="508" ht="36.75" hidden="1" customHeight="1"/>
    <row r="509" ht="36.75" hidden="1" customHeight="1"/>
    <row r="510" ht="36.75" hidden="1" customHeight="1"/>
    <row r="511" ht="36.75" hidden="1" customHeight="1"/>
    <row r="512" ht="36.75" hidden="1" customHeight="1"/>
    <row r="513" ht="36.75" hidden="1" customHeight="1"/>
    <row r="514" ht="36.75" hidden="1" customHeight="1"/>
    <row r="515" ht="36.75" hidden="1" customHeight="1"/>
    <row r="516" ht="36.75" hidden="1" customHeight="1"/>
    <row r="517" ht="36.75" hidden="1" customHeight="1"/>
    <row r="518" ht="36.75" hidden="1" customHeight="1"/>
    <row r="519" ht="36.75" hidden="1" customHeight="1"/>
    <row r="520" ht="36.75" hidden="1" customHeight="1"/>
    <row r="521" ht="36.75" hidden="1" customHeight="1"/>
    <row r="522" ht="36.75" hidden="1" customHeight="1"/>
    <row r="523" ht="36.75" hidden="1" customHeight="1"/>
    <row r="524" ht="36.75" hidden="1" customHeight="1"/>
    <row r="525" ht="36.75" hidden="1" customHeight="1"/>
    <row r="526" ht="36.75" hidden="1" customHeight="1"/>
    <row r="527" ht="36.75" hidden="1" customHeight="1"/>
    <row r="528" ht="36.75" hidden="1" customHeight="1"/>
    <row r="529" ht="36.75" hidden="1" customHeight="1"/>
    <row r="530" ht="36.75" hidden="1" customHeight="1"/>
    <row r="531" ht="36.75" hidden="1" customHeight="1"/>
    <row r="532" ht="36.75" hidden="1" customHeight="1"/>
    <row r="533" ht="36.75" hidden="1" customHeight="1"/>
    <row r="534" ht="36.75" hidden="1" customHeight="1"/>
    <row r="535" ht="36.75" hidden="1" customHeight="1"/>
    <row r="536" ht="36.75" hidden="1" customHeight="1"/>
    <row r="537" ht="36.75" hidden="1" customHeight="1"/>
    <row r="538" ht="36.75" hidden="1" customHeight="1"/>
    <row r="539" ht="36.75" hidden="1" customHeight="1"/>
    <row r="540" ht="36.75" hidden="1" customHeight="1"/>
    <row r="541" ht="36.75" hidden="1" customHeight="1"/>
    <row r="542" ht="36.75" hidden="1" customHeight="1"/>
    <row r="543" ht="36.75" hidden="1" customHeight="1"/>
    <row r="544" ht="36.75" hidden="1" customHeight="1"/>
    <row r="545" ht="36.75" hidden="1" customHeight="1"/>
    <row r="546" ht="36.75" hidden="1" customHeight="1"/>
    <row r="547" ht="36.75" hidden="1" customHeight="1"/>
    <row r="548" ht="36.75" hidden="1" customHeight="1"/>
    <row r="549" ht="36.75" hidden="1" customHeight="1"/>
    <row r="550" ht="36.75" hidden="1" customHeight="1"/>
    <row r="551" ht="36.75" hidden="1" customHeight="1"/>
    <row r="552" ht="36.75" hidden="1" customHeight="1"/>
    <row r="553" ht="36.75" hidden="1" customHeight="1"/>
    <row r="554" ht="36.75" hidden="1" customHeight="1"/>
    <row r="555" ht="36.75" hidden="1" customHeight="1"/>
    <row r="556" ht="36.75" hidden="1" customHeight="1"/>
    <row r="557" ht="36.75" hidden="1" customHeight="1"/>
    <row r="558" ht="36.75" hidden="1" customHeight="1"/>
    <row r="559" ht="36.75" hidden="1" customHeight="1"/>
    <row r="560" ht="36.75" hidden="1" customHeight="1"/>
    <row r="561" ht="36.75" hidden="1" customHeight="1"/>
    <row r="562" ht="36.75" hidden="1" customHeight="1"/>
    <row r="563" ht="36.75" hidden="1" customHeight="1"/>
    <row r="564" ht="36.75" hidden="1" customHeight="1"/>
    <row r="565" ht="36.75" hidden="1" customHeight="1"/>
    <row r="566" ht="36.75" hidden="1" customHeight="1"/>
    <row r="567" ht="36.75" hidden="1" customHeight="1"/>
    <row r="568" ht="36.75" hidden="1" customHeight="1"/>
    <row r="569" ht="36.75" hidden="1" customHeight="1"/>
    <row r="570" ht="36.75" hidden="1" customHeight="1"/>
    <row r="571" ht="36.75" hidden="1" customHeight="1"/>
    <row r="572" ht="36.75" hidden="1" customHeight="1"/>
    <row r="573" ht="36.75" hidden="1" customHeight="1"/>
    <row r="574" ht="36.75" hidden="1" customHeight="1"/>
    <row r="575" ht="36.75" hidden="1" customHeight="1"/>
    <row r="576" ht="36.75" hidden="1" customHeight="1"/>
    <row r="577" ht="36.75" hidden="1" customHeight="1"/>
    <row r="578" ht="36.75" hidden="1" customHeight="1"/>
    <row r="579" ht="36.75" hidden="1" customHeight="1"/>
    <row r="580" ht="36.75" hidden="1" customHeight="1"/>
    <row r="581" ht="36.75" hidden="1" customHeight="1"/>
    <row r="582" ht="36.75" hidden="1" customHeight="1"/>
    <row r="583" ht="36.75" hidden="1" customHeight="1"/>
    <row r="584" ht="36.75" hidden="1" customHeight="1"/>
    <row r="585" ht="36.75" hidden="1" customHeight="1"/>
    <row r="586" ht="36.75" hidden="1" customHeight="1"/>
    <row r="587" ht="36.75" hidden="1" customHeight="1"/>
    <row r="588" ht="36.75" hidden="1" customHeight="1"/>
    <row r="589" ht="36.75" hidden="1" customHeight="1"/>
    <row r="590" ht="36.75" hidden="1" customHeight="1"/>
    <row r="591" ht="36.75" hidden="1" customHeight="1"/>
    <row r="592" ht="36.75" hidden="1" customHeight="1"/>
    <row r="593" ht="36.75" hidden="1" customHeight="1"/>
    <row r="594" ht="36.75" hidden="1" customHeight="1"/>
    <row r="595" ht="36.75" hidden="1" customHeight="1"/>
    <row r="596" ht="36.75" hidden="1" customHeight="1"/>
    <row r="597" ht="36.75" hidden="1" customHeight="1"/>
    <row r="598" ht="36.75" hidden="1" customHeight="1"/>
    <row r="599" ht="36.75" hidden="1" customHeight="1"/>
    <row r="600" ht="36.75" hidden="1" customHeight="1"/>
    <row r="601" ht="36.75" hidden="1" customHeight="1"/>
    <row r="602" ht="36.75" hidden="1" customHeight="1"/>
    <row r="603" ht="36.75" hidden="1" customHeight="1"/>
    <row r="604" ht="36.75" hidden="1" customHeight="1"/>
    <row r="605" ht="36.75" hidden="1" customHeight="1"/>
    <row r="606" ht="36.75" hidden="1" customHeight="1"/>
    <row r="607" ht="36.75" hidden="1" customHeight="1"/>
    <row r="608" ht="36.75" hidden="1" customHeight="1"/>
    <row r="609" ht="36.75" hidden="1" customHeight="1"/>
    <row r="610" ht="36.75" hidden="1" customHeight="1"/>
    <row r="611" ht="36.75" hidden="1" customHeight="1"/>
    <row r="612" ht="36.75" hidden="1" customHeight="1"/>
    <row r="613" ht="36.75" hidden="1" customHeight="1"/>
    <row r="614" ht="36.75" hidden="1" customHeight="1"/>
    <row r="615" ht="36.75" hidden="1" customHeight="1"/>
    <row r="616" ht="36.75" hidden="1" customHeight="1"/>
    <row r="617" ht="36.75" hidden="1" customHeight="1"/>
    <row r="618" ht="36.75" hidden="1" customHeight="1"/>
    <row r="619" ht="36.75" hidden="1" customHeight="1"/>
    <row r="620" ht="36.75" hidden="1" customHeight="1"/>
    <row r="621" ht="36.75" hidden="1" customHeight="1"/>
    <row r="622" ht="36.75" hidden="1" customHeight="1"/>
    <row r="623" ht="36.75" hidden="1" customHeight="1"/>
    <row r="624" ht="36.75" hidden="1" customHeight="1"/>
    <row r="625" ht="36.75" hidden="1" customHeight="1"/>
    <row r="626" ht="36.75" hidden="1" customHeight="1"/>
    <row r="627" ht="36.75" hidden="1" customHeight="1"/>
    <row r="628" ht="36.75" hidden="1" customHeight="1"/>
    <row r="629" ht="36.75" hidden="1" customHeight="1"/>
    <row r="630" ht="36.75" hidden="1" customHeight="1"/>
    <row r="631" ht="36.75" hidden="1" customHeight="1"/>
    <row r="632" ht="36.75" hidden="1" customHeight="1"/>
    <row r="633" ht="36.75" hidden="1" customHeight="1"/>
    <row r="634" ht="36.75" hidden="1" customHeight="1"/>
    <row r="635" ht="36.75" hidden="1" customHeight="1"/>
    <row r="636" ht="36.75" hidden="1" customHeight="1"/>
    <row r="637" ht="36.75" hidden="1" customHeight="1"/>
    <row r="638" ht="36.75" hidden="1" customHeight="1"/>
    <row r="639" ht="36.75" hidden="1" customHeight="1"/>
    <row r="640" ht="36.75" hidden="1" customHeight="1"/>
    <row r="641" ht="36.75" hidden="1" customHeight="1"/>
    <row r="642" ht="36.75" hidden="1" customHeight="1"/>
    <row r="643" ht="36.75" hidden="1" customHeight="1"/>
    <row r="644" ht="36.75" hidden="1" customHeight="1"/>
    <row r="645" ht="36.75" hidden="1" customHeight="1"/>
    <row r="646" ht="36.75" hidden="1" customHeight="1"/>
    <row r="647" ht="36.75" hidden="1" customHeight="1"/>
    <row r="648" ht="36.75" hidden="1" customHeight="1"/>
    <row r="649" ht="36.75" hidden="1" customHeight="1"/>
    <row r="650" ht="36.75" hidden="1" customHeight="1"/>
    <row r="651" ht="36.75" hidden="1" customHeight="1"/>
    <row r="652" ht="36.75" hidden="1" customHeight="1"/>
    <row r="653" ht="36.75" hidden="1" customHeight="1"/>
    <row r="654" ht="36.75" hidden="1" customHeight="1"/>
    <row r="655" ht="36.75" hidden="1" customHeight="1"/>
    <row r="656" ht="36.75" hidden="1" customHeight="1"/>
    <row r="657" ht="36.75" hidden="1" customHeight="1"/>
    <row r="658" ht="36.75" hidden="1" customHeight="1"/>
    <row r="659" ht="36.75" hidden="1" customHeight="1"/>
    <row r="660" ht="36.75" hidden="1" customHeight="1"/>
    <row r="661" ht="36.75" hidden="1" customHeight="1"/>
    <row r="662" ht="36.75" hidden="1" customHeight="1"/>
    <row r="663" ht="36.75" hidden="1" customHeight="1"/>
    <row r="664" ht="36.75" hidden="1" customHeight="1"/>
    <row r="665" ht="36.75" hidden="1" customHeight="1"/>
    <row r="666" ht="36.75" hidden="1" customHeight="1"/>
    <row r="667" ht="36.75" hidden="1" customHeight="1"/>
    <row r="668" ht="36.75" hidden="1" customHeight="1"/>
    <row r="669" ht="36.75" hidden="1" customHeight="1"/>
    <row r="670" ht="36.75" hidden="1" customHeight="1"/>
    <row r="671" ht="36.75" hidden="1" customHeight="1"/>
    <row r="672" ht="36.75" hidden="1" customHeight="1"/>
    <row r="673" ht="36.75" hidden="1" customHeight="1"/>
    <row r="674" ht="36.75" hidden="1" customHeight="1"/>
    <row r="675" ht="36.75" hidden="1" customHeight="1"/>
    <row r="676" ht="36.75" hidden="1" customHeight="1"/>
    <row r="677" ht="36.75" hidden="1" customHeight="1"/>
    <row r="678" ht="36.75" hidden="1" customHeight="1"/>
    <row r="679" ht="36.75" hidden="1" customHeight="1"/>
    <row r="680" ht="36.75" hidden="1" customHeight="1"/>
    <row r="681" ht="36.75" hidden="1" customHeight="1"/>
    <row r="682" ht="36.75" hidden="1" customHeight="1"/>
    <row r="683" ht="36.75" hidden="1" customHeight="1"/>
    <row r="684" ht="36.75" hidden="1" customHeight="1"/>
    <row r="685" ht="36.75" hidden="1" customHeight="1"/>
    <row r="686" ht="36.75" hidden="1" customHeight="1"/>
    <row r="687" ht="36.75" hidden="1" customHeight="1"/>
    <row r="688" ht="36.75" hidden="1" customHeight="1"/>
    <row r="689" ht="36.75" hidden="1" customHeight="1"/>
    <row r="690" ht="36.75" hidden="1" customHeight="1"/>
    <row r="691" ht="36.75" hidden="1" customHeight="1"/>
    <row r="692" ht="36.75" hidden="1" customHeight="1"/>
    <row r="693" ht="36.75" hidden="1" customHeight="1"/>
    <row r="694" ht="36.75" hidden="1" customHeight="1"/>
    <row r="695" ht="36.75" hidden="1" customHeight="1"/>
    <row r="696" ht="36.75" hidden="1" customHeight="1"/>
    <row r="697" ht="36.75" hidden="1" customHeight="1"/>
    <row r="698" ht="36.75" hidden="1" customHeight="1"/>
    <row r="699" ht="36.75" hidden="1" customHeight="1"/>
    <row r="700" ht="36.75" hidden="1" customHeight="1"/>
    <row r="701" ht="36.75" hidden="1" customHeight="1"/>
    <row r="702" ht="36.75" hidden="1" customHeight="1"/>
    <row r="703" ht="36.75" hidden="1" customHeight="1"/>
    <row r="704" ht="36.75" hidden="1" customHeight="1"/>
    <row r="705" ht="36.75" hidden="1" customHeight="1"/>
    <row r="706" ht="36.75" hidden="1" customHeight="1"/>
    <row r="707" ht="36.75" hidden="1" customHeight="1"/>
    <row r="708" ht="36.75" hidden="1" customHeight="1"/>
    <row r="709" ht="36.75" hidden="1" customHeight="1"/>
    <row r="710" ht="36.75" hidden="1" customHeight="1"/>
    <row r="711" ht="36.75" hidden="1" customHeight="1"/>
    <row r="712" ht="36.75" hidden="1" customHeight="1"/>
    <row r="713" ht="36.75" hidden="1" customHeight="1"/>
    <row r="714" ht="36.75" hidden="1" customHeight="1"/>
    <row r="715" ht="36.75" hidden="1" customHeight="1"/>
    <row r="716" ht="36.75" hidden="1" customHeight="1"/>
    <row r="717" ht="36.75" hidden="1" customHeight="1"/>
    <row r="718" ht="36.75" hidden="1" customHeight="1"/>
    <row r="719" ht="36.75" hidden="1" customHeight="1"/>
    <row r="720" ht="36.75" hidden="1" customHeight="1"/>
    <row r="721" ht="36.75" hidden="1" customHeight="1"/>
    <row r="722" ht="36.75" hidden="1" customHeight="1"/>
    <row r="723" ht="36.75" hidden="1" customHeight="1"/>
    <row r="724" ht="36.75" hidden="1" customHeight="1"/>
    <row r="725" ht="36.75" hidden="1" customHeight="1"/>
    <row r="726" ht="36.75" hidden="1" customHeight="1"/>
    <row r="727" ht="36.75" hidden="1" customHeight="1"/>
    <row r="728" ht="36.75" hidden="1" customHeight="1"/>
    <row r="729" ht="36.75" hidden="1" customHeight="1"/>
    <row r="730" ht="36.75" hidden="1" customHeight="1"/>
    <row r="731" ht="36.75" hidden="1" customHeight="1"/>
    <row r="732" ht="36.75" hidden="1" customHeight="1"/>
    <row r="733" ht="36.75" hidden="1" customHeight="1"/>
    <row r="734" ht="36.75" hidden="1" customHeight="1"/>
    <row r="735" ht="36.75" hidden="1" customHeight="1"/>
    <row r="736" ht="36.75" hidden="1" customHeight="1"/>
    <row r="737" ht="36.75" hidden="1" customHeight="1"/>
    <row r="738" ht="36.75" hidden="1" customHeight="1"/>
    <row r="739" ht="36.75" hidden="1" customHeight="1"/>
    <row r="740" ht="36.75" hidden="1" customHeight="1"/>
    <row r="741" ht="36.75" hidden="1" customHeight="1"/>
    <row r="742" ht="36.75" hidden="1" customHeight="1"/>
    <row r="743" ht="36.75" hidden="1" customHeight="1"/>
    <row r="744" ht="36.75" hidden="1" customHeight="1"/>
    <row r="745" ht="36.75" hidden="1" customHeight="1"/>
    <row r="746" ht="36.75" hidden="1" customHeight="1"/>
    <row r="747" ht="36.75" hidden="1" customHeight="1"/>
    <row r="748" ht="36.75" hidden="1" customHeight="1"/>
    <row r="749" ht="36.75" hidden="1" customHeight="1"/>
    <row r="750" ht="36.75" hidden="1" customHeight="1"/>
    <row r="751" ht="36.75" hidden="1" customHeight="1"/>
    <row r="752" ht="36.75" hidden="1" customHeight="1"/>
    <row r="753" ht="36.75" hidden="1" customHeight="1"/>
    <row r="754" ht="36.75" hidden="1" customHeight="1"/>
    <row r="755" ht="36.75" hidden="1" customHeight="1"/>
    <row r="756" ht="36.75" hidden="1" customHeight="1"/>
    <row r="757" ht="36.75" hidden="1" customHeight="1"/>
    <row r="758" ht="36.75" hidden="1" customHeight="1"/>
    <row r="759" ht="36.75" hidden="1" customHeight="1"/>
    <row r="760" ht="36.75" hidden="1" customHeight="1"/>
    <row r="761" ht="36.75" hidden="1" customHeight="1"/>
    <row r="762" ht="36.75" hidden="1" customHeight="1"/>
    <row r="763" ht="36.75" hidden="1" customHeight="1"/>
    <row r="764" ht="36.75" hidden="1" customHeight="1"/>
    <row r="765" ht="36.75" hidden="1" customHeight="1"/>
    <row r="766" ht="36.75" hidden="1" customHeight="1"/>
    <row r="767" ht="36.75" hidden="1" customHeight="1"/>
    <row r="768" ht="36.75" hidden="1" customHeight="1"/>
    <row r="769" ht="36.75" hidden="1" customHeight="1"/>
    <row r="770" ht="36.75" hidden="1" customHeight="1"/>
    <row r="771" ht="36.75" hidden="1" customHeight="1"/>
    <row r="772" ht="36.75" hidden="1" customHeight="1"/>
    <row r="773" ht="36.75" hidden="1" customHeight="1"/>
    <row r="774" ht="36.75" hidden="1" customHeight="1"/>
    <row r="775" ht="36.75" hidden="1" customHeight="1"/>
    <row r="776" ht="36.75" hidden="1" customHeight="1"/>
    <row r="777" ht="36.75" hidden="1" customHeight="1"/>
    <row r="778" ht="36.75" hidden="1" customHeight="1"/>
    <row r="779" ht="36.75" hidden="1" customHeight="1"/>
    <row r="780" ht="36.75" hidden="1" customHeight="1"/>
    <row r="781" ht="36.75" hidden="1" customHeight="1"/>
    <row r="782" ht="36.75" hidden="1" customHeight="1"/>
    <row r="783" ht="36.75" hidden="1" customHeight="1"/>
    <row r="784" ht="36.75" hidden="1" customHeight="1"/>
    <row r="785" ht="36.75" hidden="1" customHeight="1"/>
    <row r="786" ht="36.75" hidden="1" customHeight="1"/>
    <row r="787" ht="36.75" hidden="1" customHeight="1"/>
    <row r="788" ht="36.75" hidden="1" customHeight="1"/>
    <row r="789" ht="36.75" hidden="1" customHeight="1"/>
    <row r="790" ht="36.75" hidden="1" customHeight="1"/>
    <row r="791" ht="36.75" hidden="1" customHeight="1"/>
    <row r="792" ht="36.75" hidden="1" customHeight="1"/>
    <row r="793" ht="36.75" hidden="1" customHeight="1"/>
    <row r="794" ht="36.75" hidden="1" customHeight="1"/>
    <row r="795" ht="36.75" hidden="1" customHeight="1"/>
    <row r="796" ht="36.75" hidden="1" customHeight="1"/>
    <row r="797" ht="36.75" hidden="1" customHeight="1"/>
    <row r="798" ht="36.75" hidden="1" customHeight="1"/>
    <row r="799" ht="36.75" hidden="1" customHeight="1"/>
    <row r="800" ht="36.75" hidden="1" customHeight="1"/>
    <row r="801" ht="36.75" hidden="1" customHeight="1"/>
    <row r="802" ht="36.75" hidden="1" customHeight="1"/>
    <row r="803" ht="36.75" hidden="1" customHeight="1"/>
    <row r="804" ht="36.75" hidden="1" customHeight="1"/>
    <row r="805" ht="36.75" hidden="1" customHeight="1"/>
    <row r="806" ht="36.75" hidden="1" customHeight="1"/>
    <row r="807" ht="36.75" hidden="1" customHeight="1"/>
    <row r="808" ht="36.75" hidden="1" customHeight="1"/>
    <row r="809" ht="36.75" hidden="1" customHeight="1"/>
    <row r="810" ht="36.75" hidden="1" customHeight="1"/>
    <row r="811" ht="36.75" hidden="1" customHeight="1"/>
    <row r="812" ht="36.75" hidden="1" customHeight="1"/>
    <row r="813" ht="36.75" hidden="1" customHeight="1"/>
    <row r="814" ht="36.75" hidden="1" customHeight="1"/>
    <row r="815" ht="36.75" hidden="1" customHeight="1"/>
    <row r="816" ht="36.75" hidden="1" customHeight="1"/>
    <row r="817" ht="36.75" hidden="1" customHeight="1"/>
    <row r="818" ht="36.75" hidden="1" customHeight="1"/>
    <row r="819" ht="36.75" hidden="1" customHeight="1"/>
    <row r="820" ht="36.75" hidden="1" customHeight="1"/>
    <row r="821" ht="36.75" hidden="1" customHeight="1"/>
    <row r="822" ht="36.75" hidden="1" customHeight="1"/>
    <row r="823" ht="36.75" hidden="1" customHeight="1"/>
    <row r="824" ht="36.75" hidden="1" customHeight="1"/>
    <row r="825" ht="36.75" hidden="1" customHeight="1"/>
    <row r="826" ht="36.75" hidden="1" customHeight="1"/>
    <row r="827" ht="36.75" hidden="1" customHeight="1"/>
    <row r="828" ht="36.75" hidden="1" customHeight="1"/>
    <row r="829" ht="36.75" hidden="1" customHeight="1"/>
    <row r="830" ht="36.75" hidden="1" customHeight="1"/>
    <row r="831" ht="36.75" hidden="1" customHeight="1"/>
    <row r="832" ht="36.75" hidden="1" customHeight="1"/>
    <row r="833" ht="36.75" hidden="1" customHeight="1"/>
    <row r="834" ht="36.75" hidden="1" customHeight="1"/>
    <row r="835" ht="36.75" hidden="1" customHeight="1"/>
    <row r="836" ht="36.75" hidden="1" customHeight="1"/>
    <row r="837" ht="36.75" hidden="1" customHeight="1"/>
    <row r="838" ht="36.75" hidden="1" customHeight="1"/>
    <row r="839" ht="36.75" hidden="1" customHeight="1"/>
    <row r="840" ht="36.75" hidden="1" customHeight="1"/>
    <row r="841" ht="36.75" hidden="1" customHeight="1"/>
    <row r="842" ht="36.75" hidden="1" customHeight="1"/>
    <row r="843" ht="36.75" hidden="1" customHeight="1"/>
    <row r="844" ht="36.75" hidden="1" customHeight="1"/>
    <row r="845" ht="36.75" hidden="1" customHeight="1"/>
    <row r="846" ht="36.75" hidden="1" customHeight="1"/>
    <row r="847" ht="36.75" hidden="1" customHeight="1"/>
    <row r="848" ht="36.75" hidden="1" customHeight="1"/>
    <row r="849" ht="36.75" hidden="1" customHeight="1"/>
    <row r="850" ht="36.75" hidden="1" customHeight="1"/>
    <row r="851" ht="36.75" hidden="1" customHeight="1"/>
    <row r="852" ht="36.75" hidden="1" customHeight="1"/>
    <row r="853" ht="36.75" hidden="1" customHeight="1"/>
    <row r="854" ht="36.75" hidden="1" customHeight="1"/>
    <row r="855" ht="36.75" hidden="1" customHeight="1"/>
    <row r="856" ht="36.75" hidden="1" customHeight="1"/>
    <row r="857" ht="36.75" hidden="1" customHeight="1"/>
    <row r="858" ht="36.75" hidden="1" customHeight="1"/>
    <row r="859" ht="36.75" hidden="1" customHeight="1"/>
    <row r="860" ht="36.75" hidden="1" customHeight="1"/>
    <row r="861" ht="36.75" hidden="1" customHeight="1"/>
    <row r="862" ht="36.75" hidden="1" customHeight="1"/>
    <row r="863" ht="36.75" hidden="1" customHeight="1"/>
    <row r="864" ht="36.75" hidden="1" customHeight="1"/>
    <row r="865" ht="36.75" hidden="1" customHeight="1"/>
    <row r="866" ht="36.75" hidden="1" customHeight="1"/>
    <row r="867" ht="36.75" hidden="1" customHeight="1"/>
    <row r="868" ht="36.75" hidden="1" customHeight="1"/>
    <row r="869" ht="36.75" hidden="1" customHeight="1"/>
    <row r="870" ht="36.75" hidden="1" customHeight="1"/>
    <row r="871" ht="36.75" hidden="1" customHeight="1"/>
    <row r="872" ht="36.75" hidden="1" customHeight="1"/>
    <row r="873" ht="36.75" hidden="1" customHeight="1"/>
    <row r="874" ht="36.75" hidden="1" customHeight="1"/>
    <row r="875" ht="36.75" hidden="1" customHeight="1"/>
    <row r="876" ht="36.75" hidden="1" customHeight="1"/>
    <row r="877" ht="36.75" hidden="1" customHeight="1"/>
    <row r="878" ht="36.75" hidden="1" customHeight="1"/>
    <row r="879" ht="36.75" hidden="1" customHeight="1"/>
    <row r="880" ht="36.75" hidden="1" customHeight="1"/>
    <row r="881" ht="36.75" hidden="1" customHeight="1"/>
    <row r="882" ht="36.75" hidden="1" customHeight="1"/>
    <row r="883" ht="36.75" hidden="1" customHeight="1"/>
    <row r="884" ht="36.75" hidden="1" customHeight="1"/>
    <row r="885" ht="36.75" hidden="1" customHeight="1"/>
    <row r="886" ht="36.75" hidden="1" customHeight="1"/>
    <row r="887" ht="36.75" hidden="1" customHeight="1"/>
    <row r="888" ht="36.75" hidden="1" customHeight="1"/>
    <row r="889" ht="36.75" hidden="1" customHeight="1"/>
    <row r="890" ht="36.75" hidden="1" customHeight="1"/>
    <row r="891" ht="36.75" hidden="1" customHeight="1"/>
    <row r="892" ht="36.75" hidden="1" customHeight="1"/>
    <row r="893" ht="36.75" hidden="1" customHeight="1"/>
    <row r="894" ht="36.75" hidden="1" customHeight="1"/>
    <row r="895" ht="36.75" hidden="1" customHeight="1"/>
    <row r="896" ht="36.75" hidden="1" customHeight="1"/>
    <row r="897" ht="36.75" hidden="1" customHeight="1"/>
    <row r="898" ht="36.75" hidden="1" customHeight="1"/>
    <row r="899" ht="36.75" hidden="1" customHeight="1"/>
    <row r="900" ht="36.75" hidden="1" customHeight="1"/>
    <row r="901" ht="36.75" hidden="1" customHeight="1"/>
    <row r="902" ht="36.75" hidden="1" customHeight="1"/>
    <row r="903" ht="36.75" hidden="1" customHeight="1"/>
    <row r="904" ht="36.75" hidden="1" customHeight="1"/>
    <row r="905" ht="36.75" hidden="1" customHeight="1"/>
    <row r="906" ht="36.75" hidden="1" customHeight="1"/>
    <row r="907" ht="36.75" hidden="1" customHeight="1"/>
    <row r="908" ht="36.75" hidden="1" customHeight="1"/>
    <row r="909" ht="36.75" hidden="1" customHeight="1"/>
    <row r="910" ht="36.75" hidden="1" customHeight="1"/>
    <row r="911" ht="36.75" hidden="1" customHeight="1"/>
    <row r="912" ht="36.75" hidden="1" customHeight="1"/>
    <row r="913" ht="36.75" hidden="1" customHeight="1"/>
    <row r="914" ht="36.75" hidden="1" customHeight="1"/>
    <row r="915" ht="36.75" hidden="1" customHeight="1"/>
    <row r="916" ht="36.75" hidden="1" customHeight="1"/>
    <row r="917" ht="36.75" hidden="1" customHeight="1"/>
    <row r="918" ht="36.75" hidden="1" customHeight="1"/>
    <row r="919" ht="36.75" hidden="1" customHeight="1"/>
    <row r="920" ht="36.75" hidden="1" customHeight="1"/>
    <row r="921" ht="36.75" hidden="1" customHeight="1"/>
    <row r="922" ht="36.75" hidden="1" customHeight="1"/>
    <row r="923" ht="36.75" hidden="1" customHeight="1"/>
    <row r="924" ht="36.75" hidden="1" customHeight="1"/>
    <row r="925" ht="36.75" hidden="1" customHeight="1"/>
    <row r="926" ht="36.75" hidden="1" customHeight="1"/>
    <row r="927" ht="36.75" hidden="1" customHeight="1"/>
    <row r="928" ht="36.75" hidden="1" customHeight="1"/>
    <row r="929" ht="36.75" hidden="1" customHeight="1"/>
    <row r="930" ht="36.75" hidden="1" customHeight="1"/>
    <row r="931" ht="36.75" hidden="1" customHeight="1"/>
    <row r="932" ht="36.75" hidden="1" customHeight="1"/>
    <row r="933" ht="36.75" hidden="1" customHeight="1"/>
    <row r="934" ht="36.75" hidden="1" customHeight="1"/>
    <row r="935" ht="36.75" hidden="1" customHeight="1"/>
    <row r="936" ht="36.75" hidden="1" customHeight="1"/>
    <row r="937" ht="36.75" hidden="1" customHeight="1"/>
    <row r="938" ht="36.75" hidden="1" customHeight="1"/>
    <row r="939" ht="36.75" hidden="1" customHeight="1"/>
    <row r="940" ht="36.75" hidden="1" customHeight="1"/>
    <row r="941" ht="36.75" hidden="1" customHeight="1"/>
    <row r="942" ht="36.75" hidden="1" customHeight="1"/>
  </sheetData>
  <mergeCells count="6">
    <mergeCell ref="A293:B293"/>
    <mergeCell ref="A3:A4"/>
    <mergeCell ref="B3:B4"/>
    <mergeCell ref="C3:C4"/>
    <mergeCell ref="A1:C1"/>
    <mergeCell ref="A2:C2"/>
  </mergeCells>
  <conditionalFormatting sqref="C218 C225:C226 C222 C214 C228 C220 C187 C216 C229:IV229">
    <cfRule type="containsBlanks" dxfId="267" priority="18">
      <formula>LEN(TRIM(C187))=0</formula>
    </cfRule>
  </conditionalFormatting>
  <conditionalFormatting sqref="C239">
    <cfRule type="containsBlanks" dxfId="266" priority="15">
      <formula>LEN(TRIM(C239))=0</formula>
    </cfRule>
  </conditionalFormatting>
  <conditionalFormatting sqref="C235">
    <cfRule type="containsBlanks" dxfId="265" priority="14">
      <formula>LEN(TRIM(C235))=0</formula>
    </cfRule>
  </conditionalFormatting>
  <conditionalFormatting sqref="B233:C233">
    <cfRule type="containsBlanks" dxfId="264" priority="12">
      <formula>LEN(TRIM(B233))=0</formula>
    </cfRule>
  </conditionalFormatting>
  <conditionalFormatting sqref="B235">
    <cfRule type="containsBlanks" dxfId="263" priority="8">
      <formula>LEN(TRIM(B235))=0</formula>
    </cfRule>
  </conditionalFormatting>
  <conditionalFormatting sqref="B237">
    <cfRule type="containsBlanks" dxfId="262" priority="7">
      <formula>LEN(TRIM(B237))=0</formula>
    </cfRule>
  </conditionalFormatting>
  <conditionalFormatting sqref="B239">
    <cfRule type="containsBlanks" dxfId="261" priority="6">
      <formula>LEN(TRIM(B239))=0</formula>
    </cfRule>
  </conditionalFormatting>
  <conditionalFormatting sqref="C237">
    <cfRule type="containsBlanks" dxfId="260" priority="4">
      <formula>LEN(TRIM(C237))=0</formula>
    </cfRule>
  </conditionalFormatting>
  <conditionalFormatting sqref="B232">
    <cfRule type="containsBlanks" dxfId="259" priority="3">
      <formula>LEN(TRIM(B232))=0</formula>
    </cfRule>
  </conditionalFormatting>
  <conditionalFormatting sqref="C232">
    <cfRule type="containsBlanks" dxfId="258" priority="2">
      <formula>LEN(TRIM(C232))=0</formula>
    </cfRule>
  </conditionalFormatting>
  <dataValidations count="2">
    <dataValidation type="whole" errorStyle="warning" operator="greaterThan" allowBlank="1" showInputMessage="1" showErrorMessage="1" errorTitle="IMPORTANTE" error="Se recomienda leer las instrucciones antes de inciar con el llenado del presupuesto por objeto del gasto" sqref="B3:B4">
      <formula1>0</formula1>
    </dataValidation>
    <dataValidation type="whole" operator="greaterThanOrEqual" allowBlank="1" showInputMessage="1" showErrorMessage="1" sqref="C270:C271 C267 C45:C46 C285 C240:C241 C66 C230 C193:C201 C223 C178 C174:C176 C32 C23:C25 C111:C113 C188:C191 C20:C21 C17:C18 C34 C36 C86:C88 C81:C84 C60:C64 C289:C291 C56 C120:C125 C238 C38:C40 C42 C68:C71 C73:C77 C90:C96 C98:C101 C115:C118 C103:C105 C127:C134 C136:C143 C145:C147 C153:C158 C170 C161:C165 C168 C149:C151 C172 C204 C207 C211 C217 C182:C186 C219 C213 C227 C215 C221 C234 C236 C255:C257 C245:C246 C249:C252 C261 C265 C275:C277 C280:C281 C283 C107:C109 C8:C14">
      <formula1>0</formula1>
    </dataValidation>
  </dataValidations>
  <printOptions horizontalCentered="1" gridLines="1"/>
  <pageMargins left="0.78740157480314965" right="0.55118110236220474" top="0.86614173228346458" bottom="0.43307086614173229" header="0.39370078740157483" footer="0.23622047244094491"/>
  <pageSetup scale="81" orientation="portrait" r:id="rId1"/>
  <headerFooter>
    <oddFooter xml:space="preserve">&amp;L&amp;"-,Cursiva"          Ejercicio Fiscal 2016&amp;RPágina &amp;P de &amp;N&amp;K00+000----------- &amp;K01+000   </oddFooter>
  </headerFooter>
  <drawing r:id="rId2"/>
</worksheet>
</file>

<file path=xl/worksheets/sheet11.xml><?xml version="1.0" encoding="utf-8"?>
<worksheet xmlns="http://schemas.openxmlformats.org/spreadsheetml/2006/main" xmlns:r="http://schemas.openxmlformats.org/officeDocument/2006/relationships">
  <sheetPr codeName="Hoja14">
    <tabColor theme="3" tint="0.39997558519241921"/>
  </sheetPr>
  <dimension ref="A1:AB519"/>
  <sheetViews>
    <sheetView zoomScalePageLayoutView="90" workbookViewId="0">
      <pane xSplit="2" ySplit="4" topLeftCell="F427" activePane="bottomRight" state="frozen"/>
      <selection pane="topRight" activeCell="C1" sqref="C1"/>
      <selection pane="bottomLeft" activeCell="A5" sqref="A5"/>
      <selection pane="bottomRight" activeCell="D430" sqref="D430"/>
    </sheetView>
  </sheetViews>
  <sheetFormatPr baseColWidth="10" defaultColWidth="0" defaultRowHeight="0" customHeight="1" zeroHeight="1"/>
  <cols>
    <col min="1" max="1" width="8.42578125" style="207" customWidth="1"/>
    <col min="2" max="2" width="55.140625" style="208" customWidth="1"/>
    <col min="3" max="3" width="14.42578125" style="209" customWidth="1"/>
    <col min="4" max="4" width="13.42578125" style="209" customWidth="1"/>
    <col min="5" max="5" width="15.140625" style="209" customWidth="1"/>
    <col min="6" max="6" width="19.140625" style="209" customWidth="1"/>
    <col min="7" max="7" width="18.7109375" style="209" customWidth="1"/>
    <col min="8" max="8" width="11.28515625" style="209" customWidth="1"/>
    <col min="9" max="9" width="18.7109375" style="209" customWidth="1"/>
    <col min="10" max="10" width="17.7109375" style="209" customWidth="1"/>
    <col min="11" max="11" width="20.140625" style="209" customWidth="1"/>
    <col min="12" max="13" width="17.7109375" style="209" customWidth="1"/>
    <col min="14" max="14" width="0.28515625" style="35" customWidth="1"/>
    <col min="15" max="15" width="11.42578125" style="35" hidden="1" customWidth="1"/>
    <col min="16" max="28" width="0" style="35" hidden="1" customWidth="1"/>
    <col min="29" max="16384" width="11.42578125" style="35" hidden="1"/>
  </cols>
  <sheetData>
    <row r="1" spans="1:15" customFormat="1" ht="33" customHeight="1">
      <c r="A1" s="647" t="s">
        <v>1788</v>
      </c>
      <c r="B1" s="648"/>
      <c r="C1" s="648"/>
      <c r="D1" s="648"/>
      <c r="E1" s="648"/>
      <c r="F1" s="648"/>
      <c r="G1" s="648"/>
      <c r="H1" s="648"/>
      <c r="I1" s="648"/>
      <c r="J1" s="648"/>
      <c r="K1" s="648"/>
      <c r="L1" s="648"/>
      <c r="M1" s="648"/>
      <c r="N1" s="649"/>
    </row>
    <row r="2" spans="1:15" customFormat="1" ht="16.5" customHeight="1">
      <c r="A2" s="650" t="str">
        <f>'Objetivos PMD'!$B$3</f>
        <v>Municipio:  Degollado, Jalisco.</v>
      </c>
      <c r="B2" s="651"/>
      <c r="C2" s="651"/>
      <c r="D2" s="651"/>
      <c r="E2" s="651"/>
      <c r="F2" s="651"/>
      <c r="G2" s="651"/>
      <c r="H2" s="651"/>
      <c r="I2" s="651"/>
      <c r="J2" s="651"/>
      <c r="K2" s="651"/>
      <c r="L2" s="651"/>
      <c r="M2" s="651"/>
      <c r="N2" s="652"/>
    </row>
    <row r="3" spans="1:15" s="137" customFormat="1" ht="21" customHeight="1">
      <c r="A3" s="657" t="s">
        <v>754</v>
      </c>
      <c r="B3" s="659" t="s">
        <v>5</v>
      </c>
      <c r="C3" s="645" t="s">
        <v>1333</v>
      </c>
      <c r="D3" s="645" t="s">
        <v>41</v>
      </c>
      <c r="E3" s="661" t="s">
        <v>755</v>
      </c>
      <c r="F3" s="662"/>
      <c r="G3" s="662"/>
      <c r="H3" s="663"/>
      <c r="I3" s="664" t="s">
        <v>43</v>
      </c>
      <c r="J3" s="665"/>
      <c r="K3" s="653" t="s">
        <v>40</v>
      </c>
      <c r="L3" s="653" t="s">
        <v>1048</v>
      </c>
      <c r="M3" s="655" t="s">
        <v>757</v>
      </c>
      <c r="N3" s="305"/>
    </row>
    <row r="4" spans="1:15" s="137" customFormat="1" ht="49.5" customHeight="1">
      <c r="A4" s="658"/>
      <c r="B4" s="660"/>
      <c r="C4" s="646"/>
      <c r="D4" s="646"/>
      <c r="E4" s="297" t="s">
        <v>1635</v>
      </c>
      <c r="F4" s="298" t="s">
        <v>1636</v>
      </c>
      <c r="G4" s="298" t="s">
        <v>758</v>
      </c>
      <c r="H4" s="299" t="s">
        <v>315</v>
      </c>
      <c r="I4" s="300" t="s">
        <v>1047</v>
      </c>
      <c r="J4" s="300" t="s">
        <v>315</v>
      </c>
      <c r="K4" s="665"/>
      <c r="L4" s="654"/>
      <c r="M4" s="656"/>
      <c r="N4" s="305"/>
    </row>
    <row r="5" spans="1:15" s="136" customFormat="1" ht="25.5" customHeight="1">
      <c r="A5" s="293">
        <v>1000</v>
      </c>
      <c r="B5" s="294" t="s">
        <v>46</v>
      </c>
      <c r="C5" s="283">
        <f t="shared" ref="C5:N5" si="0">C6+C11+C16+C25+C30+C37+C39</f>
        <v>4733573</v>
      </c>
      <c r="D5" s="283">
        <f>D6+D11+D16+D25+D30+D37+D39</f>
        <v>0</v>
      </c>
      <c r="E5" s="283">
        <f t="shared" si="0"/>
        <v>0</v>
      </c>
      <c r="F5" s="283">
        <f t="shared" si="0"/>
        <v>0</v>
      </c>
      <c r="G5" s="283">
        <f t="shared" si="0"/>
        <v>27180858</v>
      </c>
      <c r="H5" s="283">
        <f t="shared" si="0"/>
        <v>0</v>
      </c>
      <c r="I5" s="283">
        <f t="shared" si="0"/>
        <v>0</v>
      </c>
      <c r="J5" s="283">
        <f t="shared" si="0"/>
        <v>0</v>
      </c>
      <c r="K5" s="283">
        <f t="shared" si="0"/>
        <v>0</v>
      </c>
      <c r="L5" s="283">
        <f t="shared" si="0"/>
        <v>0</v>
      </c>
      <c r="M5" s="283">
        <f>SUM(C5:L5)</f>
        <v>31914431</v>
      </c>
      <c r="N5" s="306">
        <f t="shared" si="0"/>
        <v>0</v>
      </c>
    </row>
    <row r="6" spans="1:15" customFormat="1" ht="25.5" customHeight="1">
      <c r="A6" s="295">
        <v>1100</v>
      </c>
      <c r="B6" s="296" t="s">
        <v>346</v>
      </c>
      <c r="C6" s="284">
        <f>SUM(C7:C10)</f>
        <v>2318573</v>
      </c>
      <c r="D6" s="284">
        <f>SUM(D7:D10)</f>
        <v>0</v>
      </c>
      <c r="E6" s="284">
        <f t="shared" ref="E6:L6" si="1">SUM(E7:E10)</f>
        <v>0</v>
      </c>
      <c r="F6" s="284">
        <f t="shared" si="1"/>
        <v>0</v>
      </c>
      <c r="G6" s="284">
        <f t="shared" si="1"/>
        <v>23626710</v>
      </c>
      <c r="H6" s="284">
        <f t="shared" si="1"/>
        <v>0</v>
      </c>
      <c r="I6" s="284">
        <f t="shared" si="1"/>
        <v>0</v>
      </c>
      <c r="J6" s="284">
        <f t="shared" si="1"/>
        <v>0</v>
      </c>
      <c r="K6" s="284">
        <f t="shared" si="1"/>
        <v>0</v>
      </c>
      <c r="L6" s="284">
        <f t="shared" si="1"/>
        <v>0</v>
      </c>
      <c r="M6" s="284">
        <f t="shared" ref="M6:M69" si="2">SUM(C6:L6)</f>
        <v>25945283</v>
      </c>
      <c r="N6" s="307"/>
      <c r="O6">
        <v>1</v>
      </c>
    </row>
    <row r="7" spans="1:15" customFormat="1" ht="25.5" customHeight="1">
      <c r="A7" s="308">
        <v>111</v>
      </c>
      <c r="B7" s="301" t="s">
        <v>347</v>
      </c>
      <c r="C7" s="287">
        <v>2318573</v>
      </c>
      <c r="D7" s="287"/>
      <c r="E7" s="287">
        <v>0</v>
      </c>
      <c r="F7" s="287">
        <v>0</v>
      </c>
      <c r="G7" s="287"/>
      <c r="H7" s="287">
        <v>0</v>
      </c>
      <c r="I7" s="287">
        <v>0</v>
      </c>
      <c r="J7" s="287">
        <v>0</v>
      </c>
      <c r="K7" s="287">
        <v>0</v>
      </c>
      <c r="L7" s="287">
        <v>0</v>
      </c>
      <c r="M7" s="285">
        <f t="shared" si="2"/>
        <v>2318573</v>
      </c>
      <c r="N7" s="309"/>
      <c r="O7">
        <v>2</v>
      </c>
    </row>
    <row r="8" spans="1:15" customFormat="1" ht="25.5" customHeight="1">
      <c r="A8" s="308">
        <v>112</v>
      </c>
      <c r="B8" s="302" t="s">
        <v>348</v>
      </c>
      <c r="C8" s="287">
        <v>0</v>
      </c>
      <c r="D8" s="287">
        <v>0</v>
      </c>
      <c r="E8" s="287">
        <v>0</v>
      </c>
      <c r="F8" s="287">
        <v>0</v>
      </c>
      <c r="G8" s="287">
        <v>0</v>
      </c>
      <c r="H8" s="287">
        <v>0</v>
      </c>
      <c r="I8" s="287">
        <v>0</v>
      </c>
      <c r="J8" s="287">
        <v>0</v>
      </c>
      <c r="K8" s="287">
        <v>0</v>
      </c>
      <c r="L8" s="287">
        <v>0</v>
      </c>
      <c r="M8" s="285">
        <f t="shared" si="2"/>
        <v>0</v>
      </c>
      <c r="N8" s="309"/>
      <c r="O8">
        <v>3</v>
      </c>
    </row>
    <row r="9" spans="1:15" customFormat="1" ht="25.5" customHeight="1">
      <c r="A9" s="308">
        <v>113</v>
      </c>
      <c r="B9" s="302" t="s">
        <v>349</v>
      </c>
      <c r="C9" s="287"/>
      <c r="D9" s="287"/>
      <c r="E9" s="287"/>
      <c r="F9" s="287"/>
      <c r="G9" s="287">
        <v>23626710</v>
      </c>
      <c r="H9" s="287"/>
      <c r="I9" s="287"/>
      <c r="J9" s="287"/>
      <c r="K9" s="287"/>
      <c r="L9" s="287">
        <v>0</v>
      </c>
      <c r="M9" s="285">
        <f t="shared" si="2"/>
        <v>23626710</v>
      </c>
      <c r="N9" s="307"/>
    </row>
    <row r="10" spans="1:15" customFormat="1" ht="25.5" customHeight="1">
      <c r="A10" s="308">
        <v>114</v>
      </c>
      <c r="B10" s="302" t="s">
        <v>350</v>
      </c>
      <c r="C10" s="287">
        <v>0</v>
      </c>
      <c r="D10" s="287">
        <v>0</v>
      </c>
      <c r="E10" s="287">
        <v>0</v>
      </c>
      <c r="F10" s="287">
        <v>0</v>
      </c>
      <c r="G10" s="287">
        <v>0</v>
      </c>
      <c r="H10" s="287">
        <v>0</v>
      </c>
      <c r="I10" s="287">
        <v>0</v>
      </c>
      <c r="J10" s="287">
        <v>0</v>
      </c>
      <c r="K10" s="287">
        <v>0</v>
      </c>
      <c r="L10" s="287">
        <v>0</v>
      </c>
      <c r="M10" s="285">
        <f t="shared" si="2"/>
        <v>0</v>
      </c>
      <c r="N10" s="307"/>
      <c r="O10">
        <v>101</v>
      </c>
    </row>
    <row r="11" spans="1:15" customFormat="1" ht="25.5" customHeight="1">
      <c r="A11" s="295">
        <v>1200</v>
      </c>
      <c r="B11" s="296" t="s">
        <v>351</v>
      </c>
      <c r="C11" s="284">
        <f t="shared" ref="C11:L11" si="3">SUM(C12:C15)</f>
        <v>700000</v>
      </c>
      <c r="D11" s="284">
        <f>SUM(D12:D15)</f>
        <v>0</v>
      </c>
      <c r="E11" s="284">
        <f t="shared" si="3"/>
        <v>0</v>
      </c>
      <c r="F11" s="284">
        <f t="shared" si="3"/>
        <v>0</v>
      </c>
      <c r="G11" s="284">
        <f t="shared" si="3"/>
        <v>0</v>
      </c>
      <c r="H11" s="284">
        <f t="shared" si="3"/>
        <v>0</v>
      </c>
      <c r="I11" s="284">
        <f t="shared" si="3"/>
        <v>0</v>
      </c>
      <c r="J11" s="284">
        <f t="shared" si="3"/>
        <v>0</v>
      </c>
      <c r="K11" s="284">
        <f t="shared" si="3"/>
        <v>0</v>
      </c>
      <c r="L11" s="284">
        <f t="shared" si="3"/>
        <v>0</v>
      </c>
      <c r="M11" s="284">
        <f t="shared" si="2"/>
        <v>700000</v>
      </c>
      <c r="N11" s="310"/>
      <c r="O11">
        <v>102</v>
      </c>
    </row>
    <row r="12" spans="1:15" customFormat="1" ht="25.5" customHeight="1">
      <c r="A12" s="308">
        <v>121</v>
      </c>
      <c r="B12" s="302" t="s">
        <v>352</v>
      </c>
      <c r="C12" s="287">
        <v>0</v>
      </c>
      <c r="D12" s="287">
        <v>0</v>
      </c>
      <c r="E12" s="287">
        <v>0</v>
      </c>
      <c r="F12" s="287">
        <v>0</v>
      </c>
      <c r="G12" s="287">
        <v>0</v>
      </c>
      <c r="H12" s="287">
        <v>0</v>
      </c>
      <c r="I12" s="287">
        <v>0</v>
      </c>
      <c r="J12" s="287">
        <v>0</v>
      </c>
      <c r="K12" s="287">
        <v>0</v>
      </c>
      <c r="L12" s="287">
        <v>0</v>
      </c>
      <c r="M12" s="285">
        <f t="shared" si="2"/>
        <v>0</v>
      </c>
      <c r="N12" s="307"/>
      <c r="O12">
        <v>103</v>
      </c>
    </row>
    <row r="13" spans="1:15" customFormat="1" ht="25.5" customHeight="1">
      <c r="A13" s="308">
        <v>122</v>
      </c>
      <c r="B13" s="302" t="s">
        <v>353</v>
      </c>
      <c r="C13" s="287">
        <v>700000</v>
      </c>
      <c r="D13" s="287"/>
      <c r="E13" s="287">
        <v>0</v>
      </c>
      <c r="F13" s="287">
        <v>0</v>
      </c>
      <c r="G13" s="287">
        <v>0</v>
      </c>
      <c r="H13" s="287">
        <v>0</v>
      </c>
      <c r="I13" s="287">
        <v>0</v>
      </c>
      <c r="J13" s="287">
        <v>0</v>
      </c>
      <c r="K13" s="287">
        <v>0</v>
      </c>
      <c r="L13" s="287">
        <v>0</v>
      </c>
      <c r="M13" s="285">
        <f t="shared" si="2"/>
        <v>700000</v>
      </c>
      <c r="N13" s="307"/>
      <c r="O13">
        <v>104</v>
      </c>
    </row>
    <row r="14" spans="1:15" customFormat="1" ht="25.5" customHeight="1">
      <c r="A14" s="308">
        <v>123</v>
      </c>
      <c r="B14" s="302" t="s">
        <v>354</v>
      </c>
      <c r="C14" s="287">
        <v>0</v>
      </c>
      <c r="D14" s="287">
        <v>0</v>
      </c>
      <c r="E14" s="287">
        <v>0</v>
      </c>
      <c r="F14" s="287">
        <v>0</v>
      </c>
      <c r="G14" s="287">
        <v>0</v>
      </c>
      <c r="H14" s="287">
        <v>0</v>
      </c>
      <c r="I14" s="287">
        <v>0</v>
      </c>
      <c r="J14" s="287">
        <v>0</v>
      </c>
      <c r="K14" s="287">
        <v>0</v>
      </c>
      <c r="L14" s="287">
        <v>0</v>
      </c>
      <c r="M14" s="285">
        <f t="shared" si="2"/>
        <v>0</v>
      </c>
      <c r="N14" s="307"/>
      <c r="O14">
        <v>105</v>
      </c>
    </row>
    <row r="15" spans="1:15" customFormat="1" ht="39" customHeight="1">
      <c r="A15" s="308">
        <v>124</v>
      </c>
      <c r="B15" s="302" t="s">
        <v>355</v>
      </c>
      <c r="C15" s="287">
        <v>0</v>
      </c>
      <c r="D15" s="287">
        <v>0</v>
      </c>
      <c r="E15" s="287">
        <v>0</v>
      </c>
      <c r="F15" s="287">
        <v>0</v>
      </c>
      <c r="G15" s="287">
        <v>0</v>
      </c>
      <c r="H15" s="287">
        <v>0</v>
      </c>
      <c r="I15" s="287">
        <v>0</v>
      </c>
      <c r="J15" s="287">
        <v>0</v>
      </c>
      <c r="K15" s="287">
        <v>0</v>
      </c>
      <c r="L15" s="287">
        <v>0</v>
      </c>
      <c r="M15" s="285">
        <f t="shared" si="2"/>
        <v>0</v>
      </c>
      <c r="N15" s="307"/>
      <c r="O15">
        <v>106</v>
      </c>
    </row>
    <row r="16" spans="1:15" customFormat="1" ht="25.5" customHeight="1">
      <c r="A16" s="295">
        <v>1300</v>
      </c>
      <c r="B16" s="296" t="s">
        <v>356</v>
      </c>
      <c r="C16" s="284">
        <f>SUM(C17:C24)</f>
        <v>165000</v>
      </c>
      <c r="D16" s="284">
        <f>SUM(D17:D24)</f>
        <v>0</v>
      </c>
      <c r="E16" s="284">
        <f t="shared" ref="E16:N16" si="4">SUM(E17:E24)</f>
        <v>0</v>
      </c>
      <c r="F16" s="284">
        <f t="shared" si="4"/>
        <v>0</v>
      </c>
      <c r="G16" s="284">
        <f t="shared" si="4"/>
        <v>3554148</v>
      </c>
      <c r="H16" s="284">
        <f t="shared" si="4"/>
        <v>0</v>
      </c>
      <c r="I16" s="284">
        <f t="shared" si="4"/>
        <v>0</v>
      </c>
      <c r="J16" s="284">
        <f t="shared" si="4"/>
        <v>0</v>
      </c>
      <c r="K16" s="284">
        <f t="shared" si="4"/>
        <v>0</v>
      </c>
      <c r="L16" s="284">
        <f t="shared" si="4"/>
        <v>0</v>
      </c>
      <c r="M16" s="284">
        <f t="shared" si="2"/>
        <v>3719148</v>
      </c>
      <c r="N16" s="311">
        <f t="shared" si="4"/>
        <v>0</v>
      </c>
      <c r="O16">
        <v>199</v>
      </c>
    </row>
    <row r="17" spans="1:15" customFormat="1" ht="25.5" customHeight="1">
      <c r="A17" s="308">
        <v>131</v>
      </c>
      <c r="B17" s="302" t="s">
        <v>357</v>
      </c>
      <c r="C17" s="287">
        <v>0</v>
      </c>
      <c r="D17" s="287">
        <v>0</v>
      </c>
      <c r="E17" s="287">
        <v>0</v>
      </c>
      <c r="F17" s="287">
        <v>0</v>
      </c>
      <c r="G17" s="287">
        <v>0</v>
      </c>
      <c r="H17" s="287">
        <v>0</v>
      </c>
      <c r="I17" s="287">
        <v>0</v>
      </c>
      <c r="J17" s="287">
        <v>0</v>
      </c>
      <c r="K17" s="287">
        <v>0</v>
      </c>
      <c r="L17" s="287">
        <v>0</v>
      </c>
      <c r="M17" s="285">
        <f t="shared" si="2"/>
        <v>0</v>
      </c>
      <c r="N17" s="307"/>
    </row>
    <row r="18" spans="1:15" customFormat="1" ht="25.5" customHeight="1">
      <c r="A18" s="308">
        <v>132</v>
      </c>
      <c r="B18" s="302" t="s">
        <v>358</v>
      </c>
      <c r="C18" s="287">
        <v>75000</v>
      </c>
      <c r="D18" s="287"/>
      <c r="E18" s="287">
        <v>0</v>
      </c>
      <c r="F18" s="287">
        <v>0</v>
      </c>
      <c r="G18" s="287">
        <v>3554148</v>
      </c>
      <c r="H18" s="287">
        <v>0</v>
      </c>
      <c r="I18" s="287">
        <v>0</v>
      </c>
      <c r="J18" s="287">
        <v>0</v>
      </c>
      <c r="K18" s="287">
        <v>0</v>
      </c>
      <c r="L18" s="287">
        <v>0</v>
      </c>
      <c r="M18" s="285">
        <f t="shared" si="2"/>
        <v>3629148</v>
      </c>
      <c r="N18" s="307"/>
      <c r="O18" s="35" t="s">
        <v>359</v>
      </c>
    </row>
    <row r="19" spans="1:15" customFormat="1" ht="25.5" customHeight="1">
      <c r="A19" s="308">
        <v>133</v>
      </c>
      <c r="B19" s="302" t="s">
        <v>360</v>
      </c>
      <c r="C19" s="287">
        <v>0</v>
      </c>
      <c r="D19" s="287">
        <v>0</v>
      </c>
      <c r="E19" s="287">
        <v>0</v>
      </c>
      <c r="F19" s="287">
        <v>0</v>
      </c>
      <c r="G19" s="287">
        <v>0</v>
      </c>
      <c r="H19" s="287">
        <v>0</v>
      </c>
      <c r="I19" s="287">
        <v>0</v>
      </c>
      <c r="J19" s="287">
        <v>0</v>
      </c>
      <c r="K19" s="287">
        <v>0</v>
      </c>
      <c r="L19" s="287">
        <v>0</v>
      </c>
      <c r="M19" s="285">
        <f t="shared" si="2"/>
        <v>0</v>
      </c>
      <c r="N19" s="307"/>
      <c r="O19">
        <v>201</v>
      </c>
    </row>
    <row r="20" spans="1:15" customFormat="1" ht="25.5" customHeight="1">
      <c r="A20" s="308">
        <v>134</v>
      </c>
      <c r="B20" s="302" t="s">
        <v>361</v>
      </c>
      <c r="C20" s="287">
        <v>90000</v>
      </c>
      <c r="D20" s="287"/>
      <c r="E20" s="287">
        <v>0</v>
      </c>
      <c r="F20" s="287">
        <v>0</v>
      </c>
      <c r="G20" s="287">
        <v>0</v>
      </c>
      <c r="H20" s="287">
        <v>0</v>
      </c>
      <c r="I20" s="287">
        <v>0</v>
      </c>
      <c r="J20" s="287">
        <v>0</v>
      </c>
      <c r="K20" s="287">
        <v>0</v>
      </c>
      <c r="L20" s="287">
        <v>0</v>
      </c>
      <c r="M20" s="285">
        <f t="shared" si="2"/>
        <v>90000</v>
      </c>
      <c r="N20" s="307"/>
      <c r="O20">
        <v>203</v>
      </c>
    </row>
    <row r="21" spans="1:15" customFormat="1" ht="25.5" customHeight="1">
      <c r="A21" s="308">
        <v>135</v>
      </c>
      <c r="B21" s="302" t="s">
        <v>362</v>
      </c>
      <c r="C21" s="287">
        <v>0</v>
      </c>
      <c r="D21" s="287">
        <v>0</v>
      </c>
      <c r="E21" s="287">
        <v>0</v>
      </c>
      <c r="F21" s="287">
        <v>0</v>
      </c>
      <c r="G21" s="287">
        <v>0</v>
      </c>
      <c r="H21" s="287">
        <v>0</v>
      </c>
      <c r="I21" s="287">
        <v>0</v>
      </c>
      <c r="J21" s="287">
        <v>0</v>
      </c>
      <c r="K21" s="287">
        <v>0</v>
      </c>
      <c r="L21" s="287">
        <v>0</v>
      </c>
      <c r="M21" s="285">
        <f t="shared" si="2"/>
        <v>0</v>
      </c>
      <c r="N21" s="307"/>
      <c r="O21">
        <v>205</v>
      </c>
    </row>
    <row r="22" spans="1:15" customFormat="1" ht="25.5">
      <c r="A22" s="308">
        <v>136</v>
      </c>
      <c r="B22" s="302" t="s">
        <v>363</v>
      </c>
      <c r="C22" s="287">
        <v>0</v>
      </c>
      <c r="D22" s="287">
        <v>0</v>
      </c>
      <c r="E22" s="287">
        <v>0</v>
      </c>
      <c r="F22" s="287">
        <v>0</v>
      </c>
      <c r="G22" s="287">
        <v>0</v>
      </c>
      <c r="H22" s="287">
        <v>0</v>
      </c>
      <c r="I22" s="287">
        <v>0</v>
      </c>
      <c r="J22" s="287">
        <v>0</v>
      </c>
      <c r="K22" s="287">
        <v>0</v>
      </c>
      <c r="L22" s="287">
        <v>0</v>
      </c>
      <c r="M22" s="285">
        <f t="shared" si="2"/>
        <v>0</v>
      </c>
      <c r="N22" s="307"/>
      <c r="O22">
        <v>207</v>
      </c>
    </row>
    <row r="23" spans="1:15" customFormat="1" ht="25.5" customHeight="1">
      <c r="A23" s="308">
        <v>137</v>
      </c>
      <c r="B23" s="302" t="s">
        <v>364</v>
      </c>
      <c r="C23" s="287">
        <v>0</v>
      </c>
      <c r="D23" s="287">
        <v>0</v>
      </c>
      <c r="E23" s="287">
        <v>0</v>
      </c>
      <c r="F23" s="287">
        <v>0</v>
      </c>
      <c r="G23" s="287">
        <v>0</v>
      </c>
      <c r="H23" s="287">
        <v>0</v>
      </c>
      <c r="I23" s="287">
        <v>0</v>
      </c>
      <c r="J23" s="287">
        <v>0</v>
      </c>
      <c r="K23" s="287">
        <v>0</v>
      </c>
      <c r="L23" s="287">
        <v>0</v>
      </c>
      <c r="M23" s="285">
        <f t="shared" si="2"/>
        <v>0</v>
      </c>
      <c r="N23" s="307"/>
      <c r="O23">
        <v>209</v>
      </c>
    </row>
    <row r="24" spans="1:15" customFormat="1" ht="25.5">
      <c r="A24" s="308">
        <v>138</v>
      </c>
      <c r="B24" s="302" t="s">
        <v>365</v>
      </c>
      <c r="C24" s="287">
        <v>0</v>
      </c>
      <c r="D24" s="287">
        <v>0</v>
      </c>
      <c r="E24" s="287">
        <v>0</v>
      </c>
      <c r="F24" s="287">
        <v>0</v>
      </c>
      <c r="G24" s="287">
        <v>0</v>
      </c>
      <c r="H24" s="287">
        <v>0</v>
      </c>
      <c r="I24" s="287">
        <v>0</v>
      </c>
      <c r="J24" s="287">
        <v>0</v>
      </c>
      <c r="K24" s="287">
        <v>0</v>
      </c>
      <c r="L24" s="287">
        <v>0</v>
      </c>
      <c r="M24" s="285">
        <f t="shared" si="2"/>
        <v>0</v>
      </c>
      <c r="N24" s="307"/>
      <c r="O24">
        <v>211</v>
      </c>
    </row>
    <row r="25" spans="1:15" customFormat="1" ht="25.5" customHeight="1">
      <c r="A25" s="295">
        <v>1400</v>
      </c>
      <c r="B25" s="296" t="s">
        <v>366</v>
      </c>
      <c r="C25" s="284">
        <f t="shared" ref="C25:N25" si="5">SUM(C26:C29)</f>
        <v>1300000</v>
      </c>
      <c r="D25" s="284">
        <f>SUM(D26:D29)</f>
        <v>0</v>
      </c>
      <c r="E25" s="284">
        <f t="shared" si="5"/>
        <v>0</v>
      </c>
      <c r="F25" s="284">
        <f t="shared" si="5"/>
        <v>0</v>
      </c>
      <c r="G25" s="284">
        <f t="shared" si="5"/>
        <v>0</v>
      </c>
      <c r="H25" s="284">
        <f t="shared" si="5"/>
        <v>0</v>
      </c>
      <c r="I25" s="284">
        <f t="shared" si="5"/>
        <v>0</v>
      </c>
      <c r="J25" s="284">
        <f t="shared" si="5"/>
        <v>0</v>
      </c>
      <c r="K25" s="284">
        <f t="shared" si="5"/>
        <v>0</v>
      </c>
      <c r="L25" s="284">
        <f t="shared" si="5"/>
        <v>0</v>
      </c>
      <c r="M25" s="284">
        <f t="shared" si="2"/>
        <v>1300000</v>
      </c>
      <c r="N25" s="311">
        <f t="shared" si="5"/>
        <v>0</v>
      </c>
      <c r="O25">
        <v>213</v>
      </c>
    </row>
    <row r="26" spans="1:15" customFormat="1" ht="25.5" customHeight="1">
      <c r="A26" s="308">
        <v>141</v>
      </c>
      <c r="B26" s="302" t="s">
        <v>367</v>
      </c>
      <c r="C26" s="287">
        <v>1300000</v>
      </c>
      <c r="D26" s="287"/>
      <c r="E26" s="287">
        <v>0</v>
      </c>
      <c r="F26" s="287">
        <v>0</v>
      </c>
      <c r="G26" s="287">
        <v>0</v>
      </c>
      <c r="H26" s="287">
        <v>0</v>
      </c>
      <c r="I26" s="287">
        <v>0</v>
      </c>
      <c r="J26" s="287">
        <v>0</v>
      </c>
      <c r="K26" s="287">
        <v>0</v>
      </c>
      <c r="L26" s="287">
        <v>0</v>
      </c>
      <c r="M26" s="285">
        <f t="shared" si="2"/>
        <v>1300000</v>
      </c>
      <c r="N26" s="307"/>
      <c r="O26">
        <v>215</v>
      </c>
    </row>
    <row r="27" spans="1:15" customFormat="1" ht="25.5" customHeight="1">
      <c r="A27" s="308">
        <v>142</v>
      </c>
      <c r="B27" s="302" t="s">
        <v>368</v>
      </c>
      <c r="C27" s="287">
        <v>0</v>
      </c>
      <c r="D27" s="287">
        <v>0</v>
      </c>
      <c r="E27" s="287">
        <v>0</v>
      </c>
      <c r="F27" s="287">
        <v>0</v>
      </c>
      <c r="G27" s="287">
        <v>0</v>
      </c>
      <c r="H27" s="287">
        <v>0</v>
      </c>
      <c r="I27" s="287">
        <v>0</v>
      </c>
      <c r="J27" s="287">
        <v>0</v>
      </c>
      <c r="K27" s="287">
        <v>0</v>
      </c>
      <c r="L27" s="287">
        <v>0</v>
      </c>
      <c r="M27" s="285">
        <f t="shared" si="2"/>
        <v>0</v>
      </c>
      <c r="N27" s="307"/>
      <c r="O27">
        <v>217</v>
      </c>
    </row>
    <row r="28" spans="1:15" customFormat="1" ht="25.5" customHeight="1">
      <c r="A28" s="308">
        <v>143</v>
      </c>
      <c r="B28" s="302" t="s">
        <v>369</v>
      </c>
      <c r="C28" s="287">
        <v>0</v>
      </c>
      <c r="D28" s="287">
        <v>0</v>
      </c>
      <c r="E28" s="287">
        <v>0</v>
      </c>
      <c r="F28" s="287">
        <v>0</v>
      </c>
      <c r="G28" s="287">
        <v>0</v>
      </c>
      <c r="H28" s="287">
        <v>0</v>
      </c>
      <c r="I28" s="287">
        <v>0</v>
      </c>
      <c r="J28" s="287">
        <v>0</v>
      </c>
      <c r="K28" s="287">
        <v>0</v>
      </c>
      <c r="L28" s="287">
        <v>0</v>
      </c>
      <c r="M28" s="285">
        <f t="shared" si="2"/>
        <v>0</v>
      </c>
      <c r="N28" s="307"/>
      <c r="O28">
        <v>219</v>
      </c>
    </row>
    <row r="29" spans="1:15" customFormat="1" ht="25.5" customHeight="1">
      <c r="A29" s="308">
        <v>144</v>
      </c>
      <c r="B29" s="302" t="s">
        <v>370</v>
      </c>
      <c r="C29" s="287">
        <v>0</v>
      </c>
      <c r="D29" s="287">
        <v>0</v>
      </c>
      <c r="E29" s="287">
        <v>0</v>
      </c>
      <c r="F29" s="287">
        <v>0</v>
      </c>
      <c r="G29" s="287">
        <v>0</v>
      </c>
      <c r="H29" s="287">
        <v>0</v>
      </c>
      <c r="I29" s="287">
        <v>0</v>
      </c>
      <c r="J29" s="287">
        <v>0</v>
      </c>
      <c r="K29" s="287">
        <v>0</v>
      </c>
      <c r="L29" s="287">
        <v>0</v>
      </c>
      <c r="M29" s="285">
        <f t="shared" si="2"/>
        <v>0</v>
      </c>
      <c r="N29" s="307"/>
      <c r="O29">
        <v>221</v>
      </c>
    </row>
    <row r="30" spans="1:15" customFormat="1" ht="25.5" customHeight="1">
      <c r="A30" s="295">
        <v>1500</v>
      </c>
      <c r="B30" s="296" t="s">
        <v>371</v>
      </c>
      <c r="C30" s="284">
        <f t="shared" ref="C30:N30" si="6">SUM(C31:C36)</f>
        <v>250000</v>
      </c>
      <c r="D30" s="284">
        <f>SUM(D31:D36)</f>
        <v>0</v>
      </c>
      <c r="E30" s="284">
        <f t="shared" si="6"/>
        <v>0</v>
      </c>
      <c r="F30" s="284">
        <f t="shared" si="6"/>
        <v>0</v>
      </c>
      <c r="G30" s="284">
        <f t="shared" si="6"/>
        <v>0</v>
      </c>
      <c r="H30" s="284">
        <f t="shared" si="6"/>
        <v>0</v>
      </c>
      <c r="I30" s="284">
        <f t="shared" si="6"/>
        <v>0</v>
      </c>
      <c r="J30" s="284">
        <f t="shared" si="6"/>
        <v>0</v>
      </c>
      <c r="K30" s="284">
        <f t="shared" si="6"/>
        <v>0</v>
      </c>
      <c r="L30" s="284">
        <f t="shared" si="6"/>
        <v>0</v>
      </c>
      <c r="M30" s="284">
        <f t="shared" si="2"/>
        <v>250000</v>
      </c>
      <c r="N30" s="311">
        <f t="shared" si="6"/>
        <v>0</v>
      </c>
      <c r="O30">
        <v>223</v>
      </c>
    </row>
    <row r="31" spans="1:15" customFormat="1" ht="25.5" customHeight="1">
      <c r="A31" s="308">
        <v>151</v>
      </c>
      <c r="B31" s="302" t="s">
        <v>372</v>
      </c>
      <c r="C31" s="287">
        <v>0</v>
      </c>
      <c r="D31" s="287">
        <v>0</v>
      </c>
      <c r="E31" s="287">
        <v>0</v>
      </c>
      <c r="F31" s="287">
        <v>0</v>
      </c>
      <c r="G31" s="287">
        <v>0</v>
      </c>
      <c r="H31" s="287">
        <v>0</v>
      </c>
      <c r="I31" s="287">
        <v>0</v>
      </c>
      <c r="J31" s="287">
        <v>0</v>
      </c>
      <c r="K31" s="287">
        <v>0</v>
      </c>
      <c r="L31" s="287">
        <v>0</v>
      </c>
      <c r="M31" s="285">
        <f t="shared" si="2"/>
        <v>0</v>
      </c>
      <c r="N31" s="307"/>
      <c r="O31">
        <v>225</v>
      </c>
    </row>
    <row r="32" spans="1:15" customFormat="1" ht="25.5" customHeight="1">
      <c r="A32" s="308">
        <v>152</v>
      </c>
      <c r="B32" s="302" t="s">
        <v>286</v>
      </c>
      <c r="C32" s="287">
        <v>250000</v>
      </c>
      <c r="D32" s="287"/>
      <c r="E32" s="287">
        <v>0</v>
      </c>
      <c r="F32" s="287">
        <v>0</v>
      </c>
      <c r="G32" s="287">
        <v>0</v>
      </c>
      <c r="H32" s="287">
        <v>0</v>
      </c>
      <c r="I32" s="287">
        <v>0</v>
      </c>
      <c r="J32" s="287">
        <v>0</v>
      </c>
      <c r="K32" s="287">
        <v>0</v>
      </c>
      <c r="L32" s="287">
        <v>0</v>
      </c>
      <c r="M32" s="285">
        <f t="shared" si="2"/>
        <v>250000</v>
      </c>
      <c r="N32" s="307"/>
      <c r="O32">
        <v>227</v>
      </c>
    </row>
    <row r="33" spans="1:15" customFormat="1" ht="25.5" customHeight="1">
      <c r="A33" s="308">
        <v>153</v>
      </c>
      <c r="B33" s="302" t="s">
        <v>373</v>
      </c>
      <c r="C33" s="287">
        <v>0</v>
      </c>
      <c r="D33" s="287">
        <v>0</v>
      </c>
      <c r="E33" s="287">
        <v>0</v>
      </c>
      <c r="F33" s="287">
        <v>0</v>
      </c>
      <c r="G33" s="287">
        <v>0</v>
      </c>
      <c r="H33" s="287">
        <v>0</v>
      </c>
      <c r="I33" s="287">
        <v>0</v>
      </c>
      <c r="J33" s="287">
        <v>0</v>
      </c>
      <c r="K33" s="287">
        <v>0</v>
      </c>
      <c r="L33" s="287">
        <v>0</v>
      </c>
      <c r="M33" s="285">
        <f t="shared" si="2"/>
        <v>0</v>
      </c>
      <c r="N33" s="307"/>
      <c r="O33">
        <v>229</v>
      </c>
    </row>
    <row r="34" spans="1:15" customFormat="1" ht="25.5" customHeight="1">
      <c r="A34" s="308">
        <v>154</v>
      </c>
      <c r="B34" s="302" t="s">
        <v>374</v>
      </c>
      <c r="C34" s="287">
        <v>0</v>
      </c>
      <c r="D34" s="287">
        <v>0</v>
      </c>
      <c r="E34" s="287">
        <v>0</v>
      </c>
      <c r="F34" s="287">
        <v>0</v>
      </c>
      <c r="G34" s="287">
        <v>0</v>
      </c>
      <c r="H34" s="287">
        <v>0</v>
      </c>
      <c r="I34" s="287">
        <v>0</v>
      </c>
      <c r="J34" s="287">
        <v>0</v>
      </c>
      <c r="K34" s="287">
        <v>0</v>
      </c>
      <c r="L34" s="287">
        <v>0</v>
      </c>
      <c r="M34" s="285">
        <f t="shared" si="2"/>
        <v>0</v>
      </c>
      <c r="N34" s="307"/>
      <c r="O34" s="35" t="s">
        <v>375</v>
      </c>
    </row>
    <row r="35" spans="1:15" customFormat="1" ht="25.5" customHeight="1">
      <c r="A35" s="308">
        <v>155</v>
      </c>
      <c r="B35" s="302" t="s">
        <v>376</v>
      </c>
      <c r="C35" s="287">
        <v>0</v>
      </c>
      <c r="D35" s="287">
        <v>0</v>
      </c>
      <c r="E35" s="287">
        <v>0</v>
      </c>
      <c r="F35" s="287">
        <v>0</v>
      </c>
      <c r="G35" s="287">
        <v>0</v>
      </c>
      <c r="H35" s="287">
        <v>0</v>
      </c>
      <c r="I35" s="287">
        <v>0</v>
      </c>
      <c r="J35" s="287">
        <v>0</v>
      </c>
      <c r="K35" s="287">
        <v>0</v>
      </c>
      <c r="L35" s="287">
        <v>0</v>
      </c>
      <c r="M35" s="285">
        <f t="shared" si="2"/>
        <v>0</v>
      </c>
      <c r="N35" s="307"/>
      <c r="O35">
        <v>202</v>
      </c>
    </row>
    <row r="36" spans="1:15" customFormat="1" ht="25.5" customHeight="1">
      <c r="A36" s="308">
        <v>159</v>
      </c>
      <c r="B36" s="302" t="s">
        <v>377</v>
      </c>
      <c r="C36" s="287">
        <v>0</v>
      </c>
      <c r="D36" s="287">
        <v>0</v>
      </c>
      <c r="E36" s="287">
        <v>0</v>
      </c>
      <c r="F36" s="287">
        <v>0</v>
      </c>
      <c r="G36" s="287">
        <v>0</v>
      </c>
      <c r="H36" s="287">
        <v>0</v>
      </c>
      <c r="I36" s="287">
        <v>0</v>
      </c>
      <c r="J36" s="287">
        <v>0</v>
      </c>
      <c r="K36" s="287">
        <v>0</v>
      </c>
      <c r="L36" s="287">
        <v>0</v>
      </c>
      <c r="M36" s="285">
        <f t="shared" si="2"/>
        <v>0</v>
      </c>
      <c r="N36" s="307"/>
      <c r="O36">
        <v>204</v>
      </c>
    </row>
    <row r="37" spans="1:15" customFormat="1" ht="25.5" customHeight="1">
      <c r="A37" s="295">
        <v>1600</v>
      </c>
      <c r="B37" s="257" t="s">
        <v>378</v>
      </c>
      <c r="C37" s="284">
        <f t="shared" ref="C37:N37" si="7">SUM(C38)</f>
        <v>0</v>
      </c>
      <c r="D37" s="284">
        <f t="shared" si="7"/>
        <v>0</v>
      </c>
      <c r="E37" s="284">
        <f t="shared" si="7"/>
        <v>0</v>
      </c>
      <c r="F37" s="284">
        <f t="shared" si="7"/>
        <v>0</v>
      </c>
      <c r="G37" s="284">
        <f t="shared" si="7"/>
        <v>0</v>
      </c>
      <c r="H37" s="284">
        <f t="shared" si="7"/>
        <v>0</v>
      </c>
      <c r="I37" s="284">
        <f t="shared" si="7"/>
        <v>0</v>
      </c>
      <c r="J37" s="284">
        <f t="shared" si="7"/>
        <v>0</v>
      </c>
      <c r="K37" s="284">
        <f t="shared" si="7"/>
        <v>0</v>
      </c>
      <c r="L37" s="284">
        <f t="shared" si="7"/>
        <v>0</v>
      </c>
      <c r="M37" s="284">
        <f t="shared" si="2"/>
        <v>0</v>
      </c>
      <c r="N37" s="311">
        <f t="shared" si="7"/>
        <v>0</v>
      </c>
      <c r="O37">
        <v>206</v>
      </c>
    </row>
    <row r="38" spans="1:15" customFormat="1" ht="30" customHeight="1">
      <c r="A38" s="308">
        <v>161</v>
      </c>
      <c r="B38" s="302" t="s">
        <v>379</v>
      </c>
      <c r="C38" s="287">
        <v>0</v>
      </c>
      <c r="D38" s="287">
        <v>0</v>
      </c>
      <c r="E38" s="287">
        <v>0</v>
      </c>
      <c r="F38" s="287">
        <v>0</v>
      </c>
      <c r="G38" s="287">
        <v>0</v>
      </c>
      <c r="H38" s="287">
        <v>0</v>
      </c>
      <c r="I38" s="287">
        <v>0</v>
      </c>
      <c r="J38" s="287">
        <v>0</v>
      </c>
      <c r="K38" s="287">
        <v>0</v>
      </c>
      <c r="L38" s="287">
        <v>0</v>
      </c>
      <c r="M38" s="285">
        <f t="shared" si="2"/>
        <v>0</v>
      </c>
      <c r="N38" s="307"/>
      <c r="O38">
        <v>208</v>
      </c>
    </row>
    <row r="39" spans="1:15" customFormat="1" ht="25.5" customHeight="1">
      <c r="A39" s="312">
        <v>1700</v>
      </c>
      <c r="B39" s="296" t="s">
        <v>380</v>
      </c>
      <c r="C39" s="284">
        <f t="shared" ref="C39:N39" si="8">SUM(C40:C41)</f>
        <v>0</v>
      </c>
      <c r="D39" s="284">
        <f>SUM(D40:D41)</f>
        <v>0</v>
      </c>
      <c r="E39" s="284">
        <f t="shared" si="8"/>
        <v>0</v>
      </c>
      <c r="F39" s="284">
        <f t="shared" si="8"/>
        <v>0</v>
      </c>
      <c r="G39" s="284">
        <f t="shared" si="8"/>
        <v>0</v>
      </c>
      <c r="H39" s="284">
        <f t="shared" si="8"/>
        <v>0</v>
      </c>
      <c r="I39" s="284">
        <f t="shared" si="8"/>
        <v>0</v>
      </c>
      <c r="J39" s="284">
        <f t="shared" si="8"/>
        <v>0</v>
      </c>
      <c r="K39" s="284">
        <f t="shared" si="8"/>
        <v>0</v>
      </c>
      <c r="L39" s="284">
        <f t="shared" si="8"/>
        <v>0</v>
      </c>
      <c r="M39" s="284">
        <f t="shared" si="2"/>
        <v>0</v>
      </c>
      <c r="N39" s="311">
        <f t="shared" si="8"/>
        <v>0</v>
      </c>
      <c r="O39">
        <v>210</v>
      </c>
    </row>
    <row r="40" spans="1:15" customFormat="1" ht="25.5" customHeight="1">
      <c r="A40" s="308">
        <v>171</v>
      </c>
      <c r="B40" s="302" t="s">
        <v>381</v>
      </c>
      <c r="C40" s="287">
        <v>0</v>
      </c>
      <c r="D40" s="287">
        <v>0</v>
      </c>
      <c r="E40" s="287">
        <v>0</v>
      </c>
      <c r="F40" s="287">
        <v>0</v>
      </c>
      <c r="G40" s="287">
        <v>0</v>
      </c>
      <c r="H40" s="287">
        <v>0</v>
      </c>
      <c r="I40" s="287">
        <v>0</v>
      </c>
      <c r="J40" s="287">
        <v>0</v>
      </c>
      <c r="K40" s="287">
        <v>0</v>
      </c>
      <c r="L40" s="287">
        <v>0</v>
      </c>
      <c r="M40" s="285">
        <f t="shared" si="2"/>
        <v>0</v>
      </c>
      <c r="N40" s="307"/>
      <c r="O40">
        <v>212</v>
      </c>
    </row>
    <row r="41" spans="1:15" customFormat="1" ht="25.5" customHeight="1">
      <c r="A41" s="308">
        <v>172</v>
      </c>
      <c r="B41" s="302" t="s">
        <v>382</v>
      </c>
      <c r="C41" s="287">
        <v>0</v>
      </c>
      <c r="D41" s="287">
        <v>0</v>
      </c>
      <c r="E41" s="287">
        <v>0</v>
      </c>
      <c r="F41" s="287">
        <v>0</v>
      </c>
      <c r="G41" s="287">
        <v>0</v>
      </c>
      <c r="H41" s="287">
        <v>0</v>
      </c>
      <c r="I41" s="287">
        <v>0</v>
      </c>
      <c r="J41" s="287">
        <v>0</v>
      </c>
      <c r="K41" s="287">
        <v>0</v>
      </c>
      <c r="L41" s="287">
        <v>0</v>
      </c>
      <c r="M41" s="285">
        <f t="shared" si="2"/>
        <v>0</v>
      </c>
      <c r="N41" s="307"/>
      <c r="O41">
        <v>214</v>
      </c>
    </row>
    <row r="42" spans="1:15" customFormat="1" ht="25.5" customHeight="1">
      <c r="A42" s="293">
        <v>2000</v>
      </c>
      <c r="B42" s="294" t="s">
        <v>54</v>
      </c>
      <c r="C42" s="283">
        <f t="shared" ref="C42:N42" si="9">C43+C52+C56+C66+C76+C84+C87+C93+C97</f>
        <v>3866430</v>
      </c>
      <c r="D42" s="283">
        <f>D43+D52+D56+D66+D76+D84+D87+D93+D97</f>
        <v>0</v>
      </c>
      <c r="E42" s="283">
        <f t="shared" si="9"/>
        <v>0</v>
      </c>
      <c r="F42" s="283">
        <f t="shared" si="9"/>
        <v>4200000</v>
      </c>
      <c r="G42" s="283">
        <f t="shared" si="9"/>
        <v>0</v>
      </c>
      <c r="H42" s="283">
        <f t="shared" si="9"/>
        <v>0</v>
      </c>
      <c r="I42" s="283">
        <f t="shared" si="9"/>
        <v>0</v>
      </c>
      <c r="J42" s="283">
        <f t="shared" si="9"/>
        <v>0</v>
      </c>
      <c r="K42" s="283">
        <f t="shared" si="9"/>
        <v>0</v>
      </c>
      <c r="L42" s="283">
        <f t="shared" si="9"/>
        <v>0</v>
      </c>
      <c r="M42" s="283">
        <f t="shared" si="2"/>
        <v>8066430</v>
      </c>
      <c r="N42" s="313">
        <f t="shared" si="9"/>
        <v>0</v>
      </c>
      <c r="O42">
        <v>216</v>
      </c>
    </row>
    <row r="43" spans="1:15" customFormat="1" ht="30">
      <c r="A43" s="295">
        <v>2100</v>
      </c>
      <c r="B43" s="296" t="s">
        <v>383</v>
      </c>
      <c r="C43" s="284">
        <f t="shared" ref="C43:N43" si="10">SUM(C44:C51)</f>
        <v>846000</v>
      </c>
      <c r="D43" s="284">
        <f>SUM(D44:D51)</f>
        <v>0</v>
      </c>
      <c r="E43" s="284">
        <f t="shared" si="10"/>
        <v>0</v>
      </c>
      <c r="F43" s="284">
        <f t="shared" si="10"/>
        <v>0</v>
      </c>
      <c r="G43" s="284">
        <f t="shared" si="10"/>
        <v>0</v>
      </c>
      <c r="H43" s="284">
        <f t="shared" si="10"/>
        <v>0</v>
      </c>
      <c r="I43" s="284">
        <f t="shared" si="10"/>
        <v>0</v>
      </c>
      <c r="J43" s="284">
        <f t="shared" si="10"/>
        <v>0</v>
      </c>
      <c r="K43" s="284">
        <f t="shared" si="10"/>
        <v>0</v>
      </c>
      <c r="L43" s="284">
        <f t="shared" si="10"/>
        <v>0</v>
      </c>
      <c r="M43" s="284">
        <f t="shared" si="2"/>
        <v>846000</v>
      </c>
      <c r="N43" s="311">
        <f t="shared" si="10"/>
        <v>0</v>
      </c>
      <c r="O43">
        <v>224</v>
      </c>
    </row>
    <row r="44" spans="1:15" customFormat="1" ht="25.5" customHeight="1">
      <c r="A44" s="308">
        <v>211</v>
      </c>
      <c r="B44" s="302" t="s">
        <v>384</v>
      </c>
      <c r="C44" s="287">
        <v>300000</v>
      </c>
      <c r="D44" s="287"/>
      <c r="E44" s="287">
        <v>0</v>
      </c>
      <c r="F44" s="287">
        <v>0</v>
      </c>
      <c r="G44" s="287">
        <v>0</v>
      </c>
      <c r="H44" s="287">
        <v>0</v>
      </c>
      <c r="I44" s="287">
        <v>0</v>
      </c>
      <c r="J44" s="287">
        <v>0</v>
      </c>
      <c r="K44" s="287">
        <v>0</v>
      </c>
      <c r="L44" s="287">
        <v>0</v>
      </c>
      <c r="M44" s="285">
        <f t="shared" si="2"/>
        <v>300000</v>
      </c>
      <c r="N44" s="307"/>
      <c r="O44">
        <v>226</v>
      </c>
    </row>
    <row r="45" spans="1:15" customFormat="1" ht="25.5" customHeight="1">
      <c r="A45" s="308">
        <v>212</v>
      </c>
      <c r="B45" s="302" t="s">
        <v>385</v>
      </c>
      <c r="C45" s="287">
        <v>85000</v>
      </c>
      <c r="D45" s="287"/>
      <c r="E45" s="287">
        <v>0</v>
      </c>
      <c r="F45" s="287">
        <v>0</v>
      </c>
      <c r="G45" s="287">
        <v>0</v>
      </c>
      <c r="H45" s="287">
        <v>0</v>
      </c>
      <c r="I45" s="287">
        <v>0</v>
      </c>
      <c r="J45" s="287">
        <v>0</v>
      </c>
      <c r="K45" s="287">
        <v>0</v>
      </c>
      <c r="L45" s="287">
        <v>0</v>
      </c>
      <c r="M45" s="285">
        <f t="shared" si="2"/>
        <v>85000</v>
      </c>
      <c r="N45" s="307"/>
      <c r="O45">
        <v>228</v>
      </c>
    </row>
    <row r="46" spans="1:15" customFormat="1" ht="25.5" customHeight="1">
      <c r="A46" s="308">
        <v>213</v>
      </c>
      <c r="B46" s="302" t="s">
        <v>386</v>
      </c>
      <c r="C46" s="287">
        <v>0</v>
      </c>
      <c r="D46" s="287">
        <v>0</v>
      </c>
      <c r="E46" s="287">
        <v>0</v>
      </c>
      <c r="F46" s="287">
        <v>0</v>
      </c>
      <c r="G46" s="287">
        <v>0</v>
      </c>
      <c r="H46" s="287">
        <v>0</v>
      </c>
      <c r="I46" s="287">
        <v>0</v>
      </c>
      <c r="J46" s="287">
        <v>0</v>
      </c>
      <c r="K46" s="287">
        <v>0</v>
      </c>
      <c r="L46" s="287">
        <v>0</v>
      </c>
      <c r="M46" s="285">
        <f t="shared" si="2"/>
        <v>0</v>
      </c>
      <c r="N46" s="307"/>
      <c r="O46">
        <v>230</v>
      </c>
    </row>
    <row r="47" spans="1:15" customFormat="1" ht="34.5" customHeight="1">
      <c r="A47" s="308">
        <v>214</v>
      </c>
      <c r="B47" s="302" t="s">
        <v>387</v>
      </c>
      <c r="C47" s="287">
        <v>0</v>
      </c>
      <c r="D47" s="287">
        <v>0</v>
      </c>
      <c r="E47" s="287">
        <v>0</v>
      </c>
      <c r="F47" s="287">
        <v>0</v>
      </c>
      <c r="G47" s="287">
        <v>0</v>
      </c>
      <c r="H47" s="287">
        <v>0</v>
      </c>
      <c r="I47" s="287">
        <v>0</v>
      </c>
      <c r="J47" s="287">
        <v>0</v>
      </c>
      <c r="K47" s="287">
        <v>0</v>
      </c>
      <c r="L47" s="287">
        <v>0</v>
      </c>
      <c r="M47" s="285">
        <f t="shared" si="2"/>
        <v>0</v>
      </c>
      <c r="N47" s="307"/>
    </row>
    <row r="48" spans="1:15" customFormat="1" ht="25.5" customHeight="1">
      <c r="A48" s="308">
        <v>215</v>
      </c>
      <c r="B48" s="302" t="s">
        <v>388</v>
      </c>
      <c r="C48" s="287">
        <v>0</v>
      </c>
      <c r="D48" s="287">
        <v>0</v>
      </c>
      <c r="E48" s="287">
        <v>0</v>
      </c>
      <c r="F48" s="287">
        <v>0</v>
      </c>
      <c r="G48" s="287">
        <v>0</v>
      </c>
      <c r="H48" s="287">
        <v>0</v>
      </c>
      <c r="I48" s="287">
        <v>0</v>
      </c>
      <c r="J48" s="287">
        <v>0</v>
      </c>
      <c r="K48" s="287">
        <v>0</v>
      </c>
      <c r="L48" s="287">
        <v>0</v>
      </c>
      <c r="M48" s="285">
        <f t="shared" si="2"/>
        <v>0</v>
      </c>
      <c r="N48" s="307"/>
      <c r="O48">
        <v>301</v>
      </c>
    </row>
    <row r="49" spans="1:15" customFormat="1" ht="25.5" customHeight="1">
      <c r="A49" s="308">
        <v>216</v>
      </c>
      <c r="B49" s="302" t="s">
        <v>389</v>
      </c>
      <c r="C49" s="287">
        <v>75000</v>
      </c>
      <c r="D49" s="287"/>
      <c r="E49" s="287">
        <v>0</v>
      </c>
      <c r="F49" s="287">
        <v>0</v>
      </c>
      <c r="G49" s="287">
        <v>0</v>
      </c>
      <c r="H49" s="287">
        <v>0</v>
      </c>
      <c r="I49" s="287">
        <v>0</v>
      </c>
      <c r="J49" s="287">
        <v>0</v>
      </c>
      <c r="K49" s="287">
        <v>0</v>
      </c>
      <c r="L49" s="287">
        <v>0</v>
      </c>
      <c r="M49" s="285">
        <f t="shared" si="2"/>
        <v>75000</v>
      </c>
      <c r="N49" s="307"/>
      <c r="O49">
        <v>302</v>
      </c>
    </row>
    <row r="50" spans="1:15" customFormat="1" ht="25.5" customHeight="1">
      <c r="A50" s="308">
        <v>217</v>
      </c>
      <c r="B50" s="302" t="s">
        <v>390</v>
      </c>
      <c r="C50" s="287">
        <v>0</v>
      </c>
      <c r="D50" s="287">
        <v>0</v>
      </c>
      <c r="E50" s="287">
        <v>0</v>
      </c>
      <c r="F50" s="287">
        <v>0</v>
      </c>
      <c r="G50" s="287">
        <v>0</v>
      </c>
      <c r="H50" s="287">
        <v>0</v>
      </c>
      <c r="I50" s="287">
        <v>0</v>
      </c>
      <c r="J50" s="287">
        <v>0</v>
      </c>
      <c r="K50" s="287">
        <v>0</v>
      </c>
      <c r="L50" s="287">
        <v>0</v>
      </c>
      <c r="M50" s="285">
        <f t="shared" si="2"/>
        <v>0</v>
      </c>
      <c r="N50" s="307"/>
      <c r="O50">
        <v>303</v>
      </c>
    </row>
    <row r="51" spans="1:15" customFormat="1" ht="39.75" customHeight="1">
      <c r="A51" s="308">
        <v>218</v>
      </c>
      <c r="B51" s="302" t="s">
        <v>391</v>
      </c>
      <c r="C51" s="287">
        <v>386000</v>
      </c>
      <c r="D51" s="287"/>
      <c r="E51" s="287">
        <v>0</v>
      </c>
      <c r="F51" s="287">
        <v>0</v>
      </c>
      <c r="G51" s="287">
        <v>0</v>
      </c>
      <c r="H51" s="287">
        <v>0</v>
      </c>
      <c r="I51" s="287">
        <v>0</v>
      </c>
      <c r="J51" s="287">
        <v>0</v>
      </c>
      <c r="K51" s="287">
        <v>0</v>
      </c>
      <c r="L51" s="287">
        <v>0</v>
      </c>
      <c r="M51" s="285">
        <f t="shared" si="2"/>
        <v>386000</v>
      </c>
      <c r="N51" s="307"/>
      <c r="O51">
        <v>304</v>
      </c>
    </row>
    <row r="52" spans="1:15" customFormat="1" ht="25.5" customHeight="1">
      <c r="A52" s="295">
        <v>2200</v>
      </c>
      <c r="B52" s="296" t="s">
        <v>392</v>
      </c>
      <c r="C52" s="284">
        <f t="shared" ref="C52:N52" si="11">SUM(C53:C55)</f>
        <v>150000</v>
      </c>
      <c r="D52" s="284">
        <f>SUM(D53:D55)</f>
        <v>0</v>
      </c>
      <c r="E52" s="284">
        <f t="shared" si="11"/>
        <v>0</v>
      </c>
      <c r="F52" s="284">
        <f t="shared" si="11"/>
        <v>0</v>
      </c>
      <c r="G52" s="284">
        <f t="shared" si="11"/>
        <v>0</v>
      </c>
      <c r="H52" s="284">
        <f t="shared" si="11"/>
        <v>0</v>
      </c>
      <c r="I52" s="284">
        <f t="shared" si="11"/>
        <v>0</v>
      </c>
      <c r="J52" s="284">
        <f t="shared" si="11"/>
        <v>0</v>
      </c>
      <c r="K52" s="284">
        <f t="shared" si="11"/>
        <v>0</v>
      </c>
      <c r="L52" s="284">
        <f t="shared" si="11"/>
        <v>0</v>
      </c>
      <c r="M52" s="284">
        <f t="shared" si="2"/>
        <v>150000</v>
      </c>
      <c r="N52" s="311">
        <f t="shared" si="11"/>
        <v>0</v>
      </c>
      <c r="O52">
        <v>305</v>
      </c>
    </row>
    <row r="53" spans="1:15" customFormat="1" ht="25.5" customHeight="1">
      <c r="A53" s="308">
        <v>221</v>
      </c>
      <c r="B53" s="302" t="s">
        <v>393</v>
      </c>
      <c r="C53" s="287">
        <v>150000</v>
      </c>
      <c r="D53" s="287"/>
      <c r="E53" s="287">
        <v>0</v>
      </c>
      <c r="F53" s="287">
        <v>0</v>
      </c>
      <c r="G53" s="287">
        <v>0</v>
      </c>
      <c r="H53" s="287">
        <v>0</v>
      </c>
      <c r="I53" s="287">
        <v>0</v>
      </c>
      <c r="J53" s="287">
        <v>0</v>
      </c>
      <c r="K53" s="287">
        <v>0</v>
      </c>
      <c r="L53" s="287">
        <v>0</v>
      </c>
      <c r="M53" s="285">
        <f t="shared" si="2"/>
        <v>150000</v>
      </c>
      <c r="N53" s="307"/>
      <c r="O53">
        <v>306</v>
      </c>
    </row>
    <row r="54" spans="1:15" customFormat="1" ht="25.5" customHeight="1">
      <c r="A54" s="308">
        <v>222</v>
      </c>
      <c r="B54" s="302" t="s">
        <v>394</v>
      </c>
      <c r="C54" s="287">
        <v>0</v>
      </c>
      <c r="D54" s="287">
        <v>0</v>
      </c>
      <c r="E54" s="287">
        <v>0</v>
      </c>
      <c r="F54" s="287">
        <v>0</v>
      </c>
      <c r="G54" s="287">
        <v>0</v>
      </c>
      <c r="H54" s="287">
        <v>0</v>
      </c>
      <c r="I54" s="287">
        <v>0</v>
      </c>
      <c r="J54" s="287">
        <v>0</v>
      </c>
      <c r="K54" s="287">
        <v>0</v>
      </c>
      <c r="L54" s="287">
        <v>0</v>
      </c>
      <c r="M54" s="285">
        <f t="shared" si="2"/>
        <v>0</v>
      </c>
      <c r="N54" s="307"/>
      <c r="O54">
        <v>307</v>
      </c>
    </row>
    <row r="55" spans="1:15" customFormat="1" ht="25.5" customHeight="1">
      <c r="A55" s="308">
        <v>223</v>
      </c>
      <c r="B55" s="302" t="s">
        <v>395</v>
      </c>
      <c r="C55" s="287">
        <v>0</v>
      </c>
      <c r="D55" s="287">
        <v>0</v>
      </c>
      <c r="E55" s="287">
        <v>0</v>
      </c>
      <c r="F55" s="287">
        <v>0</v>
      </c>
      <c r="G55" s="287">
        <v>0</v>
      </c>
      <c r="H55" s="287">
        <v>0</v>
      </c>
      <c r="I55" s="287">
        <v>0</v>
      </c>
      <c r="J55" s="287">
        <v>0</v>
      </c>
      <c r="K55" s="287">
        <v>0</v>
      </c>
      <c r="L55" s="287">
        <v>0</v>
      </c>
      <c r="M55" s="285">
        <f t="shared" si="2"/>
        <v>0</v>
      </c>
      <c r="N55" s="307"/>
      <c r="O55">
        <v>308</v>
      </c>
    </row>
    <row r="56" spans="1:15" customFormat="1" ht="30">
      <c r="A56" s="295">
        <v>2300</v>
      </c>
      <c r="B56" s="296" t="s">
        <v>396</v>
      </c>
      <c r="C56" s="284">
        <f t="shared" ref="C56:N56" si="12">SUM(C57:C65)</f>
        <v>0</v>
      </c>
      <c r="D56" s="284">
        <f>SUM(D57:D65)</f>
        <v>0</v>
      </c>
      <c r="E56" s="284">
        <f t="shared" si="12"/>
        <v>0</v>
      </c>
      <c r="F56" s="284">
        <f t="shared" si="12"/>
        <v>0</v>
      </c>
      <c r="G56" s="284">
        <f t="shared" si="12"/>
        <v>0</v>
      </c>
      <c r="H56" s="284">
        <f t="shared" si="12"/>
        <v>0</v>
      </c>
      <c r="I56" s="284">
        <f t="shared" si="12"/>
        <v>0</v>
      </c>
      <c r="J56" s="284">
        <f t="shared" si="12"/>
        <v>0</v>
      </c>
      <c r="K56" s="284">
        <f t="shared" si="12"/>
        <v>0</v>
      </c>
      <c r="L56" s="284">
        <f t="shared" si="12"/>
        <v>0</v>
      </c>
      <c r="M56" s="284">
        <f t="shared" si="2"/>
        <v>0</v>
      </c>
      <c r="N56" s="311">
        <f t="shared" si="12"/>
        <v>0</v>
      </c>
      <c r="O56">
        <v>309</v>
      </c>
    </row>
    <row r="57" spans="1:15" customFormat="1" ht="25.5">
      <c r="A57" s="308">
        <v>231</v>
      </c>
      <c r="B57" s="302" t="s">
        <v>397</v>
      </c>
      <c r="C57" s="287">
        <v>0</v>
      </c>
      <c r="D57" s="287">
        <v>0</v>
      </c>
      <c r="E57" s="287">
        <v>0</v>
      </c>
      <c r="F57" s="287">
        <v>0</v>
      </c>
      <c r="G57" s="287">
        <v>0</v>
      </c>
      <c r="H57" s="287">
        <v>0</v>
      </c>
      <c r="I57" s="287">
        <v>0</v>
      </c>
      <c r="J57" s="287">
        <v>0</v>
      </c>
      <c r="K57" s="287">
        <v>0</v>
      </c>
      <c r="L57" s="287">
        <v>0</v>
      </c>
      <c r="M57" s="285">
        <f t="shared" si="2"/>
        <v>0</v>
      </c>
      <c r="N57" s="307"/>
      <c r="O57">
        <v>310</v>
      </c>
    </row>
    <row r="58" spans="1:15" customFormat="1" ht="25.5" customHeight="1">
      <c r="A58" s="308">
        <v>232</v>
      </c>
      <c r="B58" s="302" t="s">
        <v>398</v>
      </c>
      <c r="C58" s="287">
        <v>0</v>
      </c>
      <c r="D58" s="287">
        <v>0</v>
      </c>
      <c r="E58" s="287">
        <v>0</v>
      </c>
      <c r="F58" s="287">
        <v>0</v>
      </c>
      <c r="G58" s="287">
        <v>0</v>
      </c>
      <c r="H58" s="287">
        <v>0</v>
      </c>
      <c r="I58" s="287">
        <v>0</v>
      </c>
      <c r="J58" s="287">
        <v>0</v>
      </c>
      <c r="K58" s="287">
        <v>0</v>
      </c>
      <c r="L58" s="287">
        <v>0</v>
      </c>
      <c r="M58" s="285">
        <f t="shared" si="2"/>
        <v>0</v>
      </c>
      <c r="N58" s="307"/>
      <c r="O58">
        <v>311</v>
      </c>
    </row>
    <row r="59" spans="1:15" customFormat="1" ht="25.5">
      <c r="A59" s="308">
        <v>233</v>
      </c>
      <c r="B59" s="302" t="s">
        <v>399</v>
      </c>
      <c r="C59" s="287">
        <v>0</v>
      </c>
      <c r="D59" s="287">
        <v>0</v>
      </c>
      <c r="E59" s="287">
        <v>0</v>
      </c>
      <c r="F59" s="287">
        <v>0</v>
      </c>
      <c r="G59" s="287">
        <v>0</v>
      </c>
      <c r="H59" s="287">
        <v>0</v>
      </c>
      <c r="I59" s="287">
        <v>0</v>
      </c>
      <c r="J59" s="287">
        <v>0</v>
      </c>
      <c r="K59" s="287">
        <v>0</v>
      </c>
      <c r="L59" s="287">
        <v>0</v>
      </c>
      <c r="M59" s="285">
        <f t="shared" si="2"/>
        <v>0</v>
      </c>
      <c r="N59" s="307"/>
      <c r="O59">
        <v>312</v>
      </c>
    </row>
    <row r="60" spans="1:15" customFormat="1" ht="25.5">
      <c r="A60" s="308">
        <v>234</v>
      </c>
      <c r="B60" s="302" t="s">
        <v>400</v>
      </c>
      <c r="C60" s="287">
        <v>0</v>
      </c>
      <c r="D60" s="287">
        <v>0</v>
      </c>
      <c r="E60" s="287">
        <v>0</v>
      </c>
      <c r="F60" s="287">
        <v>0</v>
      </c>
      <c r="G60" s="287">
        <v>0</v>
      </c>
      <c r="H60" s="287">
        <v>0</v>
      </c>
      <c r="I60" s="287">
        <v>0</v>
      </c>
      <c r="J60" s="287">
        <v>0</v>
      </c>
      <c r="K60" s="287">
        <v>0</v>
      </c>
      <c r="L60" s="287">
        <v>0</v>
      </c>
      <c r="M60" s="285">
        <f t="shared" si="2"/>
        <v>0</v>
      </c>
      <c r="N60" s="307"/>
      <c r="O60">
        <v>313</v>
      </c>
    </row>
    <row r="61" spans="1:15" customFormat="1" ht="25.5">
      <c r="A61" s="308">
        <v>235</v>
      </c>
      <c r="B61" s="302" t="s">
        <v>401</v>
      </c>
      <c r="C61" s="287">
        <v>0</v>
      </c>
      <c r="D61" s="287">
        <v>0</v>
      </c>
      <c r="E61" s="287">
        <v>0</v>
      </c>
      <c r="F61" s="287">
        <v>0</v>
      </c>
      <c r="G61" s="287">
        <v>0</v>
      </c>
      <c r="H61" s="287">
        <v>0</v>
      </c>
      <c r="I61" s="287">
        <v>0</v>
      </c>
      <c r="J61" s="287">
        <v>0</v>
      </c>
      <c r="K61" s="287">
        <v>0</v>
      </c>
      <c r="L61" s="287">
        <v>0</v>
      </c>
      <c r="M61" s="285">
        <f t="shared" si="2"/>
        <v>0</v>
      </c>
      <c r="N61" s="307"/>
      <c r="O61">
        <v>314</v>
      </c>
    </row>
    <row r="62" spans="1:15" customFormat="1" ht="25.5">
      <c r="A62" s="308">
        <v>236</v>
      </c>
      <c r="B62" s="302" t="s">
        <v>402</v>
      </c>
      <c r="C62" s="287">
        <v>0</v>
      </c>
      <c r="D62" s="287">
        <v>0</v>
      </c>
      <c r="E62" s="287">
        <v>0</v>
      </c>
      <c r="F62" s="287">
        <v>0</v>
      </c>
      <c r="G62" s="287">
        <v>0</v>
      </c>
      <c r="H62" s="287">
        <v>0</v>
      </c>
      <c r="I62" s="287">
        <v>0</v>
      </c>
      <c r="J62" s="287">
        <v>0</v>
      </c>
      <c r="K62" s="287">
        <v>0</v>
      </c>
      <c r="L62" s="287">
        <v>0</v>
      </c>
      <c r="M62" s="285">
        <f t="shared" si="2"/>
        <v>0</v>
      </c>
      <c r="N62" s="307"/>
      <c r="O62">
        <v>315</v>
      </c>
    </row>
    <row r="63" spans="1:15" customFormat="1" ht="25.5">
      <c r="A63" s="308">
        <v>237</v>
      </c>
      <c r="B63" s="302" t="s">
        <v>403</v>
      </c>
      <c r="C63" s="287">
        <v>0</v>
      </c>
      <c r="D63" s="287">
        <v>0</v>
      </c>
      <c r="E63" s="287">
        <v>0</v>
      </c>
      <c r="F63" s="287">
        <v>0</v>
      </c>
      <c r="G63" s="287">
        <v>0</v>
      </c>
      <c r="H63" s="287">
        <v>0</v>
      </c>
      <c r="I63" s="287">
        <v>0</v>
      </c>
      <c r="J63" s="287">
        <v>0</v>
      </c>
      <c r="K63" s="287">
        <v>0</v>
      </c>
      <c r="L63" s="287">
        <v>0</v>
      </c>
      <c r="M63" s="285">
        <f t="shared" si="2"/>
        <v>0</v>
      </c>
      <c r="N63" s="307"/>
      <c r="O63">
        <v>316</v>
      </c>
    </row>
    <row r="64" spans="1:15" customFormat="1" ht="25.5" customHeight="1">
      <c r="A64" s="308">
        <v>238</v>
      </c>
      <c r="B64" s="302" t="s">
        <v>404</v>
      </c>
      <c r="C64" s="287">
        <v>0</v>
      </c>
      <c r="D64" s="287">
        <v>0</v>
      </c>
      <c r="E64" s="287">
        <v>0</v>
      </c>
      <c r="F64" s="287">
        <v>0</v>
      </c>
      <c r="G64" s="287">
        <v>0</v>
      </c>
      <c r="H64" s="287">
        <v>0</v>
      </c>
      <c r="I64" s="287">
        <v>0</v>
      </c>
      <c r="J64" s="287">
        <v>0</v>
      </c>
      <c r="K64" s="287">
        <v>0</v>
      </c>
      <c r="L64" s="287">
        <v>0</v>
      </c>
      <c r="M64" s="285">
        <f t="shared" si="2"/>
        <v>0</v>
      </c>
      <c r="N64" s="307"/>
      <c r="O64">
        <v>317</v>
      </c>
    </row>
    <row r="65" spans="1:15" customFormat="1" ht="25.5" customHeight="1">
      <c r="A65" s="308">
        <v>239</v>
      </c>
      <c r="B65" s="302" t="s">
        <v>405</v>
      </c>
      <c r="C65" s="287">
        <v>0</v>
      </c>
      <c r="D65" s="287">
        <v>0</v>
      </c>
      <c r="E65" s="287">
        <v>0</v>
      </c>
      <c r="F65" s="287">
        <v>0</v>
      </c>
      <c r="G65" s="287">
        <v>0</v>
      </c>
      <c r="H65" s="287">
        <v>0</v>
      </c>
      <c r="I65" s="287">
        <v>0</v>
      </c>
      <c r="J65" s="287">
        <v>0</v>
      </c>
      <c r="K65" s="287">
        <v>0</v>
      </c>
      <c r="L65" s="287">
        <v>0</v>
      </c>
      <c r="M65" s="285">
        <f t="shared" si="2"/>
        <v>0</v>
      </c>
      <c r="N65" s="307"/>
      <c r="O65">
        <v>399</v>
      </c>
    </row>
    <row r="66" spans="1:15" customFormat="1" ht="30">
      <c r="A66" s="295">
        <v>2400</v>
      </c>
      <c r="B66" s="296" t="s">
        <v>406</v>
      </c>
      <c r="C66" s="284">
        <f t="shared" ref="C66:N66" si="13">SUM(C67:C75)</f>
        <v>300000</v>
      </c>
      <c r="D66" s="284">
        <f>SUM(D67:D75)</f>
        <v>0</v>
      </c>
      <c r="E66" s="284">
        <f t="shared" si="13"/>
        <v>0</v>
      </c>
      <c r="F66" s="284">
        <f t="shared" si="13"/>
        <v>0</v>
      </c>
      <c r="G66" s="284">
        <f t="shared" si="13"/>
        <v>0</v>
      </c>
      <c r="H66" s="284">
        <f t="shared" si="13"/>
        <v>0</v>
      </c>
      <c r="I66" s="284">
        <f t="shared" si="13"/>
        <v>0</v>
      </c>
      <c r="J66" s="284">
        <f t="shared" si="13"/>
        <v>0</v>
      </c>
      <c r="K66" s="284">
        <f t="shared" si="13"/>
        <v>0</v>
      </c>
      <c r="L66" s="284">
        <f t="shared" si="13"/>
        <v>0</v>
      </c>
      <c r="M66" s="284">
        <f t="shared" si="2"/>
        <v>300000</v>
      </c>
      <c r="N66" s="311">
        <f t="shared" si="13"/>
        <v>0</v>
      </c>
    </row>
    <row r="67" spans="1:15" customFormat="1" ht="25.5" customHeight="1">
      <c r="A67" s="308">
        <v>241</v>
      </c>
      <c r="B67" s="302" t="s">
        <v>407</v>
      </c>
      <c r="C67" s="287">
        <v>0</v>
      </c>
      <c r="D67" s="287">
        <v>0</v>
      </c>
      <c r="E67" s="287">
        <v>0</v>
      </c>
      <c r="F67" s="287">
        <v>0</v>
      </c>
      <c r="G67" s="287">
        <v>0</v>
      </c>
      <c r="H67" s="287">
        <v>0</v>
      </c>
      <c r="I67" s="287">
        <v>0</v>
      </c>
      <c r="J67" s="287">
        <v>0</v>
      </c>
      <c r="K67" s="287">
        <v>0</v>
      </c>
      <c r="L67" s="287">
        <v>0</v>
      </c>
      <c r="M67" s="285">
        <f t="shared" si="2"/>
        <v>0</v>
      </c>
      <c r="N67" s="307"/>
      <c r="O67">
        <v>401</v>
      </c>
    </row>
    <row r="68" spans="1:15" customFormat="1" ht="25.5" customHeight="1">
      <c r="A68" s="308">
        <v>242</v>
      </c>
      <c r="B68" s="302" t="s">
        <v>408</v>
      </c>
      <c r="C68" s="287">
        <v>0</v>
      </c>
      <c r="D68" s="287">
        <v>0</v>
      </c>
      <c r="E68" s="287">
        <v>0</v>
      </c>
      <c r="F68" s="287">
        <v>0</v>
      </c>
      <c r="G68" s="287">
        <v>0</v>
      </c>
      <c r="H68" s="287">
        <v>0</v>
      </c>
      <c r="I68" s="287">
        <v>0</v>
      </c>
      <c r="J68" s="287">
        <v>0</v>
      </c>
      <c r="K68" s="287">
        <v>0</v>
      </c>
      <c r="L68" s="287">
        <v>0</v>
      </c>
      <c r="M68" s="285">
        <f t="shared" si="2"/>
        <v>0</v>
      </c>
      <c r="N68" s="307"/>
      <c r="O68">
        <v>402</v>
      </c>
    </row>
    <row r="69" spans="1:15" customFormat="1" ht="25.5" customHeight="1">
      <c r="A69" s="308">
        <v>243</v>
      </c>
      <c r="B69" s="302" t="s">
        <v>409</v>
      </c>
      <c r="C69" s="287">
        <v>0</v>
      </c>
      <c r="D69" s="287">
        <v>0</v>
      </c>
      <c r="E69" s="287">
        <v>0</v>
      </c>
      <c r="F69" s="287">
        <v>0</v>
      </c>
      <c r="G69" s="287">
        <v>0</v>
      </c>
      <c r="H69" s="287">
        <v>0</v>
      </c>
      <c r="I69" s="287">
        <v>0</v>
      </c>
      <c r="J69" s="287">
        <v>0</v>
      </c>
      <c r="K69" s="287">
        <v>0</v>
      </c>
      <c r="L69" s="287">
        <v>0</v>
      </c>
      <c r="M69" s="285">
        <f t="shared" si="2"/>
        <v>0</v>
      </c>
      <c r="N69" s="307"/>
      <c r="O69">
        <v>403</v>
      </c>
    </row>
    <row r="70" spans="1:15" customFormat="1" ht="25.5" customHeight="1">
      <c r="A70" s="308">
        <v>244</v>
      </c>
      <c r="B70" s="302" t="s">
        <v>410</v>
      </c>
      <c r="C70" s="287">
        <v>0</v>
      </c>
      <c r="D70" s="287">
        <v>0</v>
      </c>
      <c r="E70" s="287">
        <v>0</v>
      </c>
      <c r="F70" s="287">
        <v>0</v>
      </c>
      <c r="G70" s="287">
        <v>0</v>
      </c>
      <c r="H70" s="287">
        <v>0</v>
      </c>
      <c r="I70" s="287">
        <v>0</v>
      </c>
      <c r="J70" s="287">
        <v>0</v>
      </c>
      <c r="K70" s="287">
        <v>0</v>
      </c>
      <c r="L70" s="287">
        <v>0</v>
      </c>
      <c r="M70" s="285">
        <f t="shared" ref="M70:M133" si="14">SUM(C70:L70)</f>
        <v>0</v>
      </c>
      <c r="N70" s="307"/>
      <c r="O70">
        <v>404</v>
      </c>
    </row>
    <row r="71" spans="1:15" customFormat="1" ht="25.5" customHeight="1">
      <c r="A71" s="308">
        <v>245</v>
      </c>
      <c r="B71" s="302" t="s">
        <v>411</v>
      </c>
      <c r="C71" s="287">
        <v>0</v>
      </c>
      <c r="D71" s="287">
        <v>0</v>
      </c>
      <c r="E71" s="287">
        <v>0</v>
      </c>
      <c r="F71" s="287">
        <v>0</v>
      </c>
      <c r="G71" s="287">
        <v>0</v>
      </c>
      <c r="H71" s="287">
        <v>0</v>
      </c>
      <c r="I71" s="287">
        <v>0</v>
      </c>
      <c r="J71" s="287">
        <v>0</v>
      </c>
      <c r="K71" s="287">
        <v>0</v>
      </c>
      <c r="L71" s="287">
        <v>0</v>
      </c>
      <c r="M71" s="285">
        <f t="shared" si="14"/>
        <v>0</v>
      </c>
      <c r="N71" s="307"/>
      <c r="O71">
        <v>405</v>
      </c>
    </row>
    <row r="72" spans="1:15" customFormat="1" ht="25.5" customHeight="1">
      <c r="A72" s="308">
        <v>246</v>
      </c>
      <c r="B72" s="302" t="s">
        <v>412</v>
      </c>
      <c r="C72" s="287">
        <v>300000</v>
      </c>
      <c r="D72" s="287"/>
      <c r="E72" s="287">
        <v>0</v>
      </c>
      <c r="F72" s="287">
        <v>0</v>
      </c>
      <c r="G72" s="287">
        <v>0</v>
      </c>
      <c r="H72" s="287">
        <v>0</v>
      </c>
      <c r="I72" s="287">
        <v>0</v>
      </c>
      <c r="J72" s="287">
        <v>0</v>
      </c>
      <c r="K72" s="287">
        <v>0</v>
      </c>
      <c r="L72" s="287">
        <v>0</v>
      </c>
      <c r="M72" s="285">
        <f t="shared" si="14"/>
        <v>300000</v>
      </c>
      <c r="N72" s="307"/>
      <c r="O72">
        <v>406</v>
      </c>
    </row>
    <row r="73" spans="1:15" customFormat="1" ht="25.5" customHeight="1">
      <c r="A73" s="308">
        <v>247</v>
      </c>
      <c r="B73" s="302" t="s">
        <v>413</v>
      </c>
      <c r="C73" s="287">
        <v>0</v>
      </c>
      <c r="D73" s="287">
        <v>0</v>
      </c>
      <c r="E73" s="287">
        <v>0</v>
      </c>
      <c r="F73" s="287">
        <v>0</v>
      </c>
      <c r="G73" s="287">
        <v>0</v>
      </c>
      <c r="H73" s="287">
        <v>0</v>
      </c>
      <c r="I73" s="287">
        <v>0</v>
      </c>
      <c r="J73" s="287">
        <v>0</v>
      </c>
      <c r="K73" s="287">
        <v>0</v>
      </c>
      <c r="L73" s="287">
        <v>0</v>
      </c>
      <c r="M73" s="285">
        <f t="shared" si="14"/>
        <v>0</v>
      </c>
      <c r="N73" s="307"/>
      <c r="O73">
        <v>407</v>
      </c>
    </row>
    <row r="74" spans="1:15" customFormat="1" ht="25.5" customHeight="1">
      <c r="A74" s="308">
        <v>248</v>
      </c>
      <c r="B74" s="302" t="s">
        <v>414</v>
      </c>
      <c r="C74" s="287">
        <v>0</v>
      </c>
      <c r="D74" s="287">
        <v>0</v>
      </c>
      <c r="E74" s="287">
        <v>0</v>
      </c>
      <c r="F74" s="287">
        <v>0</v>
      </c>
      <c r="G74" s="287">
        <v>0</v>
      </c>
      <c r="H74" s="287">
        <v>0</v>
      </c>
      <c r="I74" s="287">
        <v>0</v>
      </c>
      <c r="J74" s="287">
        <v>0</v>
      </c>
      <c r="K74" s="287">
        <v>0</v>
      </c>
      <c r="L74" s="287">
        <v>0</v>
      </c>
      <c r="M74" s="285">
        <f t="shared" si="14"/>
        <v>0</v>
      </c>
      <c r="N74" s="307"/>
      <c r="O74">
        <v>499</v>
      </c>
    </row>
    <row r="75" spans="1:15" customFormat="1" ht="25.5" customHeight="1">
      <c r="A75" s="308">
        <v>249</v>
      </c>
      <c r="B75" s="302" t="s">
        <v>415</v>
      </c>
      <c r="C75" s="287">
        <v>0</v>
      </c>
      <c r="D75" s="287">
        <v>0</v>
      </c>
      <c r="E75" s="287">
        <v>0</v>
      </c>
      <c r="F75" s="287">
        <v>0</v>
      </c>
      <c r="G75" s="287">
        <v>0</v>
      </c>
      <c r="H75" s="287">
        <v>0</v>
      </c>
      <c r="I75" s="287">
        <v>0</v>
      </c>
      <c r="J75" s="287">
        <v>0</v>
      </c>
      <c r="K75" s="287">
        <v>0</v>
      </c>
      <c r="L75" s="287">
        <v>0</v>
      </c>
      <c r="M75" s="285">
        <f t="shared" si="14"/>
        <v>0</v>
      </c>
      <c r="N75" s="307"/>
    </row>
    <row r="76" spans="1:15" customFormat="1" ht="25.5" customHeight="1">
      <c r="A76" s="295">
        <v>2500</v>
      </c>
      <c r="B76" s="296" t="s">
        <v>416</v>
      </c>
      <c r="C76" s="284">
        <f t="shared" ref="C76:N76" si="15">SUM(C77:C83)</f>
        <v>55000</v>
      </c>
      <c r="D76" s="284">
        <f>SUM(D77:D83)</f>
        <v>0</v>
      </c>
      <c r="E76" s="284">
        <f t="shared" si="15"/>
        <v>0</v>
      </c>
      <c r="F76" s="284">
        <f t="shared" si="15"/>
        <v>0</v>
      </c>
      <c r="G76" s="284">
        <f t="shared" si="15"/>
        <v>0</v>
      </c>
      <c r="H76" s="284">
        <f t="shared" si="15"/>
        <v>0</v>
      </c>
      <c r="I76" s="284">
        <f t="shared" si="15"/>
        <v>0</v>
      </c>
      <c r="J76" s="284">
        <f t="shared" si="15"/>
        <v>0</v>
      </c>
      <c r="K76" s="284">
        <f t="shared" si="15"/>
        <v>0</v>
      </c>
      <c r="L76" s="284">
        <f t="shared" si="15"/>
        <v>0</v>
      </c>
      <c r="M76" s="284">
        <f t="shared" si="14"/>
        <v>55000</v>
      </c>
      <c r="N76" s="311">
        <f t="shared" si="15"/>
        <v>0</v>
      </c>
      <c r="O76">
        <v>501</v>
      </c>
    </row>
    <row r="77" spans="1:15" customFormat="1" ht="25.5" customHeight="1">
      <c r="A77" s="308">
        <v>251</v>
      </c>
      <c r="B77" s="302" t="s">
        <v>417</v>
      </c>
      <c r="C77" s="287">
        <v>0</v>
      </c>
      <c r="D77" s="287"/>
      <c r="E77" s="287">
        <v>0</v>
      </c>
      <c r="F77" s="287">
        <v>0</v>
      </c>
      <c r="G77" s="287">
        <v>0</v>
      </c>
      <c r="H77" s="287">
        <v>0</v>
      </c>
      <c r="I77" s="287">
        <v>0</v>
      </c>
      <c r="J77" s="287">
        <v>0</v>
      </c>
      <c r="K77" s="287">
        <v>0</v>
      </c>
      <c r="L77" s="287">
        <v>0</v>
      </c>
      <c r="M77" s="285">
        <f t="shared" si="14"/>
        <v>0</v>
      </c>
      <c r="N77" s="307"/>
      <c r="O77">
        <v>502</v>
      </c>
    </row>
    <row r="78" spans="1:15" customFormat="1" ht="25.5" customHeight="1">
      <c r="A78" s="308">
        <v>252</v>
      </c>
      <c r="B78" s="302" t="s">
        <v>418</v>
      </c>
      <c r="C78" s="287">
        <v>55000</v>
      </c>
      <c r="D78" s="287"/>
      <c r="E78" s="287">
        <v>0</v>
      </c>
      <c r="F78" s="287">
        <v>0</v>
      </c>
      <c r="G78" s="287">
        <v>0</v>
      </c>
      <c r="H78" s="287">
        <v>0</v>
      </c>
      <c r="I78" s="287">
        <v>0</v>
      </c>
      <c r="J78" s="287">
        <v>0</v>
      </c>
      <c r="K78" s="287">
        <v>0</v>
      </c>
      <c r="L78" s="287">
        <v>0</v>
      </c>
      <c r="M78" s="285">
        <f t="shared" si="14"/>
        <v>55000</v>
      </c>
      <c r="N78" s="307"/>
      <c r="O78">
        <v>503</v>
      </c>
    </row>
    <row r="79" spans="1:15" customFormat="1" ht="25.5" customHeight="1">
      <c r="A79" s="308">
        <v>253</v>
      </c>
      <c r="B79" s="302" t="s">
        <v>419</v>
      </c>
      <c r="C79" s="287">
        <v>0</v>
      </c>
      <c r="D79" s="287">
        <v>0</v>
      </c>
      <c r="E79" s="287">
        <v>0</v>
      </c>
      <c r="F79" s="287">
        <v>0</v>
      </c>
      <c r="G79" s="287">
        <v>0</v>
      </c>
      <c r="H79" s="287">
        <v>0</v>
      </c>
      <c r="I79" s="287">
        <v>0</v>
      </c>
      <c r="J79" s="287">
        <v>0</v>
      </c>
      <c r="K79" s="287">
        <v>0</v>
      </c>
      <c r="L79" s="287">
        <v>0</v>
      </c>
      <c r="M79" s="285">
        <f t="shared" si="14"/>
        <v>0</v>
      </c>
      <c r="N79" s="307"/>
      <c r="O79">
        <v>599</v>
      </c>
    </row>
    <row r="80" spans="1:15" customFormat="1" ht="25.5" customHeight="1">
      <c r="A80" s="308">
        <v>254</v>
      </c>
      <c r="B80" s="302" t="s">
        <v>420</v>
      </c>
      <c r="C80" s="287">
        <v>0</v>
      </c>
      <c r="D80" s="287">
        <v>0</v>
      </c>
      <c r="E80" s="287">
        <v>0</v>
      </c>
      <c r="F80" s="287">
        <v>0</v>
      </c>
      <c r="G80" s="287">
        <v>0</v>
      </c>
      <c r="H80" s="287">
        <v>0</v>
      </c>
      <c r="I80" s="287">
        <v>0</v>
      </c>
      <c r="J80" s="287">
        <v>0</v>
      </c>
      <c r="K80" s="287">
        <v>0</v>
      </c>
      <c r="L80" s="287">
        <v>0</v>
      </c>
      <c r="M80" s="285">
        <f t="shared" si="14"/>
        <v>0</v>
      </c>
      <c r="N80" s="307"/>
    </row>
    <row r="81" spans="1:15" customFormat="1" ht="25.5" customHeight="1">
      <c r="A81" s="308">
        <v>255</v>
      </c>
      <c r="B81" s="302" t="s">
        <v>421</v>
      </c>
      <c r="C81" s="287">
        <v>0</v>
      </c>
      <c r="D81" s="287">
        <v>0</v>
      </c>
      <c r="E81" s="287">
        <v>0</v>
      </c>
      <c r="F81" s="287">
        <v>0</v>
      </c>
      <c r="G81" s="287">
        <v>0</v>
      </c>
      <c r="H81" s="287">
        <v>0</v>
      </c>
      <c r="I81" s="287">
        <v>0</v>
      </c>
      <c r="J81" s="287">
        <v>0</v>
      </c>
      <c r="K81" s="287">
        <v>0</v>
      </c>
      <c r="L81" s="287">
        <v>0</v>
      </c>
      <c r="M81" s="285">
        <f t="shared" si="14"/>
        <v>0</v>
      </c>
      <c r="N81" s="307"/>
      <c r="O81">
        <v>901</v>
      </c>
    </row>
    <row r="82" spans="1:15" customFormat="1" ht="25.5" customHeight="1">
      <c r="A82" s="308">
        <v>256</v>
      </c>
      <c r="B82" s="302" t="s">
        <v>422</v>
      </c>
      <c r="C82" s="287">
        <v>0</v>
      </c>
      <c r="D82" s="287">
        <v>0</v>
      </c>
      <c r="E82" s="287">
        <v>0</v>
      </c>
      <c r="F82" s="287">
        <v>0</v>
      </c>
      <c r="G82" s="287">
        <v>0</v>
      </c>
      <c r="H82" s="287">
        <v>0</v>
      </c>
      <c r="I82" s="287">
        <v>0</v>
      </c>
      <c r="J82" s="287">
        <v>0</v>
      </c>
      <c r="K82" s="287">
        <v>0</v>
      </c>
      <c r="L82" s="287">
        <v>0</v>
      </c>
      <c r="M82" s="285">
        <f t="shared" si="14"/>
        <v>0</v>
      </c>
      <c r="N82" s="307"/>
      <c r="O82">
        <v>902</v>
      </c>
    </row>
    <row r="83" spans="1:15" customFormat="1" ht="25.5" customHeight="1">
      <c r="A83" s="308">
        <v>259</v>
      </c>
      <c r="B83" s="302" t="s">
        <v>423</v>
      </c>
      <c r="C83" s="287">
        <v>0</v>
      </c>
      <c r="D83" s="287">
        <v>0</v>
      </c>
      <c r="E83" s="287">
        <v>0</v>
      </c>
      <c r="F83" s="287">
        <v>0</v>
      </c>
      <c r="G83" s="287">
        <v>0</v>
      </c>
      <c r="H83" s="287">
        <v>0</v>
      </c>
      <c r="I83" s="287">
        <v>0</v>
      </c>
      <c r="J83" s="287">
        <v>0</v>
      </c>
      <c r="K83" s="287">
        <v>0</v>
      </c>
      <c r="L83" s="287">
        <v>0</v>
      </c>
      <c r="M83" s="285">
        <f t="shared" si="14"/>
        <v>0</v>
      </c>
      <c r="N83" s="307"/>
      <c r="O83">
        <v>903</v>
      </c>
    </row>
    <row r="84" spans="1:15" customFormat="1" ht="25.5" customHeight="1">
      <c r="A84" s="295">
        <v>2600</v>
      </c>
      <c r="B84" s="296" t="s">
        <v>424</v>
      </c>
      <c r="C84" s="284">
        <f t="shared" ref="C84:N84" si="16">SUM(C85:C86)</f>
        <v>1457000</v>
      </c>
      <c r="D84" s="284">
        <f>SUM(D85:D86)</f>
        <v>0</v>
      </c>
      <c r="E84" s="284">
        <f t="shared" si="16"/>
        <v>0</v>
      </c>
      <c r="F84" s="284">
        <f t="shared" si="16"/>
        <v>3500000</v>
      </c>
      <c r="G84" s="284">
        <f t="shared" si="16"/>
        <v>0</v>
      </c>
      <c r="H84" s="284">
        <f t="shared" si="16"/>
        <v>0</v>
      </c>
      <c r="I84" s="284">
        <f t="shared" si="16"/>
        <v>0</v>
      </c>
      <c r="J84" s="284">
        <f t="shared" si="16"/>
        <v>0</v>
      </c>
      <c r="K84" s="284">
        <f t="shared" si="16"/>
        <v>0</v>
      </c>
      <c r="L84" s="284">
        <f t="shared" si="16"/>
        <v>0</v>
      </c>
      <c r="M84" s="284">
        <f t="shared" si="14"/>
        <v>4957000</v>
      </c>
      <c r="N84" s="311">
        <f t="shared" si="16"/>
        <v>0</v>
      </c>
      <c r="O84">
        <v>904</v>
      </c>
    </row>
    <row r="85" spans="1:15" customFormat="1" ht="25.5" customHeight="1">
      <c r="A85" s="308">
        <v>261</v>
      </c>
      <c r="B85" s="302" t="s">
        <v>425</v>
      </c>
      <c r="C85" s="287">
        <v>1457000</v>
      </c>
      <c r="D85" s="287"/>
      <c r="E85" s="287">
        <v>0</v>
      </c>
      <c r="F85" s="287">
        <v>3500000</v>
      </c>
      <c r="G85" s="287">
        <v>0</v>
      </c>
      <c r="H85" s="287">
        <v>0</v>
      </c>
      <c r="I85" s="287">
        <v>0</v>
      </c>
      <c r="J85" s="287">
        <v>0</v>
      </c>
      <c r="K85" s="287">
        <v>0</v>
      </c>
      <c r="L85" s="287">
        <v>0</v>
      </c>
      <c r="M85" s="285">
        <f t="shared" si="14"/>
        <v>4957000</v>
      </c>
      <c r="N85" s="307"/>
      <c r="O85">
        <v>999</v>
      </c>
    </row>
    <row r="86" spans="1:15" customFormat="1" ht="25.5" customHeight="1">
      <c r="A86" s="308">
        <v>262</v>
      </c>
      <c r="B86" s="302" t="s">
        <v>426</v>
      </c>
      <c r="C86" s="287">
        <v>0</v>
      </c>
      <c r="D86" s="287">
        <v>0</v>
      </c>
      <c r="E86" s="287">
        <v>0</v>
      </c>
      <c r="F86" s="287">
        <v>0</v>
      </c>
      <c r="G86" s="287">
        <v>0</v>
      </c>
      <c r="H86" s="287">
        <v>0</v>
      </c>
      <c r="I86" s="287">
        <v>0</v>
      </c>
      <c r="J86" s="287">
        <v>0</v>
      </c>
      <c r="K86" s="287">
        <v>0</v>
      </c>
      <c r="L86" s="287">
        <v>0</v>
      </c>
      <c r="M86" s="285">
        <f t="shared" si="14"/>
        <v>0</v>
      </c>
      <c r="N86" s="307"/>
    </row>
    <row r="87" spans="1:15" customFormat="1" ht="30">
      <c r="A87" s="295">
        <v>2700</v>
      </c>
      <c r="B87" s="296" t="s">
        <v>427</v>
      </c>
      <c r="C87" s="284">
        <f t="shared" ref="C87:N87" si="17">SUM(C88:C92)</f>
        <v>0</v>
      </c>
      <c r="D87" s="284">
        <f>SUM(D88:D92)</f>
        <v>0</v>
      </c>
      <c r="E87" s="284">
        <f t="shared" si="17"/>
        <v>0</v>
      </c>
      <c r="F87" s="284">
        <f t="shared" si="17"/>
        <v>400000</v>
      </c>
      <c r="G87" s="284">
        <f t="shared" si="17"/>
        <v>0</v>
      </c>
      <c r="H87" s="284">
        <f t="shared" si="17"/>
        <v>0</v>
      </c>
      <c r="I87" s="284">
        <f t="shared" si="17"/>
        <v>0</v>
      </c>
      <c r="J87" s="284">
        <f t="shared" si="17"/>
        <v>0</v>
      </c>
      <c r="K87" s="284">
        <f t="shared" si="17"/>
        <v>0</v>
      </c>
      <c r="L87" s="284">
        <f t="shared" si="17"/>
        <v>0</v>
      </c>
      <c r="M87" s="284">
        <f t="shared" si="14"/>
        <v>400000</v>
      </c>
      <c r="N87" s="311">
        <f t="shared" si="17"/>
        <v>0</v>
      </c>
    </row>
    <row r="88" spans="1:15" customFormat="1" ht="25.5" customHeight="1">
      <c r="A88" s="308">
        <v>271</v>
      </c>
      <c r="B88" s="302" t="s">
        <v>428</v>
      </c>
      <c r="C88" s="287">
        <v>0</v>
      </c>
      <c r="D88" s="287">
        <v>0</v>
      </c>
      <c r="E88" s="287">
        <v>0</v>
      </c>
      <c r="F88" s="287">
        <v>0</v>
      </c>
      <c r="G88" s="287">
        <v>0</v>
      </c>
      <c r="H88" s="287">
        <v>0</v>
      </c>
      <c r="I88" s="287">
        <v>0</v>
      </c>
      <c r="J88" s="287">
        <v>0</v>
      </c>
      <c r="K88" s="287">
        <v>0</v>
      </c>
      <c r="L88" s="287">
        <v>0</v>
      </c>
      <c r="M88" s="285">
        <f t="shared" si="14"/>
        <v>0</v>
      </c>
      <c r="N88" s="307"/>
    </row>
    <row r="89" spans="1:15" customFormat="1" ht="25.5" customHeight="1">
      <c r="A89" s="308">
        <v>272</v>
      </c>
      <c r="B89" s="302" t="s">
        <v>429</v>
      </c>
      <c r="C89" s="287">
        <v>0</v>
      </c>
      <c r="D89" s="287">
        <v>0</v>
      </c>
      <c r="E89" s="287">
        <v>0</v>
      </c>
      <c r="F89" s="287">
        <v>400000</v>
      </c>
      <c r="G89" s="287">
        <v>0</v>
      </c>
      <c r="H89" s="287">
        <v>0</v>
      </c>
      <c r="I89" s="287">
        <v>0</v>
      </c>
      <c r="J89" s="287">
        <v>0</v>
      </c>
      <c r="K89" s="287">
        <v>0</v>
      </c>
      <c r="L89" s="287">
        <v>0</v>
      </c>
      <c r="M89" s="285">
        <f t="shared" si="14"/>
        <v>400000</v>
      </c>
      <c r="N89" s="307"/>
    </row>
    <row r="90" spans="1:15" customFormat="1" ht="25.5" customHeight="1">
      <c r="A90" s="308">
        <v>273</v>
      </c>
      <c r="B90" s="302" t="s">
        <v>430</v>
      </c>
      <c r="C90" s="287">
        <v>0</v>
      </c>
      <c r="D90" s="287">
        <v>0</v>
      </c>
      <c r="E90" s="287">
        <v>0</v>
      </c>
      <c r="F90" s="287">
        <v>0</v>
      </c>
      <c r="G90" s="287">
        <v>0</v>
      </c>
      <c r="H90" s="287">
        <v>0</v>
      </c>
      <c r="I90" s="287">
        <v>0</v>
      </c>
      <c r="J90" s="287">
        <v>0</v>
      </c>
      <c r="K90" s="287">
        <v>0</v>
      </c>
      <c r="L90" s="287">
        <v>0</v>
      </c>
      <c r="M90" s="285">
        <f t="shared" si="14"/>
        <v>0</v>
      </c>
      <c r="N90" s="307"/>
    </row>
    <row r="91" spans="1:15" customFormat="1" ht="25.5" customHeight="1">
      <c r="A91" s="308">
        <v>274</v>
      </c>
      <c r="B91" s="302" t="s">
        <v>431</v>
      </c>
      <c r="C91" s="287">
        <v>0</v>
      </c>
      <c r="D91" s="287">
        <v>0</v>
      </c>
      <c r="E91" s="287">
        <v>0</v>
      </c>
      <c r="F91" s="287">
        <v>0</v>
      </c>
      <c r="G91" s="287">
        <v>0</v>
      </c>
      <c r="H91" s="287">
        <v>0</v>
      </c>
      <c r="I91" s="287">
        <v>0</v>
      </c>
      <c r="J91" s="287">
        <v>0</v>
      </c>
      <c r="K91" s="287">
        <v>0</v>
      </c>
      <c r="L91" s="287">
        <v>0</v>
      </c>
      <c r="M91" s="285">
        <f t="shared" si="14"/>
        <v>0</v>
      </c>
      <c r="N91" s="307"/>
    </row>
    <row r="92" spans="1:15" customFormat="1" ht="25.5" customHeight="1">
      <c r="A92" s="308">
        <v>275</v>
      </c>
      <c r="B92" s="302" t="s">
        <v>432</v>
      </c>
      <c r="C92" s="287">
        <v>0</v>
      </c>
      <c r="D92" s="287">
        <v>0</v>
      </c>
      <c r="E92" s="287">
        <v>0</v>
      </c>
      <c r="F92" s="287">
        <v>0</v>
      </c>
      <c r="G92" s="287">
        <v>0</v>
      </c>
      <c r="H92" s="287">
        <v>0</v>
      </c>
      <c r="I92" s="287">
        <v>0</v>
      </c>
      <c r="J92" s="287">
        <v>0</v>
      </c>
      <c r="K92" s="287">
        <v>0</v>
      </c>
      <c r="L92" s="287">
        <v>0</v>
      </c>
      <c r="M92" s="285">
        <f t="shared" si="14"/>
        <v>0</v>
      </c>
      <c r="N92" s="307"/>
    </row>
    <row r="93" spans="1:15" customFormat="1" ht="25.5" customHeight="1">
      <c r="A93" s="295">
        <v>2800</v>
      </c>
      <c r="B93" s="296" t="s">
        <v>433</v>
      </c>
      <c r="C93" s="284">
        <f t="shared" ref="C93:N93" si="18">SUM(C94:C96)</f>
        <v>0</v>
      </c>
      <c r="D93" s="284">
        <f>SUM(D94:D96)</f>
        <v>0</v>
      </c>
      <c r="E93" s="284">
        <f t="shared" si="18"/>
        <v>0</v>
      </c>
      <c r="F93" s="284">
        <f t="shared" si="18"/>
        <v>300000</v>
      </c>
      <c r="G93" s="284">
        <f t="shared" si="18"/>
        <v>0</v>
      </c>
      <c r="H93" s="284">
        <f t="shared" si="18"/>
        <v>0</v>
      </c>
      <c r="I93" s="284">
        <f t="shared" si="18"/>
        <v>0</v>
      </c>
      <c r="J93" s="284">
        <f t="shared" si="18"/>
        <v>0</v>
      </c>
      <c r="K93" s="284">
        <f t="shared" si="18"/>
        <v>0</v>
      </c>
      <c r="L93" s="284">
        <f t="shared" si="18"/>
        <v>0</v>
      </c>
      <c r="M93" s="284">
        <f t="shared" si="14"/>
        <v>300000</v>
      </c>
      <c r="N93" s="311">
        <f t="shared" si="18"/>
        <v>0</v>
      </c>
    </row>
    <row r="94" spans="1:15" customFormat="1" ht="25.5" customHeight="1">
      <c r="A94" s="308">
        <v>281</v>
      </c>
      <c r="B94" s="302" t="s">
        <v>434</v>
      </c>
      <c r="C94" s="287">
        <v>0</v>
      </c>
      <c r="D94" s="287">
        <v>0</v>
      </c>
      <c r="E94" s="287">
        <v>0</v>
      </c>
      <c r="F94" s="287">
        <v>0</v>
      </c>
      <c r="G94" s="287">
        <v>0</v>
      </c>
      <c r="H94" s="287">
        <v>0</v>
      </c>
      <c r="I94" s="287">
        <v>0</v>
      </c>
      <c r="J94" s="287">
        <v>0</v>
      </c>
      <c r="K94" s="287">
        <v>0</v>
      </c>
      <c r="L94" s="287">
        <v>0</v>
      </c>
      <c r="M94" s="285">
        <f t="shared" si="14"/>
        <v>0</v>
      </c>
      <c r="N94" s="307"/>
    </row>
    <row r="95" spans="1:15" customFormat="1" ht="25.5" customHeight="1">
      <c r="A95" s="308">
        <v>282</v>
      </c>
      <c r="B95" s="302" t="s">
        <v>435</v>
      </c>
      <c r="C95" s="287">
        <v>0</v>
      </c>
      <c r="D95" s="287">
        <v>0</v>
      </c>
      <c r="E95" s="287">
        <v>0</v>
      </c>
      <c r="F95" s="287">
        <v>0</v>
      </c>
      <c r="G95" s="287">
        <v>0</v>
      </c>
      <c r="H95" s="287">
        <v>0</v>
      </c>
      <c r="I95" s="287">
        <v>0</v>
      </c>
      <c r="J95" s="287">
        <v>0</v>
      </c>
      <c r="K95" s="287">
        <v>0</v>
      </c>
      <c r="L95" s="287">
        <v>0</v>
      </c>
      <c r="M95" s="285">
        <f t="shared" si="14"/>
        <v>0</v>
      </c>
      <c r="N95" s="307"/>
    </row>
    <row r="96" spans="1:15" customFormat="1" ht="25.5" customHeight="1">
      <c r="A96" s="308">
        <v>283</v>
      </c>
      <c r="B96" s="302" t="s">
        <v>436</v>
      </c>
      <c r="C96" s="287">
        <v>0</v>
      </c>
      <c r="D96" s="287">
        <v>0</v>
      </c>
      <c r="E96" s="287">
        <v>0</v>
      </c>
      <c r="F96" s="287">
        <v>300000</v>
      </c>
      <c r="G96" s="287">
        <v>0</v>
      </c>
      <c r="H96" s="287">
        <v>0</v>
      </c>
      <c r="I96" s="287">
        <v>0</v>
      </c>
      <c r="J96" s="287">
        <v>0</v>
      </c>
      <c r="K96" s="287">
        <v>0</v>
      </c>
      <c r="L96" s="287">
        <v>0</v>
      </c>
      <c r="M96" s="285">
        <f t="shared" si="14"/>
        <v>300000</v>
      </c>
      <c r="N96" s="307"/>
    </row>
    <row r="97" spans="1:14" customFormat="1" ht="25.5" customHeight="1">
      <c r="A97" s="295">
        <v>2900</v>
      </c>
      <c r="B97" s="296" t="s">
        <v>437</v>
      </c>
      <c r="C97" s="284">
        <f t="shared" ref="C97:N97" si="19">SUM(C98:C106)</f>
        <v>1058430</v>
      </c>
      <c r="D97" s="284">
        <f>SUM(D98:D106)</f>
        <v>0</v>
      </c>
      <c r="E97" s="284">
        <f t="shared" si="19"/>
        <v>0</v>
      </c>
      <c r="F97" s="284">
        <f t="shared" si="19"/>
        <v>0</v>
      </c>
      <c r="G97" s="284">
        <f t="shared" si="19"/>
        <v>0</v>
      </c>
      <c r="H97" s="284">
        <f t="shared" si="19"/>
        <v>0</v>
      </c>
      <c r="I97" s="284">
        <f t="shared" si="19"/>
        <v>0</v>
      </c>
      <c r="J97" s="284">
        <f t="shared" si="19"/>
        <v>0</v>
      </c>
      <c r="K97" s="284">
        <f t="shared" si="19"/>
        <v>0</v>
      </c>
      <c r="L97" s="284">
        <f t="shared" si="19"/>
        <v>0</v>
      </c>
      <c r="M97" s="284">
        <f t="shared" si="14"/>
        <v>1058430</v>
      </c>
      <c r="N97" s="311">
        <f t="shared" si="19"/>
        <v>0</v>
      </c>
    </row>
    <row r="98" spans="1:14" customFormat="1" ht="25.5" customHeight="1">
      <c r="A98" s="308">
        <v>291</v>
      </c>
      <c r="B98" s="302" t="s">
        <v>438</v>
      </c>
      <c r="C98" s="287">
        <v>120000</v>
      </c>
      <c r="D98" s="287"/>
      <c r="E98" s="287">
        <v>0</v>
      </c>
      <c r="F98" s="287">
        <v>0</v>
      </c>
      <c r="G98" s="287">
        <v>0</v>
      </c>
      <c r="H98" s="287">
        <v>0</v>
      </c>
      <c r="I98" s="287">
        <v>0</v>
      </c>
      <c r="J98" s="287">
        <v>0</v>
      </c>
      <c r="K98" s="287">
        <v>0</v>
      </c>
      <c r="L98" s="287">
        <v>0</v>
      </c>
      <c r="M98" s="285">
        <f t="shared" si="14"/>
        <v>120000</v>
      </c>
      <c r="N98" s="307"/>
    </row>
    <row r="99" spans="1:14" customFormat="1" ht="25.5" customHeight="1">
      <c r="A99" s="308">
        <v>292</v>
      </c>
      <c r="B99" s="302" t="s">
        <v>439</v>
      </c>
      <c r="C99" s="287">
        <v>0</v>
      </c>
      <c r="D99" s="287">
        <v>0</v>
      </c>
      <c r="E99" s="287">
        <v>0</v>
      </c>
      <c r="F99" s="287">
        <v>0</v>
      </c>
      <c r="G99" s="287">
        <v>0</v>
      </c>
      <c r="H99" s="287">
        <v>0</v>
      </c>
      <c r="I99" s="287">
        <v>0</v>
      </c>
      <c r="J99" s="287">
        <v>0</v>
      </c>
      <c r="K99" s="287">
        <v>0</v>
      </c>
      <c r="L99" s="287">
        <v>0</v>
      </c>
      <c r="M99" s="285">
        <f t="shared" si="14"/>
        <v>0</v>
      </c>
      <c r="N99" s="307"/>
    </row>
    <row r="100" spans="1:14" customFormat="1" ht="38.25" customHeight="1">
      <c r="A100" s="308">
        <v>293</v>
      </c>
      <c r="B100" s="302" t="s">
        <v>440</v>
      </c>
      <c r="C100" s="287">
        <v>0</v>
      </c>
      <c r="D100" s="287">
        <v>0</v>
      </c>
      <c r="E100" s="287">
        <v>0</v>
      </c>
      <c r="F100" s="287">
        <v>0</v>
      </c>
      <c r="G100" s="287">
        <v>0</v>
      </c>
      <c r="H100" s="287">
        <v>0</v>
      </c>
      <c r="I100" s="287">
        <v>0</v>
      </c>
      <c r="J100" s="287">
        <v>0</v>
      </c>
      <c r="K100" s="287">
        <v>0</v>
      </c>
      <c r="L100" s="287">
        <v>0</v>
      </c>
      <c r="M100" s="285">
        <f t="shared" si="14"/>
        <v>0</v>
      </c>
      <c r="N100" s="307"/>
    </row>
    <row r="101" spans="1:14" customFormat="1" ht="25.5">
      <c r="A101" s="308">
        <v>294</v>
      </c>
      <c r="B101" s="302" t="s">
        <v>441</v>
      </c>
      <c r="C101" s="287">
        <v>75000</v>
      </c>
      <c r="D101" s="287"/>
      <c r="E101" s="287">
        <v>0</v>
      </c>
      <c r="F101" s="287">
        <v>0</v>
      </c>
      <c r="G101" s="287">
        <v>0</v>
      </c>
      <c r="H101" s="287">
        <v>0</v>
      </c>
      <c r="I101" s="287">
        <v>0</v>
      </c>
      <c r="J101" s="287">
        <v>0</v>
      </c>
      <c r="K101" s="287">
        <v>0</v>
      </c>
      <c r="L101" s="287">
        <v>0</v>
      </c>
      <c r="M101" s="285">
        <f t="shared" si="14"/>
        <v>75000</v>
      </c>
      <c r="N101" s="307"/>
    </row>
    <row r="102" spans="1:14" customFormat="1" ht="42" customHeight="1">
      <c r="A102" s="308">
        <v>295</v>
      </c>
      <c r="B102" s="302" t="s">
        <v>442</v>
      </c>
      <c r="C102" s="287">
        <v>0</v>
      </c>
      <c r="D102" s="287">
        <v>0</v>
      </c>
      <c r="E102" s="287">
        <v>0</v>
      </c>
      <c r="F102" s="287">
        <v>0</v>
      </c>
      <c r="G102" s="287">
        <v>0</v>
      </c>
      <c r="H102" s="287">
        <v>0</v>
      </c>
      <c r="I102" s="287">
        <v>0</v>
      </c>
      <c r="J102" s="287">
        <v>0</v>
      </c>
      <c r="K102" s="287">
        <v>0</v>
      </c>
      <c r="L102" s="287">
        <v>0</v>
      </c>
      <c r="M102" s="285">
        <f t="shared" si="14"/>
        <v>0</v>
      </c>
      <c r="N102" s="307"/>
    </row>
    <row r="103" spans="1:14" customFormat="1" ht="26.25" customHeight="1">
      <c r="A103" s="308">
        <v>296</v>
      </c>
      <c r="B103" s="302" t="s">
        <v>443</v>
      </c>
      <c r="C103" s="287">
        <v>513430</v>
      </c>
      <c r="D103" s="287"/>
      <c r="E103" s="287">
        <v>0</v>
      </c>
      <c r="F103" s="287">
        <v>0</v>
      </c>
      <c r="G103" s="287">
        <v>0</v>
      </c>
      <c r="H103" s="287">
        <v>0</v>
      </c>
      <c r="I103" s="287">
        <v>0</v>
      </c>
      <c r="J103" s="287">
        <v>0</v>
      </c>
      <c r="K103" s="287">
        <v>0</v>
      </c>
      <c r="L103" s="287">
        <v>0</v>
      </c>
      <c r="M103" s="285">
        <f t="shared" si="14"/>
        <v>513430</v>
      </c>
      <c r="N103" s="307"/>
    </row>
    <row r="104" spans="1:14" customFormat="1" ht="25.5">
      <c r="A104" s="308">
        <v>297</v>
      </c>
      <c r="B104" s="302" t="s">
        <v>444</v>
      </c>
      <c r="C104" s="287">
        <v>0</v>
      </c>
      <c r="D104" s="287">
        <v>0</v>
      </c>
      <c r="E104" s="287">
        <v>0</v>
      </c>
      <c r="F104" s="287">
        <v>0</v>
      </c>
      <c r="G104" s="287">
        <v>0</v>
      </c>
      <c r="H104" s="287">
        <v>0</v>
      </c>
      <c r="I104" s="287">
        <v>0</v>
      </c>
      <c r="J104" s="287">
        <v>0</v>
      </c>
      <c r="K104" s="287">
        <v>0</v>
      </c>
      <c r="L104" s="287">
        <v>0</v>
      </c>
      <c r="M104" s="285">
        <f t="shared" si="14"/>
        <v>0</v>
      </c>
      <c r="N104" s="307"/>
    </row>
    <row r="105" spans="1:14" customFormat="1" ht="30" customHeight="1">
      <c r="A105" s="308">
        <v>298</v>
      </c>
      <c r="B105" s="302" t="s">
        <v>445</v>
      </c>
      <c r="C105" s="287">
        <v>350000</v>
      </c>
      <c r="D105" s="287"/>
      <c r="E105" s="287">
        <v>0</v>
      </c>
      <c r="F105" s="287">
        <v>0</v>
      </c>
      <c r="G105" s="287">
        <v>0</v>
      </c>
      <c r="H105" s="287">
        <v>0</v>
      </c>
      <c r="I105" s="287">
        <v>0</v>
      </c>
      <c r="J105" s="287">
        <v>0</v>
      </c>
      <c r="K105" s="287">
        <v>0</v>
      </c>
      <c r="L105" s="287">
        <v>0</v>
      </c>
      <c r="M105" s="285">
        <f t="shared" si="14"/>
        <v>350000</v>
      </c>
      <c r="N105" s="307"/>
    </row>
    <row r="106" spans="1:14" customFormat="1" ht="25.5" customHeight="1">
      <c r="A106" s="308">
        <v>299</v>
      </c>
      <c r="B106" s="302" t="s">
        <v>446</v>
      </c>
      <c r="C106" s="287">
        <v>0</v>
      </c>
      <c r="D106" s="287">
        <v>0</v>
      </c>
      <c r="E106" s="287">
        <v>0</v>
      </c>
      <c r="F106" s="287">
        <v>0</v>
      </c>
      <c r="G106" s="287">
        <v>0</v>
      </c>
      <c r="H106" s="287">
        <v>0</v>
      </c>
      <c r="I106" s="287">
        <v>0</v>
      </c>
      <c r="J106" s="287">
        <v>0</v>
      </c>
      <c r="K106" s="287">
        <v>0</v>
      </c>
      <c r="L106" s="287">
        <v>0</v>
      </c>
      <c r="M106" s="285">
        <f t="shared" si="14"/>
        <v>0</v>
      </c>
      <c r="N106" s="307"/>
    </row>
    <row r="107" spans="1:14" s="136" customFormat="1" ht="25.5" customHeight="1">
      <c r="A107" s="293">
        <v>3000</v>
      </c>
      <c r="B107" s="294" t="s">
        <v>64</v>
      </c>
      <c r="C107" s="283">
        <f t="shared" ref="C107:N107" si="20">C108+C118+C128+C138+C148+C158+C166+C176+C182</f>
        <v>0</v>
      </c>
      <c r="D107" s="283">
        <f>D108+D118+D128+D138+D148+D158+D166+D176+D182</f>
        <v>0</v>
      </c>
      <c r="E107" s="283">
        <f t="shared" si="20"/>
        <v>0</v>
      </c>
      <c r="F107" s="283">
        <f t="shared" si="20"/>
        <v>5014745</v>
      </c>
      <c r="G107" s="283">
        <f t="shared" si="20"/>
        <v>5635000</v>
      </c>
      <c r="H107" s="283">
        <f t="shared" si="20"/>
        <v>0</v>
      </c>
      <c r="I107" s="283">
        <f t="shared" si="20"/>
        <v>0</v>
      </c>
      <c r="J107" s="283">
        <f t="shared" si="20"/>
        <v>0</v>
      </c>
      <c r="K107" s="283">
        <f t="shared" si="20"/>
        <v>0</v>
      </c>
      <c r="L107" s="283">
        <f t="shared" si="20"/>
        <v>0</v>
      </c>
      <c r="M107" s="283">
        <f t="shared" si="14"/>
        <v>10649745</v>
      </c>
      <c r="N107" s="314">
        <f t="shared" si="20"/>
        <v>0</v>
      </c>
    </row>
    <row r="108" spans="1:14" customFormat="1" ht="25.5" customHeight="1">
      <c r="A108" s="295">
        <v>3100</v>
      </c>
      <c r="B108" s="296" t="s">
        <v>447</v>
      </c>
      <c r="C108" s="284">
        <f>SUM(C109:C117)</f>
        <v>0</v>
      </c>
      <c r="D108" s="284">
        <f>SUM(D109:D117)</f>
        <v>0</v>
      </c>
      <c r="E108" s="284">
        <f t="shared" ref="E108:N108" si="21">SUM(E109:E117)</f>
        <v>0</v>
      </c>
      <c r="F108" s="284">
        <f t="shared" si="21"/>
        <v>5014745</v>
      </c>
      <c r="G108" s="284">
        <f t="shared" si="21"/>
        <v>415000</v>
      </c>
      <c r="H108" s="284">
        <f t="shared" si="21"/>
        <v>0</v>
      </c>
      <c r="I108" s="284">
        <f t="shared" si="21"/>
        <v>0</v>
      </c>
      <c r="J108" s="284">
        <f t="shared" si="21"/>
        <v>0</v>
      </c>
      <c r="K108" s="284">
        <f t="shared" si="21"/>
        <v>0</v>
      </c>
      <c r="L108" s="284">
        <f t="shared" si="21"/>
        <v>0</v>
      </c>
      <c r="M108" s="284">
        <f t="shared" si="14"/>
        <v>5429745</v>
      </c>
      <c r="N108" s="311">
        <f t="shared" si="21"/>
        <v>0</v>
      </c>
    </row>
    <row r="109" spans="1:14" customFormat="1" ht="25.5" customHeight="1">
      <c r="A109" s="308">
        <v>311</v>
      </c>
      <c r="B109" s="302" t="s">
        <v>448</v>
      </c>
      <c r="C109" s="287">
        <v>0</v>
      </c>
      <c r="D109" s="287">
        <v>0</v>
      </c>
      <c r="E109" s="287">
        <v>0</v>
      </c>
      <c r="F109" s="287">
        <v>5014745</v>
      </c>
      <c r="G109" s="287">
        <v>0</v>
      </c>
      <c r="H109" s="287">
        <v>0</v>
      </c>
      <c r="I109" s="287">
        <v>0</v>
      </c>
      <c r="J109" s="287">
        <v>0</v>
      </c>
      <c r="K109" s="287">
        <v>0</v>
      </c>
      <c r="L109" s="287">
        <v>0</v>
      </c>
      <c r="M109" s="285">
        <f t="shared" si="14"/>
        <v>5014745</v>
      </c>
      <c r="N109" s="307"/>
    </row>
    <row r="110" spans="1:14" customFormat="1" ht="25.5" customHeight="1">
      <c r="A110" s="308">
        <v>312</v>
      </c>
      <c r="B110" s="302" t="s">
        <v>449</v>
      </c>
      <c r="C110" s="287">
        <v>0</v>
      </c>
      <c r="D110" s="287">
        <v>0</v>
      </c>
      <c r="E110" s="287">
        <v>0</v>
      </c>
      <c r="F110" s="287">
        <v>0</v>
      </c>
      <c r="G110" s="287">
        <v>122000</v>
      </c>
      <c r="H110" s="287">
        <v>0</v>
      </c>
      <c r="I110" s="287">
        <v>0</v>
      </c>
      <c r="J110" s="287">
        <v>0</v>
      </c>
      <c r="K110" s="287">
        <v>0</v>
      </c>
      <c r="L110" s="287">
        <v>0</v>
      </c>
      <c r="M110" s="285">
        <f t="shared" si="14"/>
        <v>122000</v>
      </c>
      <c r="N110" s="307"/>
    </row>
    <row r="111" spans="1:14" customFormat="1" ht="25.5" customHeight="1">
      <c r="A111" s="308">
        <v>313</v>
      </c>
      <c r="B111" s="302" t="s">
        <v>450</v>
      </c>
      <c r="C111" s="287">
        <v>0</v>
      </c>
      <c r="D111" s="287">
        <v>0</v>
      </c>
      <c r="E111" s="287">
        <v>0</v>
      </c>
      <c r="F111" s="287">
        <v>0</v>
      </c>
      <c r="G111" s="287">
        <v>0</v>
      </c>
      <c r="H111" s="287">
        <v>0</v>
      </c>
      <c r="I111" s="287">
        <v>0</v>
      </c>
      <c r="J111" s="287">
        <v>0</v>
      </c>
      <c r="K111" s="287">
        <v>0</v>
      </c>
      <c r="L111" s="287">
        <v>0</v>
      </c>
      <c r="M111" s="285">
        <f t="shared" si="14"/>
        <v>0</v>
      </c>
      <c r="N111" s="307"/>
    </row>
    <row r="112" spans="1:14" customFormat="1" ht="25.5" customHeight="1">
      <c r="A112" s="308">
        <v>314</v>
      </c>
      <c r="B112" s="302" t="s">
        <v>451</v>
      </c>
      <c r="C112" s="287">
        <v>0</v>
      </c>
      <c r="D112" s="287">
        <v>0</v>
      </c>
      <c r="E112" s="287">
        <v>0</v>
      </c>
      <c r="F112" s="287">
        <v>0</v>
      </c>
      <c r="G112" s="287">
        <v>275000</v>
      </c>
      <c r="H112" s="287">
        <v>0</v>
      </c>
      <c r="I112" s="287">
        <v>0</v>
      </c>
      <c r="J112" s="287">
        <v>0</v>
      </c>
      <c r="K112" s="287">
        <v>0</v>
      </c>
      <c r="L112" s="287">
        <v>0</v>
      </c>
      <c r="M112" s="285">
        <f t="shared" si="14"/>
        <v>275000</v>
      </c>
      <c r="N112" s="307"/>
    </row>
    <row r="113" spans="1:14" customFormat="1" ht="25.5" customHeight="1">
      <c r="A113" s="308">
        <v>315</v>
      </c>
      <c r="B113" s="302" t="s">
        <v>452</v>
      </c>
      <c r="C113" s="287">
        <v>0</v>
      </c>
      <c r="D113" s="287">
        <v>0</v>
      </c>
      <c r="E113" s="287">
        <v>0</v>
      </c>
      <c r="F113" s="287">
        <v>0</v>
      </c>
      <c r="G113" s="287">
        <v>15000</v>
      </c>
      <c r="H113" s="287">
        <v>0</v>
      </c>
      <c r="I113" s="287">
        <v>0</v>
      </c>
      <c r="J113" s="287">
        <v>0</v>
      </c>
      <c r="K113" s="287">
        <v>0</v>
      </c>
      <c r="L113" s="287">
        <v>0</v>
      </c>
      <c r="M113" s="285">
        <f t="shared" si="14"/>
        <v>15000</v>
      </c>
      <c r="N113" s="307"/>
    </row>
    <row r="114" spans="1:14" customFormat="1" ht="25.5" customHeight="1">
      <c r="A114" s="308">
        <v>316</v>
      </c>
      <c r="B114" s="302" t="s">
        <v>453</v>
      </c>
      <c r="C114" s="287">
        <v>0</v>
      </c>
      <c r="D114" s="287">
        <v>0</v>
      </c>
      <c r="E114" s="287">
        <v>0</v>
      </c>
      <c r="F114" s="287">
        <v>0</v>
      </c>
      <c r="G114" s="287">
        <v>0</v>
      </c>
      <c r="H114" s="287">
        <v>0</v>
      </c>
      <c r="I114" s="287">
        <v>0</v>
      </c>
      <c r="J114" s="287">
        <v>0</v>
      </c>
      <c r="K114" s="287">
        <v>0</v>
      </c>
      <c r="L114" s="287">
        <v>0</v>
      </c>
      <c r="M114" s="285">
        <f t="shared" si="14"/>
        <v>0</v>
      </c>
      <c r="N114" s="307"/>
    </row>
    <row r="115" spans="1:14" customFormat="1" ht="35.25" customHeight="1">
      <c r="A115" s="308">
        <v>317</v>
      </c>
      <c r="B115" s="302" t="s">
        <v>454</v>
      </c>
      <c r="C115" s="287">
        <v>0</v>
      </c>
      <c r="D115" s="287">
        <v>0</v>
      </c>
      <c r="E115" s="287">
        <v>0</v>
      </c>
      <c r="F115" s="287">
        <v>0</v>
      </c>
      <c r="G115" s="287">
        <v>0</v>
      </c>
      <c r="H115" s="287">
        <v>0</v>
      </c>
      <c r="I115" s="287">
        <v>0</v>
      </c>
      <c r="J115" s="287">
        <v>0</v>
      </c>
      <c r="K115" s="287">
        <v>0</v>
      </c>
      <c r="L115" s="287">
        <v>0</v>
      </c>
      <c r="M115" s="285">
        <f t="shared" si="14"/>
        <v>0</v>
      </c>
      <c r="N115" s="307"/>
    </row>
    <row r="116" spans="1:14" customFormat="1" ht="25.5" customHeight="1">
      <c r="A116" s="308">
        <v>318</v>
      </c>
      <c r="B116" s="302" t="s">
        <v>455</v>
      </c>
      <c r="C116" s="287">
        <v>0</v>
      </c>
      <c r="D116" s="287">
        <v>0</v>
      </c>
      <c r="E116" s="287">
        <v>0</v>
      </c>
      <c r="F116" s="287">
        <v>0</v>
      </c>
      <c r="G116" s="287">
        <v>3000</v>
      </c>
      <c r="H116" s="287">
        <v>0</v>
      </c>
      <c r="I116" s="287">
        <v>0</v>
      </c>
      <c r="J116" s="287">
        <v>0</v>
      </c>
      <c r="K116" s="287">
        <v>0</v>
      </c>
      <c r="L116" s="287">
        <v>0</v>
      </c>
      <c r="M116" s="285">
        <f t="shared" si="14"/>
        <v>3000</v>
      </c>
      <c r="N116" s="307"/>
    </row>
    <row r="117" spans="1:14" customFormat="1" ht="25.5" customHeight="1">
      <c r="A117" s="308">
        <v>319</v>
      </c>
      <c r="B117" s="302" t="s">
        <v>456</v>
      </c>
      <c r="C117" s="287">
        <v>0</v>
      </c>
      <c r="D117" s="287">
        <v>0</v>
      </c>
      <c r="E117" s="287">
        <v>0</v>
      </c>
      <c r="F117" s="287">
        <v>0</v>
      </c>
      <c r="G117" s="287">
        <v>0</v>
      </c>
      <c r="H117" s="287">
        <v>0</v>
      </c>
      <c r="I117" s="287">
        <v>0</v>
      </c>
      <c r="J117" s="287">
        <v>0</v>
      </c>
      <c r="K117" s="287">
        <v>0</v>
      </c>
      <c r="L117" s="287">
        <v>0</v>
      </c>
      <c r="M117" s="285">
        <f t="shared" si="14"/>
        <v>0</v>
      </c>
      <c r="N117" s="307"/>
    </row>
    <row r="118" spans="1:14" customFormat="1" ht="25.5" customHeight="1">
      <c r="A118" s="295">
        <v>3200</v>
      </c>
      <c r="B118" s="296" t="s">
        <v>457</v>
      </c>
      <c r="C118" s="284">
        <f t="shared" ref="C118:N118" si="22">SUM(C119:C127)</f>
        <v>0</v>
      </c>
      <c r="D118" s="284">
        <f>SUM(D119:D127)</f>
        <v>0</v>
      </c>
      <c r="E118" s="284">
        <f t="shared" si="22"/>
        <v>0</v>
      </c>
      <c r="F118" s="284">
        <f t="shared" si="22"/>
        <v>0</v>
      </c>
      <c r="G118" s="284">
        <f t="shared" si="22"/>
        <v>0</v>
      </c>
      <c r="H118" s="284">
        <f t="shared" si="22"/>
        <v>0</v>
      </c>
      <c r="I118" s="284">
        <f t="shared" si="22"/>
        <v>0</v>
      </c>
      <c r="J118" s="284">
        <f t="shared" si="22"/>
        <v>0</v>
      </c>
      <c r="K118" s="284">
        <f t="shared" si="22"/>
        <v>0</v>
      </c>
      <c r="L118" s="284">
        <f t="shared" si="22"/>
        <v>0</v>
      </c>
      <c r="M118" s="284">
        <f t="shared" si="14"/>
        <v>0</v>
      </c>
      <c r="N118" s="311">
        <f t="shared" si="22"/>
        <v>0</v>
      </c>
    </row>
    <row r="119" spans="1:14" ht="25.5" customHeight="1">
      <c r="A119" s="308">
        <v>321</v>
      </c>
      <c r="B119" s="302" t="s">
        <v>458</v>
      </c>
      <c r="C119" s="287">
        <v>0</v>
      </c>
      <c r="D119" s="287">
        <v>0</v>
      </c>
      <c r="E119" s="287">
        <v>0</v>
      </c>
      <c r="F119" s="287">
        <v>0</v>
      </c>
      <c r="G119" s="287">
        <v>0</v>
      </c>
      <c r="H119" s="287">
        <v>0</v>
      </c>
      <c r="I119" s="287">
        <v>0</v>
      </c>
      <c r="J119" s="287">
        <v>0</v>
      </c>
      <c r="K119" s="287">
        <v>0</v>
      </c>
      <c r="L119" s="287">
        <v>0</v>
      </c>
      <c r="M119" s="231">
        <f t="shared" si="14"/>
        <v>0</v>
      </c>
      <c r="N119" s="315"/>
    </row>
    <row r="120" spans="1:14" ht="25.5" customHeight="1">
      <c r="A120" s="308">
        <v>322</v>
      </c>
      <c r="B120" s="302" t="s">
        <v>459</v>
      </c>
      <c r="C120" s="287">
        <v>0</v>
      </c>
      <c r="D120" s="287">
        <v>0</v>
      </c>
      <c r="E120" s="287">
        <v>0</v>
      </c>
      <c r="F120" s="287">
        <v>0</v>
      </c>
      <c r="G120" s="287">
        <v>0</v>
      </c>
      <c r="H120" s="287">
        <v>0</v>
      </c>
      <c r="I120" s="287">
        <v>0</v>
      </c>
      <c r="J120" s="287">
        <v>0</v>
      </c>
      <c r="K120" s="287">
        <v>0</v>
      </c>
      <c r="L120" s="287">
        <v>0</v>
      </c>
      <c r="M120" s="231">
        <f t="shared" si="14"/>
        <v>0</v>
      </c>
      <c r="N120" s="315"/>
    </row>
    <row r="121" spans="1:14" ht="25.5">
      <c r="A121" s="308">
        <v>323</v>
      </c>
      <c r="B121" s="302" t="s">
        <v>460</v>
      </c>
      <c r="C121" s="287">
        <v>0</v>
      </c>
      <c r="D121" s="287">
        <v>0</v>
      </c>
      <c r="E121" s="287">
        <v>0</v>
      </c>
      <c r="F121" s="287">
        <v>0</v>
      </c>
      <c r="G121" s="287">
        <v>0</v>
      </c>
      <c r="H121" s="287">
        <v>0</v>
      </c>
      <c r="I121" s="287">
        <v>0</v>
      </c>
      <c r="J121" s="287">
        <v>0</v>
      </c>
      <c r="K121" s="287">
        <v>0</v>
      </c>
      <c r="L121" s="287">
        <v>0</v>
      </c>
      <c r="M121" s="231">
        <f t="shared" si="14"/>
        <v>0</v>
      </c>
      <c r="N121" s="315"/>
    </row>
    <row r="122" spans="1:14" ht="30" customHeight="1">
      <c r="A122" s="308">
        <v>324</v>
      </c>
      <c r="B122" s="302" t="s">
        <v>461</v>
      </c>
      <c r="C122" s="287">
        <v>0</v>
      </c>
      <c r="D122" s="287">
        <v>0</v>
      </c>
      <c r="E122" s="287">
        <v>0</v>
      </c>
      <c r="F122" s="287">
        <v>0</v>
      </c>
      <c r="G122" s="287">
        <v>0</v>
      </c>
      <c r="H122" s="287">
        <v>0</v>
      </c>
      <c r="I122" s="287">
        <v>0</v>
      </c>
      <c r="J122" s="287">
        <v>0</v>
      </c>
      <c r="K122" s="287">
        <v>0</v>
      </c>
      <c r="L122" s="287">
        <v>0</v>
      </c>
      <c r="M122" s="231">
        <f t="shared" si="14"/>
        <v>0</v>
      </c>
      <c r="N122" s="315"/>
    </row>
    <row r="123" spans="1:14" ht="25.5" customHeight="1">
      <c r="A123" s="308">
        <v>325</v>
      </c>
      <c r="B123" s="302" t="s">
        <v>462</v>
      </c>
      <c r="C123" s="287">
        <v>0</v>
      </c>
      <c r="D123" s="287">
        <v>0</v>
      </c>
      <c r="E123" s="287">
        <v>0</v>
      </c>
      <c r="F123" s="287">
        <v>0</v>
      </c>
      <c r="G123" s="287">
        <v>0</v>
      </c>
      <c r="H123" s="287">
        <v>0</v>
      </c>
      <c r="I123" s="287">
        <v>0</v>
      </c>
      <c r="J123" s="287">
        <v>0</v>
      </c>
      <c r="K123" s="287">
        <v>0</v>
      </c>
      <c r="L123" s="287">
        <v>0</v>
      </c>
      <c r="M123" s="231">
        <f t="shared" si="14"/>
        <v>0</v>
      </c>
      <c r="N123" s="315"/>
    </row>
    <row r="124" spans="1:14" ht="25.5" customHeight="1">
      <c r="A124" s="308">
        <v>326</v>
      </c>
      <c r="B124" s="302" t="s">
        <v>463</v>
      </c>
      <c r="C124" s="287">
        <v>0</v>
      </c>
      <c r="D124" s="287">
        <v>0</v>
      </c>
      <c r="E124" s="287">
        <v>0</v>
      </c>
      <c r="F124" s="287">
        <v>0</v>
      </c>
      <c r="G124" s="287">
        <v>0</v>
      </c>
      <c r="H124" s="287">
        <v>0</v>
      </c>
      <c r="I124" s="287">
        <v>0</v>
      </c>
      <c r="J124" s="287">
        <v>0</v>
      </c>
      <c r="K124" s="287">
        <v>0</v>
      </c>
      <c r="L124" s="287">
        <v>0</v>
      </c>
      <c r="M124" s="231">
        <f t="shared" si="14"/>
        <v>0</v>
      </c>
      <c r="N124" s="315"/>
    </row>
    <row r="125" spans="1:14" ht="25.5" customHeight="1">
      <c r="A125" s="308">
        <v>327</v>
      </c>
      <c r="B125" s="302" t="s">
        <v>464</v>
      </c>
      <c r="C125" s="287">
        <v>0</v>
      </c>
      <c r="D125" s="287">
        <v>0</v>
      </c>
      <c r="E125" s="287">
        <v>0</v>
      </c>
      <c r="F125" s="287">
        <v>0</v>
      </c>
      <c r="G125" s="287">
        <v>0</v>
      </c>
      <c r="H125" s="287">
        <v>0</v>
      </c>
      <c r="I125" s="287">
        <v>0</v>
      </c>
      <c r="J125" s="287">
        <v>0</v>
      </c>
      <c r="K125" s="287">
        <v>0</v>
      </c>
      <c r="L125" s="287">
        <v>0</v>
      </c>
      <c r="M125" s="231">
        <f t="shared" si="14"/>
        <v>0</v>
      </c>
      <c r="N125" s="315"/>
    </row>
    <row r="126" spans="1:14" ht="25.5" customHeight="1">
      <c r="A126" s="308">
        <v>328</v>
      </c>
      <c r="B126" s="302" t="s">
        <v>465</v>
      </c>
      <c r="C126" s="287">
        <v>0</v>
      </c>
      <c r="D126" s="287">
        <v>0</v>
      </c>
      <c r="E126" s="287">
        <v>0</v>
      </c>
      <c r="F126" s="287">
        <v>0</v>
      </c>
      <c r="G126" s="287">
        <v>0</v>
      </c>
      <c r="H126" s="287">
        <v>0</v>
      </c>
      <c r="I126" s="287">
        <v>0</v>
      </c>
      <c r="J126" s="287">
        <v>0</v>
      </c>
      <c r="K126" s="287">
        <v>0</v>
      </c>
      <c r="L126" s="287">
        <v>0</v>
      </c>
      <c r="M126" s="231">
        <f t="shared" si="14"/>
        <v>0</v>
      </c>
      <c r="N126" s="315"/>
    </row>
    <row r="127" spans="1:14" ht="25.5" customHeight="1">
      <c r="A127" s="308">
        <v>329</v>
      </c>
      <c r="B127" s="302" t="s">
        <v>466</v>
      </c>
      <c r="C127" s="287">
        <v>0</v>
      </c>
      <c r="D127" s="287">
        <v>0</v>
      </c>
      <c r="E127" s="287">
        <v>0</v>
      </c>
      <c r="F127" s="287">
        <v>0</v>
      </c>
      <c r="G127" s="287">
        <v>0</v>
      </c>
      <c r="H127" s="287">
        <v>0</v>
      </c>
      <c r="I127" s="287">
        <v>0</v>
      </c>
      <c r="J127" s="287">
        <v>0</v>
      </c>
      <c r="K127" s="287">
        <v>0</v>
      </c>
      <c r="L127" s="287">
        <v>0</v>
      </c>
      <c r="M127" s="231">
        <f t="shared" si="14"/>
        <v>0</v>
      </c>
      <c r="N127" s="315"/>
    </row>
    <row r="128" spans="1:14" customFormat="1" ht="30">
      <c r="A128" s="295">
        <v>3300</v>
      </c>
      <c r="B128" s="296" t="s">
        <v>467</v>
      </c>
      <c r="C128" s="284">
        <f t="shared" ref="C128:N128" si="23">SUM(C129:C137)</f>
        <v>0</v>
      </c>
      <c r="D128" s="284">
        <f>SUM(D129:D137)</f>
        <v>0</v>
      </c>
      <c r="E128" s="284">
        <f t="shared" si="23"/>
        <v>0</v>
      </c>
      <c r="F128" s="284">
        <f t="shared" si="23"/>
        <v>0</v>
      </c>
      <c r="G128" s="284">
        <f t="shared" si="23"/>
        <v>0</v>
      </c>
      <c r="H128" s="284">
        <f t="shared" si="23"/>
        <v>0</v>
      </c>
      <c r="I128" s="284">
        <f t="shared" si="23"/>
        <v>0</v>
      </c>
      <c r="J128" s="284">
        <f t="shared" si="23"/>
        <v>0</v>
      </c>
      <c r="K128" s="284">
        <f t="shared" si="23"/>
        <v>0</v>
      </c>
      <c r="L128" s="284">
        <f t="shared" si="23"/>
        <v>0</v>
      </c>
      <c r="M128" s="284">
        <f t="shared" si="14"/>
        <v>0</v>
      </c>
      <c r="N128" s="311">
        <f t="shared" si="23"/>
        <v>0</v>
      </c>
    </row>
    <row r="129" spans="1:14" customFormat="1" ht="25.5" customHeight="1">
      <c r="A129" s="308">
        <v>331</v>
      </c>
      <c r="B129" s="301" t="s">
        <v>468</v>
      </c>
      <c r="C129" s="287">
        <v>0</v>
      </c>
      <c r="D129" s="287">
        <v>0</v>
      </c>
      <c r="E129" s="287">
        <v>0</v>
      </c>
      <c r="F129" s="287">
        <v>0</v>
      </c>
      <c r="G129" s="287">
        <v>0</v>
      </c>
      <c r="H129" s="287">
        <v>0</v>
      </c>
      <c r="I129" s="287">
        <v>0</v>
      </c>
      <c r="J129" s="287">
        <v>0</v>
      </c>
      <c r="K129" s="287">
        <v>0</v>
      </c>
      <c r="L129" s="287">
        <v>0</v>
      </c>
      <c r="M129" s="285">
        <f t="shared" si="14"/>
        <v>0</v>
      </c>
      <c r="N129" s="307"/>
    </row>
    <row r="130" spans="1:14" customFormat="1" ht="30.75" customHeight="1">
      <c r="A130" s="308">
        <v>332</v>
      </c>
      <c r="B130" s="302" t="s">
        <v>469</v>
      </c>
      <c r="C130" s="287">
        <v>0</v>
      </c>
      <c r="D130" s="287">
        <v>0</v>
      </c>
      <c r="E130" s="287">
        <v>0</v>
      </c>
      <c r="F130" s="287">
        <v>0</v>
      </c>
      <c r="G130" s="287">
        <v>0</v>
      </c>
      <c r="H130" s="287">
        <v>0</v>
      </c>
      <c r="I130" s="287">
        <v>0</v>
      </c>
      <c r="J130" s="287">
        <v>0</v>
      </c>
      <c r="K130" s="287">
        <v>0</v>
      </c>
      <c r="L130" s="287">
        <v>0</v>
      </c>
      <c r="M130" s="285">
        <f t="shared" si="14"/>
        <v>0</v>
      </c>
      <c r="N130" s="307"/>
    </row>
    <row r="131" spans="1:14" customFormat="1" ht="33" customHeight="1">
      <c r="A131" s="308">
        <v>333</v>
      </c>
      <c r="B131" s="302" t="s">
        <v>470</v>
      </c>
      <c r="C131" s="287">
        <v>0</v>
      </c>
      <c r="D131" s="287">
        <v>0</v>
      </c>
      <c r="E131" s="287">
        <v>0</v>
      </c>
      <c r="F131" s="287">
        <v>0</v>
      </c>
      <c r="G131" s="287">
        <v>0</v>
      </c>
      <c r="H131" s="287">
        <v>0</v>
      </c>
      <c r="I131" s="287">
        <v>0</v>
      </c>
      <c r="J131" s="287">
        <v>0</v>
      </c>
      <c r="K131" s="287">
        <v>0</v>
      </c>
      <c r="L131" s="287">
        <v>0</v>
      </c>
      <c r="M131" s="285">
        <f t="shared" si="14"/>
        <v>0</v>
      </c>
      <c r="N131" s="307"/>
    </row>
    <row r="132" spans="1:14" customFormat="1" ht="25.5" customHeight="1">
      <c r="A132" s="308">
        <v>334</v>
      </c>
      <c r="B132" s="302" t="s">
        <v>471</v>
      </c>
      <c r="C132" s="287">
        <v>0</v>
      </c>
      <c r="D132" s="287">
        <v>0</v>
      </c>
      <c r="E132" s="287">
        <v>0</v>
      </c>
      <c r="F132" s="287">
        <v>0</v>
      </c>
      <c r="G132" s="287">
        <v>0</v>
      </c>
      <c r="H132" s="287">
        <v>0</v>
      </c>
      <c r="I132" s="287">
        <v>0</v>
      </c>
      <c r="J132" s="287">
        <v>0</v>
      </c>
      <c r="K132" s="287">
        <v>0</v>
      </c>
      <c r="L132" s="287">
        <v>0</v>
      </c>
      <c r="M132" s="285">
        <f t="shared" si="14"/>
        <v>0</v>
      </c>
      <c r="N132" s="307"/>
    </row>
    <row r="133" spans="1:14" customFormat="1" ht="25.5" customHeight="1">
      <c r="A133" s="308">
        <v>335</v>
      </c>
      <c r="B133" s="302" t="s">
        <v>472</v>
      </c>
      <c r="C133" s="287">
        <v>0</v>
      </c>
      <c r="D133" s="287">
        <v>0</v>
      </c>
      <c r="E133" s="287">
        <v>0</v>
      </c>
      <c r="F133" s="287">
        <v>0</v>
      </c>
      <c r="G133" s="287">
        <v>0</v>
      </c>
      <c r="H133" s="287">
        <v>0</v>
      </c>
      <c r="I133" s="287">
        <v>0</v>
      </c>
      <c r="J133" s="287">
        <v>0</v>
      </c>
      <c r="K133" s="287">
        <v>0</v>
      </c>
      <c r="L133" s="287">
        <v>0</v>
      </c>
      <c r="M133" s="285">
        <f t="shared" si="14"/>
        <v>0</v>
      </c>
      <c r="N133" s="307"/>
    </row>
    <row r="134" spans="1:14" customFormat="1" ht="25.5">
      <c r="A134" s="308">
        <v>336</v>
      </c>
      <c r="B134" s="302" t="s">
        <v>473</v>
      </c>
      <c r="C134" s="287">
        <v>0</v>
      </c>
      <c r="D134" s="287">
        <v>0</v>
      </c>
      <c r="E134" s="287">
        <v>0</v>
      </c>
      <c r="F134" s="287">
        <v>0</v>
      </c>
      <c r="G134" s="287">
        <v>0</v>
      </c>
      <c r="H134" s="287">
        <v>0</v>
      </c>
      <c r="I134" s="287">
        <v>0</v>
      </c>
      <c r="J134" s="287">
        <v>0</v>
      </c>
      <c r="K134" s="287">
        <v>0</v>
      </c>
      <c r="L134" s="287">
        <v>0</v>
      </c>
      <c r="M134" s="285">
        <f t="shared" ref="M134:M197" si="24">SUM(C134:L134)</f>
        <v>0</v>
      </c>
      <c r="N134" s="307"/>
    </row>
    <row r="135" spans="1:14" customFormat="1" ht="25.5" customHeight="1">
      <c r="A135" s="308">
        <v>337</v>
      </c>
      <c r="B135" s="302" t="s">
        <v>474</v>
      </c>
      <c r="C135" s="287">
        <v>0</v>
      </c>
      <c r="D135" s="287">
        <v>0</v>
      </c>
      <c r="E135" s="287">
        <v>0</v>
      </c>
      <c r="F135" s="287">
        <v>0</v>
      </c>
      <c r="G135" s="287">
        <v>0</v>
      </c>
      <c r="H135" s="287">
        <v>0</v>
      </c>
      <c r="I135" s="287">
        <v>0</v>
      </c>
      <c r="J135" s="287">
        <v>0</v>
      </c>
      <c r="K135" s="287">
        <v>0</v>
      </c>
      <c r="L135" s="287">
        <v>0</v>
      </c>
      <c r="M135" s="285">
        <f t="shared" si="24"/>
        <v>0</v>
      </c>
      <c r="N135" s="307"/>
    </row>
    <row r="136" spans="1:14" customFormat="1" ht="25.5" customHeight="1">
      <c r="A136" s="308">
        <v>338</v>
      </c>
      <c r="B136" s="302" t="s">
        <v>475</v>
      </c>
      <c r="C136" s="287">
        <v>0</v>
      </c>
      <c r="D136" s="287">
        <v>0</v>
      </c>
      <c r="E136" s="287">
        <v>0</v>
      </c>
      <c r="F136" s="287">
        <v>0</v>
      </c>
      <c r="G136" s="287">
        <v>0</v>
      </c>
      <c r="H136" s="287">
        <v>0</v>
      </c>
      <c r="I136" s="287">
        <v>0</v>
      </c>
      <c r="J136" s="287">
        <v>0</v>
      </c>
      <c r="K136" s="287">
        <v>0</v>
      </c>
      <c r="L136" s="287">
        <v>0</v>
      </c>
      <c r="M136" s="285">
        <f t="shared" si="24"/>
        <v>0</v>
      </c>
      <c r="N136" s="307"/>
    </row>
    <row r="137" spans="1:14" customFormat="1" ht="25.5" customHeight="1">
      <c r="A137" s="308">
        <v>339</v>
      </c>
      <c r="B137" s="302" t="s">
        <v>476</v>
      </c>
      <c r="C137" s="287">
        <v>0</v>
      </c>
      <c r="D137" s="287">
        <v>0</v>
      </c>
      <c r="E137" s="287">
        <v>0</v>
      </c>
      <c r="F137" s="287">
        <v>0</v>
      </c>
      <c r="G137" s="287">
        <v>0</v>
      </c>
      <c r="H137" s="287">
        <v>0</v>
      </c>
      <c r="I137" s="287">
        <v>0</v>
      </c>
      <c r="J137" s="287">
        <v>0</v>
      </c>
      <c r="K137" s="287">
        <v>0</v>
      </c>
      <c r="L137" s="287">
        <v>0</v>
      </c>
      <c r="M137" s="285">
        <f t="shared" si="24"/>
        <v>0</v>
      </c>
      <c r="N137" s="307"/>
    </row>
    <row r="138" spans="1:14" customFormat="1" ht="25.5" customHeight="1">
      <c r="A138" s="295">
        <v>3400</v>
      </c>
      <c r="B138" s="296" t="s">
        <v>477</v>
      </c>
      <c r="C138" s="284">
        <f t="shared" ref="C138:N138" si="25">SUM(C139:C147)</f>
        <v>0</v>
      </c>
      <c r="D138" s="284">
        <f>SUM(D139:D147)</f>
        <v>0</v>
      </c>
      <c r="E138" s="284">
        <f t="shared" si="25"/>
        <v>0</v>
      </c>
      <c r="F138" s="284">
        <f t="shared" si="25"/>
        <v>0</v>
      </c>
      <c r="G138" s="284">
        <f t="shared" si="25"/>
        <v>560000</v>
      </c>
      <c r="H138" s="284">
        <f t="shared" si="25"/>
        <v>0</v>
      </c>
      <c r="I138" s="284">
        <f t="shared" si="25"/>
        <v>0</v>
      </c>
      <c r="J138" s="284">
        <f t="shared" si="25"/>
        <v>0</v>
      </c>
      <c r="K138" s="284">
        <f t="shared" si="25"/>
        <v>0</v>
      </c>
      <c r="L138" s="284">
        <f t="shared" si="25"/>
        <v>0</v>
      </c>
      <c r="M138" s="284">
        <f t="shared" si="24"/>
        <v>560000</v>
      </c>
      <c r="N138" s="311">
        <f t="shared" si="25"/>
        <v>0</v>
      </c>
    </row>
    <row r="139" spans="1:14" customFormat="1" ht="25.5" customHeight="1">
      <c r="A139" s="308">
        <v>341</v>
      </c>
      <c r="B139" s="302" t="s">
        <v>478</v>
      </c>
      <c r="C139" s="287">
        <v>0</v>
      </c>
      <c r="D139" s="287">
        <v>0</v>
      </c>
      <c r="E139" s="287">
        <v>0</v>
      </c>
      <c r="F139" s="287">
        <v>0</v>
      </c>
      <c r="G139" s="287">
        <v>40000</v>
      </c>
      <c r="H139" s="287">
        <v>0</v>
      </c>
      <c r="I139" s="287">
        <v>0</v>
      </c>
      <c r="J139" s="287">
        <v>0</v>
      </c>
      <c r="K139" s="287">
        <v>0</v>
      </c>
      <c r="L139" s="287">
        <v>0</v>
      </c>
      <c r="M139" s="285">
        <f t="shared" si="24"/>
        <v>40000</v>
      </c>
      <c r="N139" s="307"/>
    </row>
    <row r="140" spans="1:14" customFormat="1" ht="25.5" customHeight="1">
      <c r="A140" s="308">
        <v>342</v>
      </c>
      <c r="B140" s="302" t="s">
        <v>479</v>
      </c>
      <c r="C140" s="287">
        <v>0</v>
      </c>
      <c r="D140" s="287">
        <v>0</v>
      </c>
      <c r="E140" s="287">
        <v>0</v>
      </c>
      <c r="F140" s="287">
        <v>0</v>
      </c>
      <c r="G140" s="287">
        <v>0</v>
      </c>
      <c r="H140" s="287">
        <v>0</v>
      </c>
      <c r="I140" s="287">
        <v>0</v>
      </c>
      <c r="J140" s="287">
        <v>0</v>
      </c>
      <c r="K140" s="287">
        <v>0</v>
      </c>
      <c r="L140" s="287">
        <v>0</v>
      </c>
      <c r="M140" s="285">
        <f t="shared" si="24"/>
        <v>0</v>
      </c>
      <c r="N140" s="307"/>
    </row>
    <row r="141" spans="1:14" customFormat="1" ht="25.5" customHeight="1">
      <c r="A141" s="308">
        <v>343</v>
      </c>
      <c r="B141" s="302" t="s">
        <v>480</v>
      </c>
      <c r="C141" s="287">
        <v>0</v>
      </c>
      <c r="D141" s="287">
        <v>0</v>
      </c>
      <c r="E141" s="287">
        <v>0</v>
      </c>
      <c r="F141" s="287">
        <v>0</v>
      </c>
      <c r="G141" s="287">
        <v>0</v>
      </c>
      <c r="H141" s="287">
        <v>0</v>
      </c>
      <c r="I141" s="287">
        <v>0</v>
      </c>
      <c r="J141" s="287">
        <v>0</v>
      </c>
      <c r="K141" s="287">
        <v>0</v>
      </c>
      <c r="L141" s="287">
        <v>0</v>
      </c>
      <c r="M141" s="285">
        <f t="shared" si="24"/>
        <v>0</v>
      </c>
      <c r="N141" s="307"/>
    </row>
    <row r="142" spans="1:14" customFormat="1" ht="25.5" customHeight="1">
      <c r="A142" s="308">
        <v>344</v>
      </c>
      <c r="B142" s="302" t="s">
        <v>481</v>
      </c>
      <c r="C142" s="287">
        <v>0</v>
      </c>
      <c r="D142" s="287">
        <v>0</v>
      </c>
      <c r="E142" s="287">
        <v>0</v>
      </c>
      <c r="F142" s="287">
        <v>0</v>
      </c>
      <c r="G142" s="287">
        <v>35000</v>
      </c>
      <c r="H142" s="287">
        <v>0</v>
      </c>
      <c r="I142" s="287">
        <v>0</v>
      </c>
      <c r="J142" s="287">
        <v>0</v>
      </c>
      <c r="K142" s="287">
        <v>0</v>
      </c>
      <c r="L142" s="287">
        <v>0</v>
      </c>
      <c r="M142" s="285">
        <f t="shared" si="24"/>
        <v>35000</v>
      </c>
      <c r="N142" s="307"/>
    </row>
    <row r="143" spans="1:14" customFormat="1" ht="25.5" customHeight="1">
      <c r="A143" s="308">
        <v>345</v>
      </c>
      <c r="B143" s="302" t="s">
        <v>482</v>
      </c>
      <c r="C143" s="287">
        <v>0</v>
      </c>
      <c r="D143" s="287">
        <v>0</v>
      </c>
      <c r="E143" s="287">
        <v>0</v>
      </c>
      <c r="F143" s="287">
        <v>0</v>
      </c>
      <c r="G143" s="287">
        <v>450000</v>
      </c>
      <c r="H143" s="287">
        <v>0</v>
      </c>
      <c r="I143" s="287">
        <v>0</v>
      </c>
      <c r="J143" s="287">
        <v>0</v>
      </c>
      <c r="K143" s="287">
        <v>0</v>
      </c>
      <c r="L143" s="287">
        <v>0</v>
      </c>
      <c r="M143" s="285">
        <f t="shared" si="24"/>
        <v>450000</v>
      </c>
      <c r="N143" s="307"/>
    </row>
    <row r="144" spans="1:14" customFormat="1" ht="25.5" customHeight="1">
      <c r="A144" s="308">
        <v>346</v>
      </c>
      <c r="B144" s="302" t="s">
        <v>483</v>
      </c>
      <c r="C144" s="287">
        <v>0</v>
      </c>
      <c r="D144" s="287">
        <v>0</v>
      </c>
      <c r="E144" s="287">
        <v>0</v>
      </c>
      <c r="F144" s="287">
        <v>0</v>
      </c>
      <c r="G144" s="287">
        <v>0</v>
      </c>
      <c r="H144" s="287">
        <v>0</v>
      </c>
      <c r="I144" s="287">
        <v>0</v>
      </c>
      <c r="J144" s="287">
        <v>0</v>
      </c>
      <c r="K144" s="287">
        <v>0</v>
      </c>
      <c r="L144" s="287">
        <v>0</v>
      </c>
      <c r="M144" s="285">
        <f t="shared" si="24"/>
        <v>0</v>
      </c>
      <c r="N144" s="307"/>
    </row>
    <row r="145" spans="1:14" customFormat="1" ht="25.5" customHeight="1">
      <c r="A145" s="308">
        <v>347</v>
      </c>
      <c r="B145" s="302" t="s">
        <v>484</v>
      </c>
      <c r="C145" s="287">
        <v>0</v>
      </c>
      <c r="D145" s="287">
        <v>0</v>
      </c>
      <c r="E145" s="287">
        <v>0</v>
      </c>
      <c r="F145" s="287">
        <v>0</v>
      </c>
      <c r="G145" s="287">
        <v>35000</v>
      </c>
      <c r="H145" s="287">
        <v>0</v>
      </c>
      <c r="I145" s="287">
        <v>0</v>
      </c>
      <c r="J145" s="287">
        <v>0</v>
      </c>
      <c r="K145" s="287">
        <v>0</v>
      </c>
      <c r="L145" s="287">
        <v>0</v>
      </c>
      <c r="M145" s="285">
        <f t="shared" si="24"/>
        <v>35000</v>
      </c>
      <c r="N145" s="307"/>
    </row>
    <row r="146" spans="1:14" customFormat="1" ht="25.5" customHeight="1">
      <c r="A146" s="308">
        <v>348</v>
      </c>
      <c r="B146" s="302" t="s">
        <v>485</v>
      </c>
      <c r="C146" s="287">
        <v>0</v>
      </c>
      <c r="D146" s="287">
        <v>0</v>
      </c>
      <c r="E146" s="287">
        <v>0</v>
      </c>
      <c r="F146" s="287">
        <v>0</v>
      </c>
      <c r="G146" s="287">
        <v>0</v>
      </c>
      <c r="H146" s="287">
        <v>0</v>
      </c>
      <c r="I146" s="287">
        <v>0</v>
      </c>
      <c r="J146" s="287">
        <v>0</v>
      </c>
      <c r="K146" s="287">
        <v>0</v>
      </c>
      <c r="L146" s="287">
        <v>0</v>
      </c>
      <c r="M146" s="285">
        <f t="shared" si="24"/>
        <v>0</v>
      </c>
      <c r="N146" s="307"/>
    </row>
    <row r="147" spans="1:14" customFormat="1" ht="25.5" customHeight="1">
      <c r="A147" s="308">
        <v>349</v>
      </c>
      <c r="B147" s="302" t="s">
        <v>486</v>
      </c>
      <c r="C147" s="287">
        <v>0</v>
      </c>
      <c r="D147" s="287">
        <v>0</v>
      </c>
      <c r="E147" s="287">
        <v>0</v>
      </c>
      <c r="F147" s="287">
        <v>0</v>
      </c>
      <c r="G147" s="287">
        <v>0</v>
      </c>
      <c r="H147" s="287">
        <v>0</v>
      </c>
      <c r="I147" s="287">
        <v>0</v>
      </c>
      <c r="J147" s="287">
        <v>0</v>
      </c>
      <c r="K147" s="287">
        <v>0</v>
      </c>
      <c r="L147" s="287">
        <v>0</v>
      </c>
      <c r="M147" s="285">
        <f t="shared" si="24"/>
        <v>0</v>
      </c>
      <c r="N147" s="307"/>
    </row>
    <row r="148" spans="1:14" customFormat="1" ht="30">
      <c r="A148" s="295">
        <v>3500</v>
      </c>
      <c r="B148" s="296" t="s">
        <v>487</v>
      </c>
      <c r="C148" s="284">
        <f t="shared" ref="C148:N148" si="26">SUM(C149:C157)</f>
        <v>0</v>
      </c>
      <c r="D148" s="284">
        <f>SUM(D149:D157)</f>
        <v>0</v>
      </c>
      <c r="E148" s="284">
        <f t="shared" si="26"/>
        <v>0</v>
      </c>
      <c r="F148" s="284">
        <f t="shared" si="26"/>
        <v>0</v>
      </c>
      <c r="G148" s="284">
        <f t="shared" si="26"/>
        <v>2450000</v>
      </c>
      <c r="H148" s="284">
        <f t="shared" si="26"/>
        <v>0</v>
      </c>
      <c r="I148" s="284">
        <f t="shared" si="26"/>
        <v>0</v>
      </c>
      <c r="J148" s="284">
        <f t="shared" si="26"/>
        <v>0</v>
      </c>
      <c r="K148" s="284">
        <f t="shared" si="26"/>
        <v>0</v>
      </c>
      <c r="L148" s="284">
        <f t="shared" si="26"/>
        <v>0</v>
      </c>
      <c r="M148" s="284">
        <f t="shared" si="24"/>
        <v>2450000</v>
      </c>
      <c r="N148" s="311">
        <f t="shared" si="26"/>
        <v>0</v>
      </c>
    </row>
    <row r="149" spans="1:14" customFormat="1" ht="25.5" customHeight="1">
      <c r="A149" s="308">
        <v>351</v>
      </c>
      <c r="B149" s="302" t="s">
        <v>488</v>
      </c>
      <c r="C149" s="287">
        <v>0</v>
      </c>
      <c r="D149" s="287">
        <v>0</v>
      </c>
      <c r="E149" s="287">
        <v>0</v>
      </c>
      <c r="F149" s="287">
        <v>0</v>
      </c>
      <c r="G149" s="287">
        <v>1000000</v>
      </c>
      <c r="H149" s="287">
        <v>0</v>
      </c>
      <c r="I149" s="287">
        <v>0</v>
      </c>
      <c r="J149" s="287">
        <v>0</v>
      </c>
      <c r="K149" s="287">
        <v>0</v>
      </c>
      <c r="L149" s="287">
        <v>0</v>
      </c>
      <c r="M149" s="285">
        <f t="shared" si="24"/>
        <v>1000000</v>
      </c>
      <c r="N149" s="307"/>
    </row>
    <row r="150" spans="1:14" customFormat="1" ht="34.5" customHeight="1">
      <c r="A150" s="308">
        <v>352</v>
      </c>
      <c r="B150" s="302" t="s">
        <v>489</v>
      </c>
      <c r="C150" s="287">
        <v>0</v>
      </c>
      <c r="D150" s="287">
        <v>0</v>
      </c>
      <c r="E150" s="287">
        <v>0</v>
      </c>
      <c r="F150" s="287">
        <v>0</v>
      </c>
      <c r="G150" s="287">
        <v>50000</v>
      </c>
      <c r="H150" s="287">
        <v>0</v>
      </c>
      <c r="I150" s="287">
        <v>0</v>
      </c>
      <c r="J150" s="287">
        <v>0</v>
      </c>
      <c r="K150" s="287">
        <v>0</v>
      </c>
      <c r="L150" s="287">
        <v>0</v>
      </c>
      <c r="M150" s="285">
        <f t="shared" si="24"/>
        <v>50000</v>
      </c>
      <c r="N150" s="307"/>
    </row>
    <row r="151" spans="1:14" customFormat="1" ht="33" customHeight="1">
      <c r="A151" s="308">
        <v>353</v>
      </c>
      <c r="B151" s="302" t="s">
        <v>490</v>
      </c>
      <c r="C151" s="287">
        <v>0</v>
      </c>
      <c r="D151" s="287">
        <v>0</v>
      </c>
      <c r="E151" s="287">
        <v>0</v>
      </c>
      <c r="F151" s="287">
        <v>0</v>
      </c>
      <c r="G151" s="287">
        <v>75000</v>
      </c>
      <c r="H151" s="287">
        <v>0</v>
      </c>
      <c r="I151" s="287">
        <v>0</v>
      </c>
      <c r="J151" s="287">
        <v>0</v>
      </c>
      <c r="K151" s="287">
        <v>0</v>
      </c>
      <c r="L151" s="287">
        <v>0</v>
      </c>
      <c r="M151" s="285">
        <f t="shared" si="24"/>
        <v>75000</v>
      </c>
      <c r="N151" s="307"/>
    </row>
    <row r="152" spans="1:14" customFormat="1" ht="29.25" customHeight="1">
      <c r="A152" s="308">
        <v>354</v>
      </c>
      <c r="B152" s="302" t="s">
        <v>491</v>
      </c>
      <c r="C152" s="287">
        <v>0</v>
      </c>
      <c r="D152" s="287">
        <v>0</v>
      </c>
      <c r="E152" s="287">
        <v>0</v>
      </c>
      <c r="F152" s="287">
        <v>0</v>
      </c>
      <c r="G152" s="287">
        <v>0</v>
      </c>
      <c r="H152" s="287">
        <v>0</v>
      </c>
      <c r="I152" s="287">
        <v>0</v>
      </c>
      <c r="J152" s="287">
        <v>0</v>
      </c>
      <c r="K152" s="287">
        <v>0</v>
      </c>
      <c r="L152" s="287">
        <v>0</v>
      </c>
      <c r="M152" s="285">
        <f t="shared" si="24"/>
        <v>0</v>
      </c>
      <c r="N152" s="307"/>
    </row>
    <row r="153" spans="1:14" customFormat="1" ht="25.5" customHeight="1">
      <c r="A153" s="308">
        <v>355</v>
      </c>
      <c r="B153" s="302" t="s">
        <v>492</v>
      </c>
      <c r="C153" s="287">
        <v>0</v>
      </c>
      <c r="D153" s="287">
        <v>0</v>
      </c>
      <c r="E153" s="287">
        <v>0</v>
      </c>
      <c r="F153" s="287">
        <v>0</v>
      </c>
      <c r="G153" s="287">
        <v>750000</v>
      </c>
      <c r="H153" s="287">
        <v>0</v>
      </c>
      <c r="I153" s="287">
        <v>0</v>
      </c>
      <c r="J153" s="287">
        <v>0</v>
      </c>
      <c r="K153" s="287">
        <v>0</v>
      </c>
      <c r="L153" s="287">
        <v>0</v>
      </c>
      <c r="M153" s="285">
        <f t="shared" si="24"/>
        <v>750000</v>
      </c>
      <c r="N153" s="307"/>
    </row>
    <row r="154" spans="1:14" customFormat="1" ht="15">
      <c r="A154" s="308">
        <v>356</v>
      </c>
      <c r="B154" s="302" t="s">
        <v>493</v>
      </c>
      <c r="C154" s="287">
        <v>0</v>
      </c>
      <c r="D154" s="287">
        <v>0</v>
      </c>
      <c r="E154" s="287">
        <v>0</v>
      </c>
      <c r="F154" s="287">
        <v>0</v>
      </c>
      <c r="G154" s="287">
        <v>0</v>
      </c>
      <c r="H154" s="287">
        <v>0</v>
      </c>
      <c r="I154" s="287">
        <v>0</v>
      </c>
      <c r="J154" s="287">
        <v>0</v>
      </c>
      <c r="K154" s="287">
        <v>0</v>
      </c>
      <c r="L154" s="287">
        <v>0</v>
      </c>
      <c r="M154" s="285">
        <f t="shared" si="24"/>
        <v>0</v>
      </c>
      <c r="N154" s="307"/>
    </row>
    <row r="155" spans="1:14" customFormat="1" ht="25.5">
      <c r="A155" s="308">
        <v>357</v>
      </c>
      <c r="B155" s="302" t="s">
        <v>494</v>
      </c>
      <c r="C155" s="287">
        <v>0</v>
      </c>
      <c r="D155" s="287">
        <v>0</v>
      </c>
      <c r="E155" s="287">
        <v>0</v>
      </c>
      <c r="F155" s="287">
        <v>0</v>
      </c>
      <c r="G155" s="287">
        <v>500000</v>
      </c>
      <c r="H155" s="287">
        <v>0</v>
      </c>
      <c r="I155" s="287">
        <v>0</v>
      </c>
      <c r="J155" s="287">
        <v>0</v>
      </c>
      <c r="K155" s="287">
        <v>0</v>
      </c>
      <c r="L155" s="287">
        <v>0</v>
      </c>
      <c r="M155" s="285">
        <f t="shared" si="24"/>
        <v>500000</v>
      </c>
      <c r="N155" s="307"/>
    </row>
    <row r="156" spans="1:14" customFormat="1" ht="25.5" customHeight="1">
      <c r="A156" s="308">
        <v>358</v>
      </c>
      <c r="B156" s="302" t="s">
        <v>495</v>
      </c>
      <c r="C156" s="287">
        <v>0</v>
      </c>
      <c r="D156" s="287">
        <v>0</v>
      </c>
      <c r="E156" s="287">
        <v>0</v>
      </c>
      <c r="F156" s="287">
        <v>0</v>
      </c>
      <c r="G156" s="287">
        <v>0</v>
      </c>
      <c r="H156" s="287">
        <v>0</v>
      </c>
      <c r="I156" s="287">
        <v>0</v>
      </c>
      <c r="J156" s="287">
        <v>0</v>
      </c>
      <c r="K156" s="287">
        <v>0</v>
      </c>
      <c r="L156" s="287">
        <v>0</v>
      </c>
      <c r="M156" s="285">
        <f t="shared" si="24"/>
        <v>0</v>
      </c>
      <c r="N156" s="307"/>
    </row>
    <row r="157" spans="1:14" customFormat="1" ht="25.5" customHeight="1">
      <c r="A157" s="308">
        <v>359</v>
      </c>
      <c r="B157" s="302" t="s">
        <v>496</v>
      </c>
      <c r="C157" s="287">
        <v>0</v>
      </c>
      <c r="D157" s="287">
        <v>0</v>
      </c>
      <c r="E157" s="287">
        <v>0</v>
      </c>
      <c r="F157" s="287">
        <v>0</v>
      </c>
      <c r="G157" s="287">
        <v>75000</v>
      </c>
      <c r="H157" s="287">
        <v>0</v>
      </c>
      <c r="I157" s="287">
        <v>0</v>
      </c>
      <c r="J157" s="287">
        <v>0</v>
      </c>
      <c r="K157" s="287">
        <v>0</v>
      </c>
      <c r="L157" s="287">
        <v>0</v>
      </c>
      <c r="M157" s="285">
        <f t="shared" si="24"/>
        <v>75000</v>
      </c>
      <c r="N157" s="307"/>
    </row>
    <row r="158" spans="1:14" customFormat="1" ht="25.5" customHeight="1">
      <c r="A158" s="295">
        <v>3600</v>
      </c>
      <c r="B158" s="296" t="s">
        <v>497</v>
      </c>
      <c r="C158" s="284">
        <f t="shared" ref="C158:N158" si="27">SUM(C159:C165)</f>
        <v>0</v>
      </c>
      <c r="D158" s="284">
        <f>SUM(D159:D165)</f>
        <v>0</v>
      </c>
      <c r="E158" s="284">
        <f t="shared" si="27"/>
        <v>0</v>
      </c>
      <c r="F158" s="284">
        <f t="shared" si="27"/>
        <v>0</v>
      </c>
      <c r="G158" s="284">
        <f t="shared" si="27"/>
        <v>150000</v>
      </c>
      <c r="H158" s="284">
        <f t="shared" si="27"/>
        <v>0</v>
      </c>
      <c r="I158" s="284">
        <f t="shared" si="27"/>
        <v>0</v>
      </c>
      <c r="J158" s="284">
        <f t="shared" si="27"/>
        <v>0</v>
      </c>
      <c r="K158" s="284">
        <f t="shared" si="27"/>
        <v>0</v>
      </c>
      <c r="L158" s="284">
        <f t="shared" si="27"/>
        <v>0</v>
      </c>
      <c r="M158" s="284">
        <f t="shared" si="24"/>
        <v>150000</v>
      </c>
      <c r="N158" s="311">
        <f t="shared" si="27"/>
        <v>0</v>
      </c>
    </row>
    <row r="159" spans="1:14" customFormat="1" ht="29.25" customHeight="1">
      <c r="A159" s="308">
        <v>361</v>
      </c>
      <c r="B159" s="302" t="s">
        <v>498</v>
      </c>
      <c r="C159" s="287">
        <v>0</v>
      </c>
      <c r="D159" s="287">
        <v>0</v>
      </c>
      <c r="E159" s="287">
        <v>0</v>
      </c>
      <c r="F159" s="287">
        <v>0</v>
      </c>
      <c r="G159" s="287">
        <v>150000</v>
      </c>
      <c r="H159" s="287">
        <v>0</v>
      </c>
      <c r="I159" s="287">
        <v>0</v>
      </c>
      <c r="J159" s="287">
        <v>0</v>
      </c>
      <c r="K159" s="287">
        <v>0</v>
      </c>
      <c r="L159" s="287">
        <v>0</v>
      </c>
      <c r="M159" s="285">
        <f t="shared" si="24"/>
        <v>150000</v>
      </c>
      <c r="N159" s="307"/>
    </row>
    <row r="160" spans="1:14" customFormat="1" ht="34.5" customHeight="1">
      <c r="A160" s="308">
        <v>362</v>
      </c>
      <c r="B160" s="302" t="s">
        <v>499</v>
      </c>
      <c r="C160" s="287">
        <v>0</v>
      </c>
      <c r="D160" s="287">
        <v>0</v>
      </c>
      <c r="E160" s="287">
        <v>0</v>
      </c>
      <c r="F160" s="287">
        <v>0</v>
      </c>
      <c r="G160" s="287">
        <v>0</v>
      </c>
      <c r="H160" s="287">
        <v>0</v>
      </c>
      <c r="I160" s="287">
        <v>0</v>
      </c>
      <c r="J160" s="287">
        <v>0</v>
      </c>
      <c r="K160" s="287">
        <v>0</v>
      </c>
      <c r="L160" s="287">
        <v>0</v>
      </c>
      <c r="M160" s="285">
        <f t="shared" si="24"/>
        <v>0</v>
      </c>
      <c r="N160" s="307"/>
    </row>
    <row r="161" spans="1:14" customFormat="1" ht="29.25" customHeight="1">
      <c r="A161" s="308">
        <v>363</v>
      </c>
      <c r="B161" s="302" t="s">
        <v>500</v>
      </c>
      <c r="C161" s="287">
        <v>0</v>
      </c>
      <c r="D161" s="287">
        <v>0</v>
      </c>
      <c r="E161" s="287">
        <v>0</v>
      </c>
      <c r="F161" s="287">
        <v>0</v>
      </c>
      <c r="G161" s="287">
        <v>0</v>
      </c>
      <c r="H161" s="287">
        <v>0</v>
      </c>
      <c r="I161" s="287">
        <v>0</v>
      </c>
      <c r="J161" s="287">
        <v>0</v>
      </c>
      <c r="K161" s="287">
        <v>0</v>
      </c>
      <c r="L161" s="287">
        <v>0</v>
      </c>
      <c r="M161" s="285">
        <f t="shared" si="24"/>
        <v>0</v>
      </c>
      <c r="N161" s="307"/>
    </row>
    <row r="162" spans="1:14" customFormat="1" ht="25.5" customHeight="1">
      <c r="A162" s="308">
        <v>364</v>
      </c>
      <c r="B162" s="302" t="s">
        <v>501</v>
      </c>
      <c r="C162" s="287">
        <v>0</v>
      </c>
      <c r="D162" s="287">
        <v>0</v>
      </c>
      <c r="E162" s="287">
        <v>0</v>
      </c>
      <c r="F162" s="287">
        <v>0</v>
      </c>
      <c r="G162" s="287">
        <v>0</v>
      </c>
      <c r="H162" s="287">
        <v>0</v>
      </c>
      <c r="I162" s="287">
        <v>0</v>
      </c>
      <c r="J162" s="287">
        <v>0</v>
      </c>
      <c r="K162" s="287">
        <v>0</v>
      </c>
      <c r="L162" s="287">
        <v>0</v>
      </c>
      <c r="M162" s="285">
        <f t="shared" si="24"/>
        <v>0</v>
      </c>
      <c r="N162" s="307"/>
    </row>
    <row r="163" spans="1:14" customFormat="1" ht="25.5" customHeight="1">
      <c r="A163" s="308">
        <v>365</v>
      </c>
      <c r="B163" s="302" t="s">
        <v>502</v>
      </c>
      <c r="C163" s="287">
        <v>0</v>
      </c>
      <c r="D163" s="287">
        <v>0</v>
      </c>
      <c r="E163" s="287">
        <v>0</v>
      </c>
      <c r="F163" s="287">
        <v>0</v>
      </c>
      <c r="G163" s="287">
        <v>0</v>
      </c>
      <c r="H163" s="287">
        <v>0</v>
      </c>
      <c r="I163" s="287">
        <v>0</v>
      </c>
      <c r="J163" s="287">
        <v>0</v>
      </c>
      <c r="K163" s="287">
        <v>0</v>
      </c>
      <c r="L163" s="287">
        <v>0</v>
      </c>
      <c r="M163" s="285">
        <f t="shared" si="24"/>
        <v>0</v>
      </c>
      <c r="N163" s="307"/>
    </row>
    <row r="164" spans="1:14" customFormat="1" ht="25.5">
      <c r="A164" s="308">
        <v>366</v>
      </c>
      <c r="B164" s="302" t="s">
        <v>503</v>
      </c>
      <c r="C164" s="287">
        <v>0</v>
      </c>
      <c r="D164" s="287">
        <v>0</v>
      </c>
      <c r="E164" s="287">
        <v>0</v>
      </c>
      <c r="F164" s="287">
        <v>0</v>
      </c>
      <c r="G164" s="287">
        <v>0</v>
      </c>
      <c r="H164" s="287">
        <v>0</v>
      </c>
      <c r="I164" s="287">
        <v>0</v>
      </c>
      <c r="J164" s="287">
        <v>0</v>
      </c>
      <c r="K164" s="287">
        <v>0</v>
      </c>
      <c r="L164" s="287">
        <v>0</v>
      </c>
      <c r="M164" s="285">
        <f t="shared" si="24"/>
        <v>0</v>
      </c>
      <c r="N164" s="307"/>
    </row>
    <row r="165" spans="1:14" customFormat="1" ht="25.5" customHeight="1">
      <c r="A165" s="308">
        <v>369</v>
      </c>
      <c r="B165" s="302" t="s">
        <v>504</v>
      </c>
      <c r="C165" s="287">
        <v>0</v>
      </c>
      <c r="D165" s="287">
        <v>0</v>
      </c>
      <c r="E165" s="287">
        <v>0</v>
      </c>
      <c r="F165" s="287">
        <v>0</v>
      </c>
      <c r="G165" s="287">
        <v>0</v>
      </c>
      <c r="H165" s="287">
        <v>0</v>
      </c>
      <c r="I165" s="287">
        <v>0</v>
      </c>
      <c r="J165" s="287">
        <v>0</v>
      </c>
      <c r="K165" s="287">
        <v>0</v>
      </c>
      <c r="L165" s="287">
        <v>0</v>
      </c>
      <c r="M165" s="285">
        <f t="shared" si="24"/>
        <v>0</v>
      </c>
      <c r="N165" s="307"/>
    </row>
    <row r="166" spans="1:14" customFormat="1" ht="25.5" customHeight="1">
      <c r="A166" s="295">
        <v>3700</v>
      </c>
      <c r="B166" s="296" t="s">
        <v>505</v>
      </c>
      <c r="C166" s="284">
        <f t="shared" ref="C166:N166" si="28">SUM(C167:C175)</f>
        <v>0</v>
      </c>
      <c r="D166" s="284">
        <f>SUM(D167:D175)</f>
        <v>0</v>
      </c>
      <c r="E166" s="284">
        <f t="shared" si="28"/>
        <v>0</v>
      </c>
      <c r="F166" s="284">
        <f t="shared" si="28"/>
        <v>0</v>
      </c>
      <c r="G166" s="284">
        <f t="shared" si="28"/>
        <v>300000</v>
      </c>
      <c r="H166" s="284">
        <f t="shared" si="28"/>
        <v>0</v>
      </c>
      <c r="I166" s="284">
        <f t="shared" si="28"/>
        <v>0</v>
      </c>
      <c r="J166" s="284">
        <f t="shared" si="28"/>
        <v>0</v>
      </c>
      <c r="K166" s="284">
        <f t="shared" si="28"/>
        <v>0</v>
      </c>
      <c r="L166" s="284">
        <f t="shared" si="28"/>
        <v>0</v>
      </c>
      <c r="M166" s="284">
        <f t="shared" si="24"/>
        <v>300000</v>
      </c>
      <c r="N166" s="311">
        <f t="shared" si="28"/>
        <v>0</v>
      </c>
    </row>
    <row r="167" spans="1:14" customFormat="1" ht="25.5" customHeight="1">
      <c r="A167" s="308">
        <v>371</v>
      </c>
      <c r="B167" s="302" t="s">
        <v>506</v>
      </c>
      <c r="C167" s="287">
        <v>0</v>
      </c>
      <c r="D167" s="287">
        <v>0</v>
      </c>
      <c r="E167" s="287">
        <v>0</v>
      </c>
      <c r="F167" s="287">
        <v>0</v>
      </c>
      <c r="G167" s="287">
        <v>0</v>
      </c>
      <c r="H167" s="287">
        <v>0</v>
      </c>
      <c r="I167" s="287">
        <v>0</v>
      </c>
      <c r="J167" s="287">
        <v>0</v>
      </c>
      <c r="K167" s="287">
        <v>0</v>
      </c>
      <c r="L167" s="287">
        <v>0</v>
      </c>
      <c r="M167" s="285">
        <f t="shared" si="24"/>
        <v>0</v>
      </c>
      <c r="N167" s="307"/>
    </row>
    <row r="168" spans="1:14" customFormat="1" ht="25.5" customHeight="1">
      <c r="A168" s="308">
        <v>372</v>
      </c>
      <c r="B168" s="302" t="s">
        <v>507</v>
      </c>
      <c r="C168" s="287">
        <v>0</v>
      </c>
      <c r="D168" s="287">
        <v>0</v>
      </c>
      <c r="E168" s="287">
        <v>0</v>
      </c>
      <c r="F168" s="287">
        <v>0</v>
      </c>
      <c r="G168" s="287">
        <v>0</v>
      </c>
      <c r="H168" s="287">
        <v>0</v>
      </c>
      <c r="I168" s="287">
        <v>0</v>
      </c>
      <c r="J168" s="287">
        <v>0</v>
      </c>
      <c r="K168" s="287">
        <v>0</v>
      </c>
      <c r="L168" s="287">
        <v>0</v>
      </c>
      <c r="M168" s="285">
        <f t="shared" si="24"/>
        <v>0</v>
      </c>
      <c r="N168" s="307"/>
    </row>
    <row r="169" spans="1:14" customFormat="1" ht="25.5" customHeight="1">
      <c r="A169" s="308">
        <v>373</v>
      </c>
      <c r="B169" s="302" t="s">
        <v>508</v>
      </c>
      <c r="C169" s="287">
        <v>0</v>
      </c>
      <c r="D169" s="287">
        <v>0</v>
      </c>
      <c r="E169" s="287">
        <v>0</v>
      </c>
      <c r="F169" s="287">
        <v>0</v>
      </c>
      <c r="G169" s="287">
        <v>0</v>
      </c>
      <c r="H169" s="287">
        <v>0</v>
      </c>
      <c r="I169" s="287">
        <v>0</v>
      </c>
      <c r="J169" s="287">
        <v>0</v>
      </c>
      <c r="K169" s="287">
        <v>0</v>
      </c>
      <c r="L169" s="287">
        <v>0</v>
      </c>
      <c r="M169" s="285">
        <f t="shared" si="24"/>
        <v>0</v>
      </c>
      <c r="N169" s="307"/>
    </row>
    <row r="170" spans="1:14" customFormat="1" ht="25.5" customHeight="1">
      <c r="A170" s="308">
        <v>374</v>
      </c>
      <c r="B170" s="302" t="s">
        <v>509</v>
      </c>
      <c r="C170" s="287">
        <v>0</v>
      </c>
      <c r="D170" s="287">
        <v>0</v>
      </c>
      <c r="E170" s="287">
        <v>0</v>
      </c>
      <c r="F170" s="287">
        <v>0</v>
      </c>
      <c r="G170" s="287">
        <v>0</v>
      </c>
      <c r="H170" s="287">
        <v>0</v>
      </c>
      <c r="I170" s="287">
        <v>0</v>
      </c>
      <c r="J170" s="287">
        <v>0</v>
      </c>
      <c r="K170" s="287">
        <v>0</v>
      </c>
      <c r="L170" s="287">
        <v>0</v>
      </c>
      <c r="M170" s="285">
        <f t="shared" si="24"/>
        <v>0</v>
      </c>
      <c r="N170" s="307"/>
    </row>
    <row r="171" spans="1:14" customFormat="1" ht="25.5" customHeight="1">
      <c r="A171" s="308">
        <v>375</v>
      </c>
      <c r="B171" s="302" t="s">
        <v>510</v>
      </c>
      <c r="C171" s="287">
        <v>0</v>
      </c>
      <c r="D171" s="287">
        <v>0</v>
      </c>
      <c r="E171" s="287">
        <v>0</v>
      </c>
      <c r="F171" s="287">
        <v>0</v>
      </c>
      <c r="G171" s="287">
        <v>300000</v>
      </c>
      <c r="H171" s="287">
        <v>0</v>
      </c>
      <c r="I171" s="287">
        <v>0</v>
      </c>
      <c r="J171" s="287">
        <v>0</v>
      </c>
      <c r="K171" s="287">
        <v>0</v>
      </c>
      <c r="L171" s="287">
        <v>0</v>
      </c>
      <c r="M171" s="285">
        <f t="shared" si="24"/>
        <v>300000</v>
      </c>
      <c r="N171" s="307"/>
    </row>
    <row r="172" spans="1:14" customFormat="1" ht="25.5" customHeight="1">
      <c r="A172" s="308">
        <v>376</v>
      </c>
      <c r="B172" s="302" t="s">
        <v>511</v>
      </c>
      <c r="C172" s="287">
        <v>0</v>
      </c>
      <c r="D172" s="287">
        <v>0</v>
      </c>
      <c r="E172" s="287">
        <v>0</v>
      </c>
      <c r="F172" s="287">
        <v>0</v>
      </c>
      <c r="G172" s="287">
        <v>0</v>
      </c>
      <c r="H172" s="287">
        <v>0</v>
      </c>
      <c r="I172" s="287">
        <v>0</v>
      </c>
      <c r="J172" s="287">
        <v>0</v>
      </c>
      <c r="K172" s="287">
        <v>0</v>
      </c>
      <c r="L172" s="287">
        <v>0</v>
      </c>
      <c r="M172" s="285">
        <f t="shared" si="24"/>
        <v>0</v>
      </c>
      <c r="N172" s="307"/>
    </row>
    <row r="173" spans="1:14" customFormat="1" ht="25.5" customHeight="1">
      <c r="A173" s="308">
        <v>377</v>
      </c>
      <c r="B173" s="302" t="s">
        <v>512</v>
      </c>
      <c r="C173" s="287">
        <v>0</v>
      </c>
      <c r="D173" s="287">
        <v>0</v>
      </c>
      <c r="E173" s="287">
        <v>0</v>
      </c>
      <c r="F173" s="287">
        <v>0</v>
      </c>
      <c r="G173" s="287">
        <v>0</v>
      </c>
      <c r="H173" s="287">
        <v>0</v>
      </c>
      <c r="I173" s="287">
        <v>0</v>
      </c>
      <c r="J173" s="287">
        <v>0</v>
      </c>
      <c r="K173" s="287">
        <v>0</v>
      </c>
      <c r="L173" s="287">
        <v>0</v>
      </c>
      <c r="M173" s="285">
        <f t="shared" si="24"/>
        <v>0</v>
      </c>
      <c r="N173" s="307"/>
    </row>
    <row r="174" spans="1:14" customFormat="1" ht="25.5" customHeight="1">
      <c r="A174" s="308">
        <v>378</v>
      </c>
      <c r="B174" s="302" t="s">
        <v>513</v>
      </c>
      <c r="C174" s="287">
        <v>0</v>
      </c>
      <c r="D174" s="287">
        <v>0</v>
      </c>
      <c r="E174" s="287">
        <v>0</v>
      </c>
      <c r="F174" s="287">
        <v>0</v>
      </c>
      <c r="G174" s="287">
        <v>0</v>
      </c>
      <c r="H174" s="287">
        <v>0</v>
      </c>
      <c r="I174" s="287">
        <v>0</v>
      </c>
      <c r="J174" s="287">
        <v>0</v>
      </c>
      <c r="K174" s="287">
        <v>0</v>
      </c>
      <c r="L174" s="287">
        <v>0</v>
      </c>
      <c r="M174" s="285">
        <f t="shared" si="24"/>
        <v>0</v>
      </c>
      <c r="N174" s="307"/>
    </row>
    <row r="175" spans="1:14" customFormat="1" ht="25.5" customHeight="1">
      <c r="A175" s="308">
        <v>379</v>
      </c>
      <c r="B175" s="302" t="s">
        <v>514</v>
      </c>
      <c r="C175" s="287">
        <v>0</v>
      </c>
      <c r="D175" s="287">
        <v>0</v>
      </c>
      <c r="E175" s="287">
        <v>0</v>
      </c>
      <c r="F175" s="287">
        <v>0</v>
      </c>
      <c r="G175" s="287">
        <v>0</v>
      </c>
      <c r="H175" s="287">
        <v>0</v>
      </c>
      <c r="I175" s="287">
        <v>0</v>
      </c>
      <c r="J175" s="287">
        <v>0</v>
      </c>
      <c r="K175" s="287">
        <v>0</v>
      </c>
      <c r="L175" s="287">
        <v>0</v>
      </c>
      <c r="M175" s="285">
        <f t="shared" si="24"/>
        <v>0</v>
      </c>
      <c r="N175" s="307"/>
    </row>
    <row r="176" spans="1:14" customFormat="1" ht="25.5" customHeight="1">
      <c r="A176" s="295">
        <v>3800</v>
      </c>
      <c r="B176" s="296" t="s">
        <v>515</v>
      </c>
      <c r="C176" s="284">
        <f t="shared" ref="C176:N176" si="29">SUM(C177:C181)</f>
        <v>0</v>
      </c>
      <c r="D176" s="284">
        <f>SUM(D177:D181)</f>
        <v>0</v>
      </c>
      <c r="E176" s="284">
        <f t="shared" si="29"/>
        <v>0</v>
      </c>
      <c r="F176" s="284">
        <f t="shared" si="29"/>
        <v>0</v>
      </c>
      <c r="G176" s="284">
        <f t="shared" si="29"/>
        <v>1575000</v>
      </c>
      <c r="H176" s="284">
        <f t="shared" si="29"/>
        <v>0</v>
      </c>
      <c r="I176" s="284">
        <f t="shared" si="29"/>
        <v>0</v>
      </c>
      <c r="J176" s="284">
        <f t="shared" si="29"/>
        <v>0</v>
      </c>
      <c r="K176" s="284">
        <f t="shared" si="29"/>
        <v>0</v>
      </c>
      <c r="L176" s="284">
        <f t="shared" si="29"/>
        <v>0</v>
      </c>
      <c r="M176" s="284">
        <f t="shared" si="24"/>
        <v>1575000</v>
      </c>
      <c r="N176" s="311">
        <f t="shared" si="29"/>
        <v>0</v>
      </c>
    </row>
    <row r="177" spans="1:14" customFormat="1" ht="25.5" customHeight="1">
      <c r="A177" s="308">
        <v>381</v>
      </c>
      <c r="B177" s="302" t="s">
        <v>516</v>
      </c>
      <c r="C177" s="287">
        <v>0</v>
      </c>
      <c r="D177" s="287">
        <v>0</v>
      </c>
      <c r="E177" s="287">
        <v>0</v>
      </c>
      <c r="F177" s="287">
        <v>0</v>
      </c>
      <c r="G177" s="287">
        <v>75000</v>
      </c>
      <c r="H177" s="287">
        <v>0</v>
      </c>
      <c r="I177" s="287">
        <v>0</v>
      </c>
      <c r="J177" s="287">
        <v>0</v>
      </c>
      <c r="K177" s="287">
        <v>0</v>
      </c>
      <c r="L177" s="287">
        <v>0</v>
      </c>
      <c r="M177" s="285">
        <f t="shared" si="24"/>
        <v>75000</v>
      </c>
      <c r="N177" s="307"/>
    </row>
    <row r="178" spans="1:14" customFormat="1" ht="25.5" customHeight="1">
      <c r="A178" s="308">
        <v>382</v>
      </c>
      <c r="B178" s="302" t="s">
        <v>517</v>
      </c>
      <c r="C178" s="287">
        <v>0</v>
      </c>
      <c r="D178" s="287">
        <v>0</v>
      </c>
      <c r="E178" s="287">
        <v>0</v>
      </c>
      <c r="F178" s="287">
        <v>0</v>
      </c>
      <c r="G178" s="287">
        <v>1500000</v>
      </c>
      <c r="H178" s="287">
        <v>0</v>
      </c>
      <c r="I178" s="287">
        <v>0</v>
      </c>
      <c r="J178" s="287">
        <v>0</v>
      </c>
      <c r="K178" s="287">
        <v>0</v>
      </c>
      <c r="L178" s="287">
        <v>0</v>
      </c>
      <c r="M178" s="285">
        <f t="shared" si="24"/>
        <v>1500000</v>
      </c>
      <c r="N178" s="307"/>
    </row>
    <row r="179" spans="1:14" customFormat="1" ht="25.5" customHeight="1">
      <c r="A179" s="308">
        <v>383</v>
      </c>
      <c r="B179" s="302" t="s">
        <v>518</v>
      </c>
      <c r="C179" s="287">
        <v>0</v>
      </c>
      <c r="D179" s="287">
        <v>0</v>
      </c>
      <c r="E179" s="287">
        <v>0</v>
      </c>
      <c r="F179" s="287">
        <v>0</v>
      </c>
      <c r="G179" s="287">
        <v>0</v>
      </c>
      <c r="H179" s="287">
        <v>0</v>
      </c>
      <c r="I179" s="287">
        <v>0</v>
      </c>
      <c r="J179" s="287">
        <v>0</v>
      </c>
      <c r="K179" s="287">
        <v>0</v>
      </c>
      <c r="L179" s="287">
        <v>0</v>
      </c>
      <c r="M179" s="285">
        <f t="shared" si="24"/>
        <v>0</v>
      </c>
      <c r="N179" s="307"/>
    </row>
    <row r="180" spans="1:14" customFormat="1" ht="25.5" customHeight="1">
      <c r="A180" s="308">
        <v>384</v>
      </c>
      <c r="B180" s="302" t="s">
        <v>519</v>
      </c>
      <c r="C180" s="287">
        <v>0</v>
      </c>
      <c r="D180" s="287">
        <v>0</v>
      </c>
      <c r="E180" s="287">
        <v>0</v>
      </c>
      <c r="F180" s="287">
        <v>0</v>
      </c>
      <c r="G180" s="287">
        <v>0</v>
      </c>
      <c r="H180" s="287">
        <v>0</v>
      </c>
      <c r="I180" s="287">
        <v>0</v>
      </c>
      <c r="J180" s="287">
        <v>0</v>
      </c>
      <c r="K180" s="287">
        <v>0</v>
      </c>
      <c r="L180" s="287">
        <v>0</v>
      </c>
      <c r="M180" s="285">
        <f t="shared" si="24"/>
        <v>0</v>
      </c>
      <c r="N180" s="307"/>
    </row>
    <row r="181" spans="1:14" customFormat="1" ht="25.5" customHeight="1">
      <c r="A181" s="308">
        <v>385</v>
      </c>
      <c r="B181" s="302" t="s">
        <v>520</v>
      </c>
      <c r="C181" s="287">
        <v>0</v>
      </c>
      <c r="D181" s="287">
        <v>0</v>
      </c>
      <c r="E181" s="287">
        <v>0</v>
      </c>
      <c r="F181" s="287">
        <v>0</v>
      </c>
      <c r="G181" s="287">
        <v>0</v>
      </c>
      <c r="H181" s="287">
        <v>0</v>
      </c>
      <c r="I181" s="287">
        <v>0</v>
      </c>
      <c r="J181" s="287">
        <v>0</v>
      </c>
      <c r="K181" s="287">
        <v>0</v>
      </c>
      <c r="L181" s="287">
        <v>0</v>
      </c>
      <c r="M181" s="285">
        <f t="shared" si="24"/>
        <v>0</v>
      </c>
      <c r="N181" s="307"/>
    </row>
    <row r="182" spans="1:14" customFormat="1" ht="25.5" customHeight="1">
      <c r="A182" s="295">
        <v>3900</v>
      </c>
      <c r="B182" s="296" t="s">
        <v>521</v>
      </c>
      <c r="C182" s="284">
        <f t="shared" ref="C182:N182" si="30">SUM(C183:C191)</f>
        <v>0</v>
      </c>
      <c r="D182" s="284">
        <f>SUM(D183:D191)</f>
        <v>0</v>
      </c>
      <c r="E182" s="284">
        <f t="shared" si="30"/>
        <v>0</v>
      </c>
      <c r="F182" s="284">
        <f t="shared" si="30"/>
        <v>0</v>
      </c>
      <c r="G182" s="284">
        <f t="shared" si="30"/>
        <v>185000</v>
      </c>
      <c r="H182" s="284">
        <f t="shared" si="30"/>
        <v>0</v>
      </c>
      <c r="I182" s="284">
        <f t="shared" si="30"/>
        <v>0</v>
      </c>
      <c r="J182" s="284">
        <f t="shared" si="30"/>
        <v>0</v>
      </c>
      <c r="K182" s="284">
        <f t="shared" si="30"/>
        <v>0</v>
      </c>
      <c r="L182" s="284">
        <f t="shared" si="30"/>
        <v>0</v>
      </c>
      <c r="M182" s="284">
        <f t="shared" si="24"/>
        <v>185000</v>
      </c>
      <c r="N182" s="311">
        <f t="shared" si="30"/>
        <v>0</v>
      </c>
    </row>
    <row r="183" spans="1:14" customFormat="1" ht="25.5" customHeight="1">
      <c r="A183" s="308">
        <v>391</v>
      </c>
      <c r="B183" s="302" t="s">
        <v>522</v>
      </c>
      <c r="C183" s="287">
        <v>0</v>
      </c>
      <c r="D183" s="287">
        <v>0</v>
      </c>
      <c r="E183" s="287">
        <v>0</v>
      </c>
      <c r="F183" s="287">
        <v>0</v>
      </c>
      <c r="G183" s="287">
        <v>85000</v>
      </c>
      <c r="H183" s="287">
        <v>0</v>
      </c>
      <c r="I183" s="287">
        <v>0</v>
      </c>
      <c r="J183" s="287">
        <v>0</v>
      </c>
      <c r="K183" s="287">
        <v>0</v>
      </c>
      <c r="L183" s="287">
        <v>0</v>
      </c>
      <c r="M183" s="285">
        <f t="shared" si="24"/>
        <v>85000</v>
      </c>
      <c r="N183" s="307"/>
    </row>
    <row r="184" spans="1:14" customFormat="1" ht="25.5" customHeight="1">
      <c r="A184" s="308">
        <v>392</v>
      </c>
      <c r="B184" s="302" t="s">
        <v>523</v>
      </c>
      <c r="C184" s="287">
        <v>0</v>
      </c>
      <c r="D184" s="287">
        <v>0</v>
      </c>
      <c r="E184" s="287">
        <v>0</v>
      </c>
      <c r="F184" s="287">
        <v>0</v>
      </c>
      <c r="G184" s="287">
        <v>100000</v>
      </c>
      <c r="H184" s="287">
        <v>0</v>
      </c>
      <c r="I184" s="287">
        <v>0</v>
      </c>
      <c r="J184" s="287">
        <v>0</v>
      </c>
      <c r="K184" s="287">
        <v>0</v>
      </c>
      <c r="L184" s="287">
        <v>0</v>
      </c>
      <c r="M184" s="285">
        <f t="shared" si="24"/>
        <v>100000</v>
      </c>
      <c r="N184" s="307"/>
    </row>
    <row r="185" spans="1:14" customFormat="1" ht="25.5" customHeight="1">
      <c r="A185" s="308">
        <v>393</v>
      </c>
      <c r="B185" s="302" t="s">
        <v>524</v>
      </c>
      <c r="C185" s="287">
        <v>0</v>
      </c>
      <c r="D185" s="287">
        <v>0</v>
      </c>
      <c r="E185" s="287">
        <v>0</v>
      </c>
      <c r="F185" s="287">
        <v>0</v>
      </c>
      <c r="G185" s="287">
        <v>0</v>
      </c>
      <c r="H185" s="287">
        <v>0</v>
      </c>
      <c r="I185" s="287">
        <v>0</v>
      </c>
      <c r="J185" s="287">
        <v>0</v>
      </c>
      <c r="K185" s="287">
        <v>0</v>
      </c>
      <c r="L185" s="287">
        <v>0</v>
      </c>
      <c r="M185" s="285">
        <f t="shared" si="24"/>
        <v>0</v>
      </c>
      <c r="N185" s="307"/>
    </row>
    <row r="186" spans="1:14" customFormat="1" ht="25.5" customHeight="1">
      <c r="A186" s="308">
        <v>394</v>
      </c>
      <c r="B186" s="302" t="s">
        <v>525</v>
      </c>
      <c r="C186" s="287">
        <v>0</v>
      </c>
      <c r="D186" s="287">
        <v>0</v>
      </c>
      <c r="E186" s="287">
        <v>0</v>
      </c>
      <c r="F186" s="287">
        <v>0</v>
      </c>
      <c r="G186" s="287">
        <v>0</v>
      </c>
      <c r="H186" s="287">
        <v>0</v>
      </c>
      <c r="I186" s="287">
        <v>0</v>
      </c>
      <c r="J186" s="287">
        <v>0</v>
      </c>
      <c r="K186" s="287">
        <v>0</v>
      </c>
      <c r="L186" s="287">
        <v>0</v>
      </c>
      <c r="M186" s="285">
        <f t="shared" si="24"/>
        <v>0</v>
      </c>
      <c r="N186" s="307"/>
    </row>
    <row r="187" spans="1:14" customFormat="1" ht="25.5" customHeight="1">
      <c r="A187" s="308">
        <v>395</v>
      </c>
      <c r="B187" s="302" t="s">
        <v>526</v>
      </c>
      <c r="C187" s="287">
        <v>0</v>
      </c>
      <c r="D187" s="287">
        <v>0</v>
      </c>
      <c r="E187" s="287">
        <v>0</v>
      </c>
      <c r="F187" s="287">
        <v>0</v>
      </c>
      <c r="G187" s="287">
        <v>0</v>
      </c>
      <c r="H187" s="287">
        <v>0</v>
      </c>
      <c r="I187" s="287">
        <v>0</v>
      </c>
      <c r="J187" s="287">
        <v>0</v>
      </c>
      <c r="K187" s="287">
        <v>0</v>
      </c>
      <c r="L187" s="287">
        <v>0</v>
      </c>
      <c r="M187" s="285">
        <f t="shared" si="24"/>
        <v>0</v>
      </c>
      <c r="N187" s="307"/>
    </row>
    <row r="188" spans="1:14" customFormat="1" ht="25.5" customHeight="1">
      <c r="A188" s="308">
        <v>396</v>
      </c>
      <c r="B188" s="302" t="s">
        <v>527</v>
      </c>
      <c r="C188" s="287">
        <v>0</v>
      </c>
      <c r="D188" s="287">
        <v>0</v>
      </c>
      <c r="E188" s="287">
        <v>0</v>
      </c>
      <c r="F188" s="287">
        <v>0</v>
      </c>
      <c r="G188" s="287">
        <v>0</v>
      </c>
      <c r="H188" s="287">
        <v>0</v>
      </c>
      <c r="I188" s="287">
        <v>0</v>
      </c>
      <c r="J188" s="287">
        <v>0</v>
      </c>
      <c r="K188" s="287">
        <v>0</v>
      </c>
      <c r="L188" s="287">
        <v>0</v>
      </c>
      <c r="M188" s="285">
        <f t="shared" si="24"/>
        <v>0</v>
      </c>
      <c r="N188" s="307"/>
    </row>
    <row r="189" spans="1:14" customFormat="1" ht="25.5" customHeight="1">
      <c r="A189" s="308">
        <v>397</v>
      </c>
      <c r="B189" s="302" t="s">
        <v>528</v>
      </c>
      <c r="C189" s="287">
        <v>0</v>
      </c>
      <c r="D189" s="287">
        <v>0</v>
      </c>
      <c r="E189" s="287">
        <v>0</v>
      </c>
      <c r="F189" s="287">
        <v>0</v>
      </c>
      <c r="G189" s="287">
        <v>0</v>
      </c>
      <c r="H189" s="287">
        <v>0</v>
      </c>
      <c r="I189" s="287">
        <v>0</v>
      </c>
      <c r="J189" s="287">
        <v>0</v>
      </c>
      <c r="K189" s="287">
        <v>0</v>
      </c>
      <c r="L189" s="287">
        <v>0</v>
      </c>
      <c r="M189" s="285">
        <f t="shared" si="24"/>
        <v>0</v>
      </c>
      <c r="N189" s="307"/>
    </row>
    <row r="190" spans="1:14" customFormat="1" ht="25.5">
      <c r="A190" s="308">
        <v>398</v>
      </c>
      <c r="B190" s="302" t="s">
        <v>529</v>
      </c>
      <c r="C190" s="287">
        <v>0</v>
      </c>
      <c r="D190" s="287">
        <v>0</v>
      </c>
      <c r="E190" s="287">
        <v>0</v>
      </c>
      <c r="F190" s="287">
        <v>0</v>
      </c>
      <c r="G190" s="287">
        <v>0</v>
      </c>
      <c r="H190" s="287">
        <v>0</v>
      </c>
      <c r="I190" s="287">
        <v>0</v>
      </c>
      <c r="J190" s="287">
        <v>0</v>
      </c>
      <c r="K190" s="287">
        <v>0</v>
      </c>
      <c r="L190" s="287">
        <v>0</v>
      </c>
      <c r="M190" s="285">
        <f t="shared" si="24"/>
        <v>0</v>
      </c>
      <c r="N190" s="307"/>
    </row>
    <row r="191" spans="1:14" customFormat="1" ht="25.5" customHeight="1">
      <c r="A191" s="308">
        <v>399</v>
      </c>
      <c r="B191" s="302" t="s">
        <v>530</v>
      </c>
      <c r="C191" s="287">
        <v>0</v>
      </c>
      <c r="D191" s="287">
        <v>0</v>
      </c>
      <c r="E191" s="287">
        <v>0</v>
      </c>
      <c r="F191" s="287">
        <v>0</v>
      </c>
      <c r="G191" s="287">
        <v>0</v>
      </c>
      <c r="H191" s="287">
        <v>0</v>
      </c>
      <c r="I191" s="287">
        <v>0</v>
      </c>
      <c r="J191" s="287">
        <v>0</v>
      </c>
      <c r="K191" s="287">
        <v>0</v>
      </c>
      <c r="L191" s="287">
        <v>0</v>
      </c>
      <c r="M191" s="285">
        <f t="shared" si="24"/>
        <v>0</v>
      </c>
      <c r="N191" s="307"/>
    </row>
    <row r="192" spans="1:14" customFormat="1" ht="31.5">
      <c r="A192" s="293">
        <v>4000</v>
      </c>
      <c r="B192" s="294" t="s">
        <v>531</v>
      </c>
      <c r="C192" s="283">
        <f t="shared" ref="C192:N192" si="31">C193+C203+C209+C219+C228+C232+C247+C239+C241</f>
        <v>0</v>
      </c>
      <c r="D192" s="283">
        <f>D193+D203+D209+D219+D228+D232+D247+D239+D241</f>
        <v>0</v>
      </c>
      <c r="E192" s="283">
        <f t="shared" si="31"/>
        <v>0</v>
      </c>
      <c r="F192" s="283">
        <f t="shared" si="31"/>
        <v>0</v>
      </c>
      <c r="G192" s="283">
        <f t="shared" si="31"/>
        <v>5592323</v>
      </c>
      <c r="H192" s="283">
        <f t="shared" si="31"/>
        <v>0</v>
      </c>
      <c r="I192" s="283">
        <f t="shared" si="31"/>
        <v>0</v>
      </c>
      <c r="J192" s="283">
        <f t="shared" si="31"/>
        <v>0</v>
      </c>
      <c r="K192" s="283">
        <f t="shared" si="31"/>
        <v>0</v>
      </c>
      <c r="L192" s="283">
        <f t="shared" si="31"/>
        <v>0</v>
      </c>
      <c r="M192" s="283">
        <f t="shared" si="24"/>
        <v>5592323</v>
      </c>
      <c r="N192" s="313">
        <f t="shared" si="31"/>
        <v>0</v>
      </c>
    </row>
    <row r="193" spans="1:14" customFormat="1" ht="30">
      <c r="A193" s="312">
        <v>4100</v>
      </c>
      <c r="B193" s="303" t="s">
        <v>319</v>
      </c>
      <c r="C193" s="284">
        <f>SUM(C194:C202)</f>
        <v>0</v>
      </c>
      <c r="D193" s="284">
        <f>SUM(D194:D202)</f>
        <v>0</v>
      </c>
      <c r="E193" s="284">
        <f t="shared" ref="E193:N193" si="32">SUM(E194:E202)</f>
        <v>0</v>
      </c>
      <c r="F193" s="284">
        <f t="shared" si="32"/>
        <v>0</v>
      </c>
      <c r="G193" s="284">
        <f t="shared" si="32"/>
        <v>3657323</v>
      </c>
      <c r="H193" s="284">
        <f t="shared" si="32"/>
        <v>0</v>
      </c>
      <c r="I193" s="284">
        <f t="shared" si="32"/>
        <v>0</v>
      </c>
      <c r="J193" s="284">
        <f t="shared" si="32"/>
        <v>0</v>
      </c>
      <c r="K193" s="284">
        <f t="shared" si="32"/>
        <v>0</v>
      </c>
      <c r="L193" s="284">
        <f t="shared" si="32"/>
        <v>0</v>
      </c>
      <c r="M193" s="284">
        <f t="shared" si="24"/>
        <v>3657323</v>
      </c>
      <c r="N193" s="311">
        <f t="shared" si="32"/>
        <v>0</v>
      </c>
    </row>
    <row r="194" spans="1:14" customFormat="1" ht="25.5" customHeight="1">
      <c r="A194" s="308">
        <v>411</v>
      </c>
      <c r="B194" s="302" t="s">
        <v>532</v>
      </c>
      <c r="C194" s="288">
        <v>0</v>
      </c>
      <c r="D194" s="288">
        <v>0</v>
      </c>
      <c r="E194" s="288">
        <v>0</v>
      </c>
      <c r="F194" s="288">
        <v>0</v>
      </c>
      <c r="G194" s="288">
        <v>0</v>
      </c>
      <c r="H194" s="288">
        <v>0</v>
      </c>
      <c r="I194" s="288">
        <v>0</v>
      </c>
      <c r="J194" s="288">
        <v>0</v>
      </c>
      <c r="K194" s="288">
        <v>0</v>
      </c>
      <c r="L194" s="288">
        <v>0</v>
      </c>
      <c r="M194" s="285">
        <f t="shared" si="24"/>
        <v>0</v>
      </c>
      <c r="N194" s="307"/>
    </row>
    <row r="195" spans="1:14" customFormat="1" ht="25.5" customHeight="1">
      <c r="A195" s="308">
        <v>412</v>
      </c>
      <c r="B195" s="302" t="s">
        <v>533</v>
      </c>
      <c r="C195" s="288">
        <v>0</v>
      </c>
      <c r="D195" s="288">
        <v>0</v>
      </c>
      <c r="E195" s="288">
        <v>0</v>
      </c>
      <c r="F195" s="288">
        <v>0</v>
      </c>
      <c r="G195" s="288">
        <v>0</v>
      </c>
      <c r="H195" s="288">
        <v>0</v>
      </c>
      <c r="I195" s="288">
        <v>0</v>
      </c>
      <c r="J195" s="288">
        <v>0</v>
      </c>
      <c r="K195" s="288">
        <v>0</v>
      </c>
      <c r="L195" s="288">
        <v>0</v>
      </c>
      <c r="M195" s="285">
        <f t="shared" si="24"/>
        <v>0</v>
      </c>
      <c r="N195" s="307"/>
    </row>
    <row r="196" spans="1:14" customFormat="1" ht="25.5" customHeight="1">
      <c r="A196" s="308">
        <v>413</v>
      </c>
      <c r="B196" s="302" t="s">
        <v>534</v>
      </c>
      <c r="C196" s="288">
        <v>0</v>
      </c>
      <c r="D196" s="288">
        <v>0</v>
      </c>
      <c r="E196" s="288">
        <v>0</v>
      </c>
      <c r="F196" s="288">
        <v>0</v>
      </c>
      <c r="G196" s="288">
        <v>0</v>
      </c>
      <c r="H196" s="288">
        <v>0</v>
      </c>
      <c r="I196" s="288">
        <v>0</v>
      </c>
      <c r="J196" s="288">
        <v>0</v>
      </c>
      <c r="K196" s="288">
        <v>0</v>
      </c>
      <c r="L196" s="288">
        <v>0</v>
      </c>
      <c r="M196" s="285">
        <f t="shared" si="24"/>
        <v>0</v>
      </c>
      <c r="N196" s="307"/>
    </row>
    <row r="197" spans="1:14" customFormat="1" ht="25.5" customHeight="1">
      <c r="A197" s="308">
        <v>414</v>
      </c>
      <c r="B197" s="302" t="s">
        <v>535</v>
      </c>
      <c r="C197" s="287">
        <v>0</v>
      </c>
      <c r="D197" s="287">
        <v>0</v>
      </c>
      <c r="E197" s="287">
        <v>0</v>
      </c>
      <c r="F197" s="287">
        <v>0</v>
      </c>
      <c r="G197" s="287">
        <v>0</v>
      </c>
      <c r="H197" s="287">
        <v>0</v>
      </c>
      <c r="I197" s="287">
        <v>0</v>
      </c>
      <c r="J197" s="287">
        <v>0</v>
      </c>
      <c r="K197" s="287">
        <v>0</v>
      </c>
      <c r="L197" s="287">
        <v>0</v>
      </c>
      <c r="M197" s="285">
        <f t="shared" si="24"/>
        <v>0</v>
      </c>
      <c r="N197" s="307"/>
    </row>
    <row r="198" spans="1:14" customFormat="1" ht="42" customHeight="1">
      <c r="A198" s="308">
        <v>415</v>
      </c>
      <c r="B198" s="302" t="s">
        <v>536</v>
      </c>
      <c r="C198" s="287">
        <v>0</v>
      </c>
      <c r="D198" s="287">
        <v>0</v>
      </c>
      <c r="E198" s="287">
        <v>0</v>
      </c>
      <c r="F198" s="287">
        <v>0</v>
      </c>
      <c r="G198" s="287">
        <v>3657323</v>
      </c>
      <c r="H198" s="287">
        <v>0</v>
      </c>
      <c r="I198" s="287">
        <v>0</v>
      </c>
      <c r="J198" s="287">
        <v>0</v>
      </c>
      <c r="K198" s="287">
        <v>0</v>
      </c>
      <c r="L198" s="287">
        <v>0</v>
      </c>
      <c r="M198" s="285">
        <f t="shared" ref="M198:M261" si="33">SUM(C198:L198)</f>
        <v>3657323</v>
      </c>
      <c r="N198" s="307"/>
    </row>
    <row r="199" spans="1:14" customFormat="1" ht="36.75" customHeight="1">
      <c r="A199" s="308">
        <v>416</v>
      </c>
      <c r="B199" s="302" t="s">
        <v>537</v>
      </c>
      <c r="C199" s="287">
        <v>0</v>
      </c>
      <c r="D199" s="287">
        <v>0</v>
      </c>
      <c r="E199" s="287">
        <v>0</v>
      </c>
      <c r="F199" s="287">
        <v>0</v>
      </c>
      <c r="G199" s="287">
        <v>0</v>
      </c>
      <c r="H199" s="287">
        <v>0</v>
      </c>
      <c r="I199" s="287">
        <v>0</v>
      </c>
      <c r="J199" s="287">
        <v>0</v>
      </c>
      <c r="K199" s="287">
        <v>0</v>
      </c>
      <c r="L199" s="287">
        <v>0</v>
      </c>
      <c r="M199" s="285">
        <f t="shared" si="33"/>
        <v>0</v>
      </c>
      <c r="N199" s="307"/>
    </row>
    <row r="200" spans="1:14" customFormat="1" ht="42" customHeight="1">
      <c r="A200" s="308">
        <v>417</v>
      </c>
      <c r="B200" s="302" t="s">
        <v>538</v>
      </c>
      <c r="C200" s="287">
        <v>0</v>
      </c>
      <c r="D200" s="287">
        <v>0</v>
      </c>
      <c r="E200" s="287">
        <v>0</v>
      </c>
      <c r="F200" s="287">
        <v>0</v>
      </c>
      <c r="G200" s="287">
        <v>0</v>
      </c>
      <c r="H200" s="287">
        <v>0</v>
      </c>
      <c r="I200" s="287">
        <v>0</v>
      </c>
      <c r="J200" s="287">
        <v>0</v>
      </c>
      <c r="K200" s="287">
        <v>0</v>
      </c>
      <c r="L200" s="287">
        <v>0</v>
      </c>
      <c r="M200" s="285">
        <f t="shared" si="33"/>
        <v>0</v>
      </c>
      <c r="N200" s="307"/>
    </row>
    <row r="201" spans="1:14" customFormat="1" ht="34.5" customHeight="1">
      <c r="A201" s="308">
        <v>418</v>
      </c>
      <c r="B201" s="302" t="s">
        <v>539</v>
      </c>
      <c r="C201" s="287">
        <v>0</v>
      </c>
      <c r="D201" s="287">
        <v>0</v>
      </c>
      <c r="E201" s="287">
        <v>0</v>
      </c>
      <c r="F201" s="287">
        <v>0</v>
      </c>
      <c r="G201" s="287">
        <v>0</v>
      </c>
      <c r="H201" s="287">
        <v>0</v>
      </c>
      <c r="I201" s="287">
        <v>0</v>
      </c>
      <c r="J201" s="287">
        <v>0</v>
      </c>
      <c r="K201" s="287">
        <v>0</v>
      </c>
      <c r="L201" s="287">
        <v>0</v>
      </c>
      <c r="M201" s="285">
        <f t="shared" si="33"/>
        <v>0</v>
      </c>
      <c r="N201" s="307"/>
    </row>
    <row r="202" spans="1:14" customFormat="1" ht="34.5" customHeight="1">
      <c r="A202" s="308">
        <v>419</v>
      </c>
      <c r="B202" s="302" t="s">
        <v>540</v>
      </c>
      <c r="C202" s="287">
        <v>0</v>
      </c>
      <c r="D202" s="287">
        <v>0</v>
      </c>
      <c r="E202" s="287">
        <v>0</v>
      </c>
      <c r="F202" s="287">
        <v>0</v>
      </c>
      <c r="G202" s="287">
        <v>0</v>
      </c>
      <c r="H202" s="287">
        <v>0</v>
      </c>
      <c r="I202" s="287">
        <v>0</v>
      </c>
      <c r="J202" s="287">
        <v>0</v>
      </c>
      <c r="K202" s="287">
        <v>0</v>
      </c>
      <c r="L202" s="287">
        <v>0</v>
      </c>
      <c r="M202" s="285">
        <f t="shared" si="33"/>
        <v>0</v>
      </c>
      <c r="N202" s="307"/>
    </row>
    <row r="203" spans="1:14" customFormat="1" ht="25.5" customHeight="1">
      <c r="A203" s="295">
        <v>4200</v>
      </c>
      <c r="B203" s="296" t="s">
        <v>541</v>
      </c>
      <c r="C203" s="284">
        <f t="shared" ref="C203:L203" si="34">SUM(C204:C208)</f>
        <v>0</v>
      </c>
      <c r="D203" s="284">
        <f>SUM(D204:D208)</f>
        <v>0</v>
      </c>
      <c r="E203" s="284">
        <f t="shared" si="34"/>
        <v>0</v>
      </c>
      <c r="F203" s="284">
        <f t="shared" si="34"/>
        <v>0</v>
      </c>
      <c r="G203" s="284">
        <f t="shared" si="34"/>
        <v>0</v>
      </c>
      <c r="H203" s="284">
        <f t="shared" si="34"/>
        <v>0</v>
      </c>
      <c r="I203" s="284">
        <f t="shared" si="34"/>
        <v>0</v>
      </c>
      <c r="J203" s="284">
        <f t="shared" si="34"/>
        <v>0</v>
      </c>
      <c r="K203" s="284">
        <f t="shared" si="34"/>
        <v>0</v>
      </c>
      <c r="L203" s="284">
        <f t="shared" si="34"/>
        <v>0</v>
      </c>
      <c r="M203" s="284">
        <f t="shared" si="33"/>
        <v>0</v>
      </c>
      <c r="N203" s="310"/>
    </row>
    <row r="204" spans="1:14" customFormat="1" ht="25.5">
      <c r="A204" s="308">
        <v>421</v>
      </c>
      <c r="B204" s="302" t="s">
        <v>542</v>
      </c>
      <c r="C204" s="287">
        <v>0</v>
      </c>
      <c r="D204" s="287">
        <v>0</v>
      </c>
      <c r="E204" s="287">
        <v>0</v>
      </c>
      <c r="F204" s="287">
        <v>0</v>
      </c>
      <c r="G204" s="287">
        <v>0</v>
      </c>
      <c r="H204" s="287">
        <v>0</v>
      </c>
      <c r="I204" s="287">
        <v>0</v>
      </c>
      <c r="J204" s="287">
        <v>0</v>
      </c>
      <c r="K204" s="287">
        <v>0</v>
      </c>
      <c r="L204" s="287">
        <v>0</v>
      </c>
      <c r="M204" s="285">
        <f t="shared" si="33"/>
        <v>0</v>
      </c>
      <c r="N204" s="307"/>
    </row>
    <row r="205" spans="1:14" customFormat="1" ht="26.25" customHeight="1">
      <c r="A205" s="308">
        <v>422</v>
      </c>
      <c r="B205" s="302" t="s">
        <v>543</v>
      </c>
      <c r="C205" s="287"/>
      <c r="D205" s="287">
        <v>0</v>
      </c>
      <c r="E205" s="287">
        <v>0</v>
      </c>
      <c r="F205" s="287">
        <v>0</v>
      </c>
      <c r="G205" s="287">
        <v>0</v>
      </c>
      <c r="H205" s="287">
        <v>0</v>
      </c>
      <c r="I205" s="287">
        <v>0</v>
      </c>
      <c r="J205" s="287">
        <v>0</v>
      </c>
      <c r="K205" s="287">
        <v>0</v>
      </c>
      <c r="L205" s="287">
        <v>0</v>
      </c>
      <c r="M205" s="285">
        <f t="shared" si="33"/>
        <v>0</v>
      </c>
      <c r="N205" s="307"/>
    </row>
    <row r="206" spans="1:14" customFormat="1" ht="25.5">
      <c r="A206" s="308">
        <v>423</v>
      </c>
      <c r="B206" s="302" t="s">
        <v>544</v>
      </c>
      <c r="C206" s="287">
        <v>0</v>
      </c>
      <c r="D206" s="287">
        <v>0</v>
      </c>
      <c r="E206" s="287">
        <v>0</v>
      </c>
      <c r="F206" s="287">
        <v>0</v>
      </c>
      <c r="G206" s="287">
        <v>0</v>
      </c>
      <c r="H206" s="287">
        <v>0</v>
      </c>
      <c r="I206" s="287">
        <v>0</v>
      </c>
      <c r="J206" s="287">
        <v>0</v>
      </c>
      <c r="K206" s="287">
        <v>0</v>
      </c>
      <c r="L206" s="287">
        <v>0</v>
      </c>
      <c r="M206" s="285">
        <f t="shared" si="33"/>
        <v>0</v>
      </c>
      <c r="N206" s="307"/>
    </row>
    <row r="207" spans="1:14" customFormat="1" ht="25.5" customHeight="1">
      <c r="A207" s="308">
        <v>424</v>
      </c>
      <c r="B207" s="302" t="s">
        <v>545</v>
      </c>
      <c r="C207" s="287">
        <v>0</v>
      </c>
      <c r="D207" s="287">
        <v>0</v>
      </c>
      <c r="E207" s="287">
        <v>0</v>
      </c>
      <c r="F207" s="287">
        <v>0</v>
      </c>
      <c r="G207" s="287">
        <v>0</v>
      </c>
      <c r="H207" s="287">
        <v>0</v>
      </c>
      <c r="I207" s="287">
        <v>0</v>
      </c>
      <c r="J207" s="287">
        <v>0</v>
      </c>
      <c r="K207" s="287">
        <v>0</v>
      </c>
      <c r="L207" s="287">
        <v>0</v>
      </c>
      <c r="M207" s="285">
        <f t="shared" si="33"/>
        <v>0</v>
      </c>
      <c r="N207" s="307"/>
    </row>
    <row r="208" spans="1:14" customFormat="1" ht="25.5">
      <c r="A208" s="308">
        <v>425</v>
      </c>
      <c r="B208" s="302" t="s">
        <v>546</v>
      </c>
      <c r="C208" s="287">
        <v>0</v>
      </c>
      <c r="D208" s="287">
        <v>0</v>
      </c>
      <c r="E208" s="287">
        <v>0</v>
      </c>
      <c r="F208" s="287">
        <v>0</v>
      </c>
      <c r="G208" s="287">
        <v>0</v>
      </c>
      <c r="H208" s="287">
        <v>0</v>
      </c>
      <c r="I208" s="287">
        <v>0</v>
      </c>
      <c r="J208" s="287">
        <v>0</v>
      </c>
      <c r="K208" s="287">
        <v>0</v>
      </c>
      <c r="L208" s="287">
        <v>0</v>
      </c>
      <c r="M208" s="285">
        <f t="shared" si="33"/>
        <v>0</v>
      </c>
      <c r="N208" s="307"/>
    </row>
    <row r="209" spans="1:14" customFormat="1" ht="25.5" customHeight="1">
      <c r="A209" s="295">
        <v>4300</v>
      </c>
      <c r="B209" s="296" t="s">
        <v>322</v>
      </c>
      <c r="C209" s="284">
        <f t="shared" ref="C209:N209" si="35">SUM(C210:C218)</f>
        <v>0</v>
      </c>
      <c r="D209" s="284">
        <f>SUM(D210:D218)</f>
        <v>0</v>
      </c>
      <c r="E209" s="284">
        <f t="shared" si="35"/>
        <v>0</v>
      </c>
      <c r="F209" s="284">
        <f t="shared" si="35"/>
        <v>0</v>
      </c>
      <c r="G209" s="284">
        <f t="shared" si="35"/>
        <v>0</v>
      </c>
      <c r="H209" s="284">
        <f t="shared" si="35"/>
        <v>0</v>
      </c>
      <c r="I209" s="284">
        <f t="shared" si="35"/>
        <v>0</v>
      </c>
      <c r="J209" s="284">
        <f t="shared" si="35"/>
        <v>0</v>
      </c>
      <c r="K209" s="284">
        <f t="shared" si="35"/>
        <v>0</v>
      </c>
      <c r="L209" s="284">
        <f t="shared" si="35"/>
        <v>0</v>
      </c>
      <c r="M209" s="284">
        <f t="shared" si="33"/>
        <v>0</v>
      </c>
      <c r="N209" s="311">
        <f t="shared" si="35"/>
        <v>0</v>
      </c>
    </row>
    <row r="210" spans="1:14" customFormat="1" ht="25.5" customHeight="1">
      <c r="A210" s="308">
        <v>431</v>
      </c>
      <c r="B210" s="302" t="s">
        <v>547</v>
      </c>
      <c r="C210" s="287">
        <v>0</v>
      </c>
      <c r="D210" s="287">
        <v>0</v>
      </c>
      <c r="E210" s="287">
        <v>0</v>
      </c>
      <c r="F210" s="287">
        <v>0</v>
      </c>
      <c r="G210" s="287">
        <v>0</v>
      </c>
      <c r="H210" s="287">
        <v>0</v>
      </c>
      <c r="I210" s="287">
        <v>0</v>
      </c>
      <c r="J210" s="287">
        <v>0</v>
      </c>
      <c r="K210" s="287">
        <v>0</v>
      </c>
      <c r="L210" s="287">
        <v>0</v>
      </c>
      <c r="M210" s="285">
        <f t="shared" si="33"/>
        <v>0</v>
      </c>
      <c r="N210" s="307"/>
    </row>
    <row r="211" spans="1:14" customFormat="1" ht="25.5" customHeight="1">
      <c r="A211" s="308">
        <v>432</v>
      </c>
      <c r="B211" s="302" t="s">
        <v>548</v>
      </c>
      <c r="C211" s="287">
        <v>0</v>
      </c>
      <c r="D211" s="287">
        <v>0</v>
      </c>
      <c r="E211" s="287">
        <v>0</v>
      </c>
      <c r="F211" s="287">
        <v>0</v>
      </c>
      <c r="G211" s="287">
        <v>0</v>
      </c>
      <c r="H211" s="287">
        <v>0</v>
      </c>
      <c r="I211" s="287">
        <v>0</v>
      </c>
      <c r="J211" s="287">
        <v>0</v>
      </c>
      <c r="K211" s="287">
        <v>0</v>
      </c>
      <c r="L211" s="287">
        <v>0</v>
      </c>
      <c r="M211" s="285">
        <f t="shared" si="33"/>
        <v>0</v>
      </c>
      <c r="N211" s="307"/>
    </row>
    <row r="212" spans="1:14" customFormat="1" ht="25.5" customHeight="1">
      <c r="A212" s="308">
        <v>433</v>
      </c>
      <c r="B212" s="302" t="s">
        <v>549</v>
      </c>
      <c r="C212" s="287">
        <v>0</v>
      </c>
      <c r="D212" s="287">
        <v>0</v>
      </c>
      <c r="E212" s="287">
        <v>0</v>
      </c>
      <c r="F212" s="287">
        <v>0</v>
      </c>
      <c r="G212" s="287">
        <v>0</v>
      </c>
      <c r="H212" s="287">
        <v>0</v>
      </c>
      <c r="I212" s="287">
        <v>0</v>
      </c>
      <c r="J212" s="287">
        <v>0</v>
      </c>
      <c r="K212" s="287">
        <v>0</v>
      </c>
      <c r="L212" s="287">
        <v>0</v>
      </c>
      <c r="M212" s="285">
        <f t="shared" si="33"/>
        <v>0</v>
      </c>
      <c r="N212" s="307"/>
    </row>
    <row r="213" spans="1:14" customFormat="1" ht="25.5" customHeight="1">
      <c r="A213" s="308">
        <v>434</v>
      </c>
      <c r="B213" s="302" t="s">
        <v>550</v>
      </c>
      <c r="C213" s="287">
        <v>0</v>
      </c>
      <c r="D213" s="287">
        <v>0</v>
      </c>
      <c r="E213" s="287">
        <v>0</v>
      </c>
      <c r="F213" s="287">
        <v>0</v>
      </c>
      <c r="G213" s="287">
        <v>0</v>
      </c>
      <c r="H213" s="287">
        <v>0</v>
      </c>
      <c r="I213" s="287">
        <v>0</v>
      </c>
      <c r="J213" s="287">
        <v>0</v>
      </c>
      <c r="K213" s="287">
        <v>0</v>
      </c>
      <c r="L213" s="287">
        <v>0</v>
      </c>
      <c r="M213" s="285">
        <f t="shared" si="33"/>
        <v>0</v>
      </c>
      <c r="N213" s="307"/>
    </row>
    <row r="214" spans="1:14" customFormat="1" ht="25.5" customHeight="1">
      <c r="A214" s="308">
        <v>435</v>
      </c>
      <c r="B214" s="302" t="s">
        <v>551</v>
      </c>
      <c r="C214" s="287">
        <v>0</v>
      </c>
      <c r="D214" s="287">
        <v>0</v>
      </c>
      <c r="E214" s="287">
        <v>0</v>
      </c>
      <c r="F214" s="287">
        <v>0</v>
      </c>
      <c r="G214" s="287">
        <v>0</v>
      </c>
      <c r="H214" s="287">
        <v>0</v>
      </c>
      <c r="I214" s="287">
        <v>0</v>
      </c>
      <c r="J214" s="287">
        <v>0</v>
      </c>
      <c r="K214" s="287">
        <v>0</v>
      </c>
      <c r="L214" s="287">
        <v>0</v>
      </c>
      <c r="M214" s="285">
        <f t="shared" si="33"/>
        <v>0</v>
      </c>
      <c r="N214" s="307"/>
    </row>
    <row r="215" spans="1:14" customFormat="1" ht="25.5" customHeight="1">
      <c r="A215" s="308">
        <v>436</v>
      </c>
      <c r="B215" s="302" t="s">
        <v>552</v>
      </c>
      <c r="C215" s="287">
        <v>0</v>
      </c>
      <c r="D215" s="287">
        <v>0</v>
      </c>
      <c r="E215" s="287">
        <v>0</v>
      </c>
      <c r="F215" s="287">
        <v>0</v>
      </c>
      <c r="G215" s="287">
        <v>0</v>
      </c>
      <c r="H215" s="287">
        <v>0</v>
      </c>
      <c r="I215" s="287">
        <v>0</v>
      </c>
      <c r="J215" s="287">
        <v>0</v>
      </c>
      <c r="K215" s="287">
        <v>0</v>
      </c>
      <c r="L215" s="287">
        <v>0</v>
      </c>
      <c r="M215" s="285">
        <f t="shared" si="33"/>
        <v>0</v>
      </c>
      <c r="N215" s="307"/>
    </row>
    <row r="216" spans="1:14" customFormat="1" ht="25.5" customHeight="1">
      <c r="A216" s="308">
        <v>437</v>
      </c>
      <c r="B216" s="302" t="s">
        <v>553</v>
      </c>
      <c r="C216" s="287">
        <v>0</v>
      </c>
      <c r="D216" s="287">
        <v>0</v>
      </c>
      <c r="E216" s="287">
        <v>0</v>
      </c>
      <c r="F216" s="287">
        <v>0</v>
      </c>
      <c r="G216" s="287">
        <v>0</v>
      </c>
      <c r="H216" s="287">
        <v>0</v>
      </c>
      <c r="I216" s="287">
        <v>0</v>
      </c>
      <c r="J216" s="287">
        <v>0</v>
      </c>
      <c r="K216" s="287">
        <v>0</v>
      </c>
      <c r="L216" s="287">
        <v>0</v>
      </c>
      <c r="M216" s="285">
        <f t="shared" si="33"/>
        <v>0</v>
      </c>
      <c r="N216" s="307"/>
    </row>
    <row r="217" spans="1:14" customFormat="1" ht="25.5" customHeight="1">
      <c r="A217" s="308">
        <v>438</v>
      </c>
      <c r="B217" s="302" t="s">
        <v>554</v>
      </c>
      <c r="C217" s="287">
        <v>0</v>
      </c>
      <c r="D217" s="287">
        <v>0</v>
      </c>
      <c r="E217" s="287">
        <v>0</v>
      </c>
      <c r="F217" s="287">
        <v>0</v>
      </c>
      <c r="G217" s="287">
        <v>0</v>
      </c>
      <c r="H217" s="287">
        <v>0</v>
      </c>
      <c r="I217" s="287">
        <v>0</v>
      </c>
      <c r="J217" s="287">
        <v>0</v>
      </c>
      <c r="K217" s="287">
        <v>0</v>
      </c>
      <c r="L217" s="287">
        <v>0</v>
      </c>
      <c r="M217" s="285">
        <f t="shared" si="33"/>
        <v>0</v>
      </c>
      <c r="N217" s="307"/>
    </row>
    <row r="218" spans="1:14" customFormat="1" ht="25.5" customHeight="1">
      <c r="A218" s="308">
        <v>439</v>
      </c>
      <c r="B218" s="302" t="s">
        <v>555</v>
      </c>
      <c r="C218" s="287">
        <v>0</v>
      </c>
      <c r="D218" s="287">
        <v>0</v>
      </c>
      <c r="E218" s="287">
        <v>0</v>
      </c>
      <c r="F218" s="287">
        <v>0</v>
      </c>
      <c r="G218" s="287">
        <v>0</v>
      </c>
      <c r="H218" s="287">
        <v>0</v>
      </c>
      <c r="I218" s="287">
        <v>0</v>
      </c>
      <c r="J218" s="287">
        <v>0</v>
      </c>
      <c r="K218" s="287">
        <v>0</v>
      </c>
      <c r="L218" s="287">
        <v>0</v>
      </c>
      <c r="M218" s="285">
        <f t="shared" si="33"/>
        <v>0</v>
      </c>
      <c r="N218" s="307"/>
    </row>
    <row r="219" spans="1:14" customFormat="1" ht="25.5" customHeight="1">
      <c r="A219" s="295">
        <v>4400</v>
      </c>
      <c r="B219" s="296" t="s">
        <v>325</v>
      </c>
      <c r="C219" s="284">
        <f t="shared" ref="C219:N219" si="36">SUM(C220:C227)</f>
        <v>0</v>
      </c>
      <c r="D219" s="284">
        <f>SUM(D220:D227)</f>
        <v>0</v>
      </c>
      <c r="E219" s="284">
        <f t="shared" si="36"/>
        <v>0</v>
      </c>
      <c r="F219" s="284">
        <f t="shared" si="36"/>
        <v>0</v>
      </c>
      <c r="G219" s="284">
        <f t="shared" si="36"/>
        <v>1285000</v>
      </c>
      <c r="H219" s="284">
        <f t="shared" si="36"/>
        <v>0</v>
      </c>
      <c r="I219" s="284">
        <f t="shared" si="36"/>
        <v>0</v>
      </c>
      <c r="J219" s="284">
        <f t="shared" si="36"/>
        <v>0</v>
      </c>
      <c r="K219" s="284">
        <f t="shared" si="36"/>
        <v>0</v>
      </c>
      <c r="L219" s="284">
        <f t="shared" si="36"/>
        <v>0</v>
      </c>
      <c r="M219" s="284">
        <f t="shared" si="33"/>
        <v>1285000</v>
      </c>
      <c r="N219" s="311">
        <f t="shared" si="36"/>
        <v>0</v>
      </c>
    </row>
    <row r="220" spans="1:14" customFormat="1" ht="25.5" customHeight="1">
      <c r="A220" s="308">
        <v>441</v>
      </c>
      <c r="B220" s="302" t="s">
        <v>556</v>
      </c>
      <c r="C220" s="287">
        <v>0</v>
      </c>
      <c r="D220" s="287">
        <v>0</v>
      </c>
      <c r="E220" s="287">
        <v>0</v>
      </c>
      <c r="F220" s="287">
        <v>0</v>
      </c>
      <c r="G220" s="287">
        <v>285000</v>
      </c>
      <c r="H220" s="287">
        <v>0</v>
      </c>
      <c r="I220" s="287">
        <v>0</v>
      </c>
      <c r="J220" s="287">
        <v>0</v>
      </c>
      <c r="K220" s="287">
        <v>0</v>
      </c>
      <c r="L220" s="287">
        <v>0</v>
      </c>
      <c r="M220" s="285">
        <f t="shared" si="33"/>
        <v>285000</v>
      </c>
      <c r="N220" s="307"/>
    </row>
    <row r="221" spans="1:14" customFormat="1" ht="25.5" customHeight="1">
      <c r="A221" s="308">
        <v>442</v>
      </c>
      <c r="B221" s="302" t="s">
        <v>557</v>
      </c>
      <c r="C221" s="287">
        <v>0</v>
      </c>
      <c r="D221" s="287">
        <v>0</v>
      </c>
      <c r="E221" s="287">
        <v>0</v>
      </c>
      <c r="F221" s="287">
        <v>0</v>
      </c>
      <c r="G221" s="287">
        <v>0</v>
      </c>
      <c r="H221" s="287">
        <v>0</v>
      </c>
      <c r="I221" s="287">
        <v>0</v>
      </c>
      <c r="J221" s="287">
        <v>0</v>
      </c>
      <c r="K221" s="287">
        <v>0</v>
      </c>
      <c r="L221" s="287">
        <v>0</v>
      </c>
      <c r="M221" s="285">
        <f t="shared" si="33"/>
        <v>0</v>
      </c>
      <c r="N221" s="307"/>
    </row>
    <row r="222" spans="1:14" customFormat="1" ht="25.5" customHeight="1">
      <c r="A222" s="308">
        <v>443</v>
      </c>
      <c r="B222" s="302" t="s">
        <v>558</v>
      </c>
      <c r="C222" s="287">
        <v>0</v>
      </c>
      <c r="D222" s="287">
        <v>0</v>
      </c>
      <c r="E222" s="287">
        <v>0</v>
      </c>
      <c r="F222" s="287">
        <v>0</v>
      </c>
      <c r="G222" s="287">
        <v>1000000</v>
      </c>
      <c r="H222" s="287">
        <v>0</v>
      </c>
      <c r="I222" s="287">
        <v>0</v>
      </c>
      <c r="J222" s="287">
        <v>0</v>
      </c>
      <c r="K222" s="287">
        <v>0</v>
      </c>
      <c r="L222" s="287">
        <v>0</v>
      </c>
      <c r="M222" s="285">
        <f t="shared" si="33"/>
        <v>1000000</v>
      </c>
      <c r="N222" s="307"/>
    </row>
    <row r="223" spans="1:14" customFormat="1" ht="25.5" customHeight="1">
      <c r="A223" s="308">
        <v>444</v>
      </c>
      <c r="B223" s="302" t="s">
        <v>559</v>
      </c>
      <c r="C223" s="287">
        <v>0</v>
      </c>
      <c r="D223" s="287">
        <v>0</v>
      </c>
      <c r="E223" s="287">
        <v>0</v>
      </c>
      <c r="F223" s="287">
        <v>0</v>
      </c>
      <c r="G223" s="287">
        <v>0</v>
      </c>
      <c r="H223" s="287">
        <v>0</v>
      </c>
      <c r="I223" s="287">
        <v>0</v>
      </c>
      <c r="J223" s="287">
        <v>0</v>
      </c>
      <c r="K223" s="287">
        <v>0</v>
      </c>
      <c r="L223" s="287">
        <v>0</v>
      </c>
      <c r="M223" s="285">
        <f t="shared" si="33"/>
        <v>0</v>
      </c>
      <c r="N223" s="307"/>
    </row>
    <row r="224" spans="1:14" customFormat="1" ht="25.5" customHeight="1">
      <c r="A224" s="308">
        <v>445</v>
      </c>
      <c r="B224" s="302" t="s">
        <v>560</v>
      </c>
      <c r="C224" s="287">
        <v>0</v>
      </c>
      <c r="D224" s="287">
        <v>0</v>
      </c>
      <c r="E224" s="287">
        <v>0</v>
      </c>
      <c r="F224" s="287">
        <v>0</v>
      </c>
      <c r="G224" s="287"/>
      <c r="H224" s="287">
        <v>0</v>
      </c>
      <c r="I224" s="287">
        <v>0</v>
      </c>
      <c r="J224" s="287">
        <v>0</v>
      </c>
      <c r="K224" s="287">
        <v>0</v>
      </c>
      <c r="L224" s="287">
        <v>0</v>
      </c>
      <c r="M224" s="285">
        <f t="shared" si="33"/>
        <v>0</v>
      </c>
      <c r="N224" s="307"/>
    </row>
    <row r="225" spans="1:14" customFormat="1" ht="25.5" customHeight="1">
      <c r="A225" s="308">
        <v>446</v>
      </c>
      <c r="B225" s="302" t="s">
        <v>561</v>
      </c>
      <c r="C225" s="287">
        <v>0</v>
      </c>
      <c r="D225" s="287">
        <v>0</v>
      </c>
      <c r="E225" s="287">
        <v>0</v>
      </c>
      <c r="F225" s="287">
        <v>0</v>
      </c>
      <c r="G225" s="287">
        <v>0</v>
      </c>
      <c r="H225" s="287">
        <v>0</v>
      </c>
      <c r="I225" s="287">
        <v>0</v>
      </c>
      <c r="J225" s="287">
        <v>0</v>
      </c>
      <c r="K225" s="287">
        <v>0</v>
      </c>
      <c r="L225" s="287">
        <v>0</v>
      </c>
      <c r="M225" s="285">
        <f t="shared" si="33"/>
        <v>0</v>
      </c>
      <c r="N225" s="307"/>
    </row>
    <row r="226" spans="1:14" customFormat="1" ht="25.5" customHeight="1">
      <c r="A226" s="308">
        <v>447</v>
      </c>
      <c r="B226" s="302" t="s">
        <v>562</v>
      </c>
      <c r="C226" s="287">
        <v>0</v>
      </c>
      <c r="D226" s="287">
        <v>0</v>
      </c>
      <c r="E226" s="287">
        <v>0</v>
      </c>
      <c r="F226" s="287">
        <v>0</v>
      </c>
      <c r="G226" s="287">
        <v>0</v>
      </c>
      <c r="H226" s="287">
        <v>0</v>
      </c>
      <c r="I226" s="287">
        <v>0</v>
      </c>
      <c r="J226" s="287">
        <v>0</v>
      </c>
      <c r="K226" s="287">
        <v>0</v>
      </c>
      <c r="L226" s="287">
        <v>0</v>
      </c>
      <c r="M226" s="285">
        <f t="shared" si="33"/>
        <v>0</v>
      </c>
      <c r="N226" s="307"/>
    </row>
    <row r="227" spans="1:14" customFormat="1" ht="25.5" customHeight="1">
      <c r="A227" s="308">
        <v>448</v>
      </c>
      <c r="B227" s="302" t="s">
        <v>563</v>
      </c>
      <c r="C227" s="287">
        <v>0</v>
      </c>
      <c r="D227" s="287">
        <v>0</v>
      </c>
      <c r="E227" s="287">
        <v>0</v>
      </c>
      <c r="F227" s="287">
        <v>0</v>
      </c>
      <c r="G227" s="287">
        <v>0</v>
      </c>
      <c r="H227" s="287">
        <v>0</v>
      </c>
      <c r="I227" s="287">
        <v>0</v>
      </c>
      <c r="J227" s="287">
        <v>0</v>
      </c>
      <c r="K227" s="287">
        <v>0</v>
      </c>
      <c r="L227" s="287">
        <v>0</v>
      </c>
      <c r="M227" s="285">
        <f t="shared" si="33"/>
        <v>0</v>
      </c>
      <c r="N227" s="307"/>
    </row>
    <row r="228" spans="1:14" customFormat="1" ht="25.5" customHeight="1">
      <c r="A228" s="295">
        <v>4500</v>
      </c>
      <c r="B228" s="296" t="s">
        <v>328</v>
      </c>
      <c r="C228" s="284">
        <f t="shared" ref="C228:N228" si="37">SUM(C229:C231)</f>
        <v>0</v>
      </c>
      <c r="D228" s="284">
        <f>SUM(D229:D231)</f>
        <v>0</v>
      </c>
      <c r="E228" s="284">
        <f t="shared" si="37"/>
        <v>0</v>
      </c>
      <c r="F228" s="284">
        <f t="shared" si="37"/>
        <v>0</v>
      </c>
      <c r="G228" s="284">
        <f t="shared" si="37"/>
        <v>650000</v>
      </c>
      <c r="H228" s="284">
        <f t="shared" si="37"/>
        <v>0</v>
      </c>
      <c r="I228" s="284">
        <f t="shared" si="37"/>
        <v>0</v>
      </c>
      <c r="J228" s="284">
        <f t="shared" si="37"/>
        <v>0</v>
      </c>
      <c r="K228" s="284">
        <f t="shared" si="37"/>
        <v>0</v>
      </c>
      <c r="L228" s="284">
        <f t="shared" si="37"/>
        <v>0</v>
      </c>
      <c r="M228" s="284">
        <f t="shared" si="33"/>
        <v>650000</v>
      </c>
      <c r="N228" s="311">
        <f t="shared" si="37"/>
        <v>0</v>
      </c>
    </row>
    <row r="229" spans="1:14" customFormat="1" ht="25.5" customHeight="1">
      <c r="A229" s="308">
        <v>451</v>
      </c>
      <c r="B229" s="302" t="s">
        <v>564</v>
      </c>
      <c r="C229" s="287">
        <v>0</v>
      </c>
      <c r="D229" s="287">
        <v>0</v>
      </c>
      <c r="E229" s="287">
        <v>0</v>
      </c>
      <c r="F229" s="287"/>
      <c r="G229" s="287">
        <v>650000</v>
      </c>
      <c r="H229" s="287">
        <v>0</v>
      </c>
      <c r="I229" s="287">
        <v>0</v>
      </c>
      <c r="J229" s="287">
        <v>0</v>
      </c>
      <c r="K229" s="287">
        <v>0</v>
      </c>
      <c r="L229" s="287">
        <v>0</v>
      </c>
      <c r="M229" s="285">
        <f t="shared" si="33"/>
        <v>650000</v>
      </c>
      <c r="N229" s="307"/>
    </row>
    <row r="230" spans="1:14" customFormat="1" ht="25.5" customHeight="1">
      <c r="A230" s="308">
        <v>452</v>
      </c>
      <c r="B230" s="302" t="s">
        <v>565</v>
      </c>
      <c r="C230" s="287">
        <v>0</v>
      </c>
      <c r="D230" s="287">
        <v>0</v>
      </c>
      <c r="E230" s="287">
        <v>0</v>
      </c>
      <c r="F230" s="287">
        <v>0</v>
      </c>
      <c r="G230" s="287">
        <v>0</v>
      </c>
      <c r="H230" s="287">
        <v>0</v>
      </c>
      <c r="I230" s="287">
        <v>0</v>
      </c>
      <c r="J230" s="287">
        <v>0</v>
      </c>
      <c r="K230" s="287">
        <v>0</v>
      </c>
      <c r="L230" s="287">
        <v>0</v>
      </c>
      <c r="M230" s="285">
        <f t="shared" si="33"/>
        <v>0</v>
      </c>
      <c r="N230" s="307"/>
    </row>
    <row r="231" spans="1:14" customFormat="1" ht="25.5" customHeight="1">
      <c r="A231" s="308">
        <v>459</v>
      </c>
      <c r="B231" s="302" t="s">
        <v>566</v>
      </c>
      <c r="C231" s="287">
        <v>0</v>
      </c>
      <c r="D231" s="287">
        <v>0</v>
      </c>
      <c r="E231" s="287">
        <v>0</v>
      </c>
      <c r="F231" s="287">
        <v>0</v>
      </c>
      <c r="G231" s="287">
        <v>0</v>
      </c>
      <c r="H231" s="287">
        <v>0</v>
      </c>
      <c r="I231" s="287">
        <v>0</v>
      </c>
      <c r="J231" s="287">
        <v>0</v>
      </c>
      <c r="K231" s="287">
        <v>0</v>
      </c>
      <c r="L231" s="287">
        <v>0</v>
      </c>
      <c r="M231" s="285">
        <f t="shared" si="33"/>
        <v>0</v>
      </c>
      <c r="N231" s="307"/>
    </row>
    <row r="232" spans="1:14" customFormat="1" ht="35.25" customHeight="1">
      <c r="A232" s="295">
        <v>4600</v>
      </c>
      <c r="B232" s="257" t="s">
        <v>567</v>
      </c>
      <c r="C232" s="284">
        <f t="shared" ref="C232:N232" si="38">SUM(C233:C238)</f>
        <v>0</v>
      </c>
      <c r="D232" s="284">
        <f>SUM(D233:D238)</f>
        <v>0</v>
      </c>
      <c r="E232" s="284">
        <f t="shared" si="38"/>
        <v>0</v>
      </c>
      <c r="F232" s="284">
        <f t="shared" si="38"/>
        <v>0</v>
      </c>
      <c r="G232" s="284">
        <f t="shared" si="38"/>
        <v>0</v>
      </c>
      <c r="H232" s="284">
        <f t="shared" si="38"/>
        <v>0</v>
      </c>
      <c r="I232" s="284">
        <f t="shared" si="38"/>
        <v>0</v>
      </c>
      <c r="J232" s="284">
        <f t="shared" si="38"/>
        <v>0</v>
      </c>
      <c r="K232" s="284">
        <f t="shared" si="38"/>
        <v>0</v>
      </c>
      <c r="L232" s="284">
        <f t="shared" si="38"/>
        <v>0</v>
      </c>
      <c r="M232" s="284">
        <f t="shared" si="33"/>
        <v>0</v>
      </c>
      <c r="N232" s="311">
        <f t="shared" si="38"/>
        <v>0</v>
      </c>
    </row>
    <row r="233" spans="1:14" customFormat="1" ht="25.5" customHeight="1">
      <c r="A233" s="308">
        <v>461</v>
      </c>
      <c r="B233" s="302" t="s">
        <v>568</v>
      </c>
      <c r="C233" s="287">
        <v>0</v>
      </c>
      <c r="D233" s="287">
        <v>0</v>
      </c>
      <c r="E233" s="287">
        <v>0</v>
      </c>
      <c r="F233" s="287">
        <v>0</v>
      </c>
      <c r="G233" s="287">
        <v>0</v>
      </c>
      <c r="H233" s="287">
        <v>0</v>
      </c>
      <c r="I233" s="287">
        <v>0</v>
      </c>
      <c r="J233" s="287">
        <v>0</v>
      </c>
      <c r="K233" s="287">
        <v>0</v>
      </c>
      <c r="L233" s="287">
        <v>0</v>
      </c>
      <c r="M233" s="285">
        <f t="shared" si="33"/>
        <v>0</v>
      </c>
      <c r="N233" s="307"/>
    </row>
    <row r="234" spans="1:14" customFormat="1" ht="25.5" customHeight="1">
      <c r="A234" s="308">
        <v>462</v>
      </c>
      <c r="B234" s="302" t="s">
        <v>569</v>
      </c>
      <c r="C234" s="287">
        <v>0</v>
      </c>
      <c r="D234" s="287">
        <v>0</v>
      </c>
      <c r="E234" s="287">
        <v>0</v>
      </c>
      <c r="F234" s="287">
        <v>0</v>
      </c>
      <c r="G234" s="287">
        <v>0</v>
      </c>
      <c r="H234" s="287">
        <v>0</v>
      </c>
      <c r="I234" s="287">
        <v>0</v>
      </c>
      <c r="J234" s="287">
        <v>0</v>
      </c>
      <c r="K234" s="287">
        <v>0</v>
      </c>
      <c r="L234" s="287">
        <v>0</v>
      </c>
      <c r="M234" s="285">
        <f t="shared" si="33"/>
        <v>0</v>
      </c>
      <c r="N234" s="307"/>
    </row>
    <row r="235" spans="1:14" customFormat="1" ht="25.5" customHeight="1">
      <c r="A235" s="308">
        <v>463</v>
      </c>
      <c r="B235" s="302" t="s">
        <v>570</v>
      </c>
      <c r="C235" s="287">
        <v>0</v>
      </c>
      <c r="D235" s="287">
        <v>0</v>
      </c>
      <c r="E235" s="287">
        <v>0</v>
      </c>
      <c r="F235" s="287">
        <v>0</v>
      </c>
      <c r="G235" s="287">
        <v>0</v>
      </c>
      <c r="H235" s="287">
        <v>0</v>
      </c>
      <c r="I235" s="287">
        <v>0</v>
      </c>
      <c r="J235" s="287">
        <v>0</v>
      </c>
      <c r="K235" s="287">
        <v>0</v>
      </c>
      <c r="L235" s="287">
        <v>0</v>
      </c>
      <c r="M235" s="285">
        <f t="shared" si="33"/>
        <v>0</v>
      </c>
      <c r="N235" s="307"/>
    </row>
    <row r="236" spans="1:14" customFormat="1" ht="31.5" customHeight="1">
      <c r="A236" s="308">
        <v>464</v>
      </c>
      <c r="B236" s="302" t="s">
        <v>571</v>
      </c>
      <c r="C236" s="287">
        <v>0</v>
      </c>
      <c r="D236" s="287">
        <v>0</v>
      </c>
      <c r="E236" s="287">
        <v>0</v>
      </c>
      <c r="F236" s="287">
        <v>0</v>
      </c>
      <c r="G236" s="287">
        <v>0</v>
      </c>
      <c r="H236" s="287">
        <v>0</v>
      </c>
      <c r="I236" s="287">
        <v>0</v>
      </c>
      <c r="J236" s="287">
        <v>0</v>
      </c>
      <c r="K236" s="287">
        <v>0</v>
      </c>
      <c r="L236" s="287">
        <v>0</v>
      </c>
      <c r="M236" s="285">
        <f t="shared" si="33"/>
        <v>0</v>
      </c>
      <c r="N236" s="307"/>
    </row>
    <row r="237" spans="1:14" customFormat="1" ht="35.25" customHeight="1">
      <c r="A237" s="308">
        <v>465</v>
      </c>
      <c r="B237" s="302" t="s">
        <v>572</v>
      </c>
      <c r="C237" s="287">
        <v>0</v>
      </c>
      <c r="D237" s="287">
        <v>0</v>
      </c>
      <c r="E237" s="287">
        <v>0</v>
      </c>
      <c r="F237" s="287">
        <v>0</v>
      </c>
      <c r="G237" s="287">
        <v>0</v>
      </c>
      <c r="H237" s="287">
        <v>0</v>
      </c>
      <c r="I237" s="287">
        <v>0</v>
      </c>
      <c r="J237" s="287">
        <v>0</v>
      </c>
      <c r="K237" s="287">
        <v>0</v>
      </c>
      <c r="L237" s="287">
        <v>0</v>
      </c>
      <c r="M237" s="285">
        <f t="shared" si="33"/>
        <v>0</v>
      </c>
      <c r="N237" s="307"/>
    </row>
    <row r="238" spans="1:14" customFormat="1" ht="31.5" customHeight="1">
      <c r="A238" s="308">
        <v>466</v>
      </c>
      <c r="B238" s="302" t="s">
        <v>573</v>
      </c>
      <c r="C238" s="287">
        <v>0</v>
      </c>
      <c r="D238" s="287">
        <v>0</v>
      </c>
      <c r="E238" s="287">
        <v>0</v>
      </c>
      <c r="F238" s="287">
        <v>0</v>
      </c>
      <c r="G238" s="287">
        <v>0</v>
      </c>
      <c r="H238" s="287">
        <v>0</v>
      </c>
      <c r="I238" s="287">
        <v>0</v>
      </c>
      <c r="J238" s="287">
        <v>0</v>
      </c>
      <c r="K238" s="287">
        <v>0</v>
      </c>
      <c r="L238" s="287">
        <v>0</v>
      </c>
      <c r="M238" s="285">
        <f t="shared" si="33"/>
        <v>0</v>
      </c>
      <c r="N238" s="307"/>
    </row>
    <row r="239" spans="1:14" customFormat="1" ht="25.5" customHeight="1">
      <c r="A239" s="295">
        <v>4700</v>
      </c>
      <c r="B239" s="296" t="s">
        <v>574</v>
      </c>
      <c r="C239" s="284">
        <f t="shared" ref="C239:N239" si="39">SUM(C240)</f>
        <v>0</v>
      </c>
      <c r="D239" s="284">
        <f t="shared" si="39"/>
        <v>0</v>
      </c>
      <c r="E239" s="284">
        <f t="shared" si="39"/>
        <v>0</v>
      </c>
      <c r="F239" s="284">
        <f t="shared" si="39"/>
        <v>0</v>
      </c>
      <c r="G239" s="284">
        <f t="shared" si="39"/>
        <v>0</v>
      </c>
      <c r="H239" s="284">
        <f t="shared" si="39"/>
        <v>0</v>
      </c>
      <c r="I239" s="284">
        <f t="shared" si="39"/>
        <v>0</v>
      </c>
      <c r="J239" s="284">
        <f t="shared" si="39"/>
        <v>0</v>
      </c>
      <c r="K239" s="284">
        <f t="shared" si="39"/>
        <v>0</v>
      </c>
      <c r="L239" s="284">
        <f t="shared" si="39"/>
        <v>0</v>
      </c>
      <c r="M239" s="284">
        <f t="shared" si="33"/>
        <v>0</v>
      </c>
      <c r="N239" s="316">
        <f t="shared" si="39"/>
        <v>0</v>
      </c>
    </row>
    <row r="240" spans="1:14" customFormat="1" ht="31.5" customHeight="1">
      <c r="A240" s="308">
        <v>471</v>
      </c>
      <c r="B240" s="302" t="s">
        <v>575</v>
      </c>
      <c r="C240" s="286">
        <v>0</v>
      </c>
      <c r="D240" s="286">
        <v>0</v>
      </c>
      <c r="E240" s="286">
        <v>0</v>
      </c>
      <c r="F240" s="286">
        <v>0</v>
      </c>
      <c r="G240" s="286">
        <v>0</v>
      </c>
      <c r="H240" s="286">
        <v>0</v>
      </c>
      <c r="I240" s="286">
        <v>0</v>
      </c>
      <c r="J240" s="286">
        <v>0</v>
      </c>
      <c r="K240" s="286">
        <v>0</v>
      </c>
      <c r="L240" s="286">
        <v>0</v>
      </c>
      <c r="M240" s="285">
        <f t="shared" si="33"/>
        <v>0</v>
      </c>
      <c r="N240" s="307"/>
    </row>
    <row r="241" spans="1:14" customFormat="1" ht="25.5" customHeight="1">
      <c r="A241" s="295">
        <v>4800</v>
      </c>
      <c r="B241" s="296" t="s">
        <v>576</v>
      </c>
      <c r="C241" s="284">
        <f t="shared" ref="C241:N241" si="40">SUM(C242:C246)</f>
        <v>0</v>
      </c>
      <c r="D241" s="284">
        <f>SUM(D242:D246)</f>
        <v>0</v>
      </c>
      <c r="E241" s="284">
        <f t="shared" si="40"/>
        <v>0</v>
      </c>
      <c r="F241" s="284">
        <f t="shared" si="40"/>
        <v>0</v>
      </c>
      <c r="G241" s="284">
        <f t="shared" si="40"/>
        <v>0</v>
      </c>
      <c r="H241" s="284">
        <f t="shared" si="40"/>
        <v>0</v>
      </c>
      <c r="I241" s="284">
        <f t="shared" si="40"/>
        <v>0</v>
      </c>
      <c r="J241" s="284">
        <f t="shared" si="40"/>
        <v>0</v>
      </c>
      <c r="K241" s="284">
        <f t="shared" si="40"/>
        <v>0</v>
      </c>
      <c r="L241" s="284">
        <f t="shared" si="40"/>
        <v>0</v>
      </c>
      <c r="M241" s="284">
        <f t="shared" si="33"/>
        <v>0</v>
      </c>
      <c r="N241" s="316">
        <f t="shared" si="40"/>
        <v>0</v>
      </c>
    </row>
    <row r="242" spans="1:14" customFormat="1" ht="31.5" customHeight="1">
      <c r="A242" s="308">
        <v>481</v>
      </c>
      <c r="B242" s="302" t="s">
        <v>577</v>
      </c>
      <c r="C242" s="287">
        <v>0</v>
      </c>
      <c r="D242" s="287">
        <v>0</v>
      </c>
      <c r="E242" s="287">
        <v>0</v>
      </c>
      <c r="F242" s="287">
        <v>0</v>
      </c>
      <c r="G242" s="287">
        <v>0</v>
      </c>
      <c r="H242" s="287">
        <v>0</v>
      </c>
      <c r="I242" s="287">
        <v>0</v>
      </c>
      <c r="J242" s="287">
        <v>0</v>
      </c>
      <c r="K242" s="287">
        <v>0</v>
      </c>
      <c r="L242" s="287">
        <v>0</v>
      </c>
      <c r="M242" s="285">
        <f t="shared" si="33"/>
        <v>0</v>
      </c>
      <c r="N242" s="317"/>
    </row>
    <row r="243" spans="1:14" customFormat="1" ht="31.5" customHeight="1">
      <c r="A243" s="308">
        <v>482</v>
      </c>
      <c r="B243" s="302" t="s">
        <v>578</v>
      </c>
      <c r="C243" s="287">
        <v>0</v>
      </c>
      <c r="D243" s="287">
        <v>0</v>
      </c>
      <c r="E243" s="287">
        <v>0</v>
      </c>
      <c r="F243" s="287">
        <v>0</v>
      </c>
      <c r="G243" s="287">
        <v>0</v>
      </c>
      <c r="H243" s="287">
        <v>0</v>
      </c>
      <c r="I243" s="287">
        <v>0</v>
      </c>
      <c r="J243" s="287">
        <v>0</v>
      </c>
      <c r="K243" s="287">
        <v>0</v>
      </c>
      <c r="L243" s="287">
        <v>0</v>
      </c>
      <c r="M243" s="285">
        <f t="shared" si="33"/>
        <v>0</v>
      </c>
      <c r="N243" s="307"/>
    </row>
    <row r="244" spans="1:14" customFormat="1" ht="31.5" customHeight="1">
      <c r="A244" s="308">
        <v>483</v>
      </c>
      <c r="B244" s="302" t="s">
        <v>579</v>
      </c>
      <c r="C244" s="287">
        <v>0</v>
      </c>
      <c r="D244" s="287">
        <v>0</v>
      </c>
      <c r="E244" s="287">
        <v>0</v>
      </c>
      <c r="F244" s="287">
        <v>0</v>
      </c>
      <c r="G244" s="287">
        <v>0</v>
      </c>
      <c r="H244" s="287">
        <v>0</v>
      </c>
      <c r="I244" s="287">
        <v>0</v>
      </c>
      <c r="J244" s="287">
        <v>0</v>
      </c>
      <c r="K244" s="287">
        <v>0</v>
      </c>
      <c r="L244" s="287">
        <v>0</v>
      </c>
      <c r="M244" s="285">
        <f t="shared" si="33"/>
        <v>0</v>
      </c>
      <c r="N244" s="317"/>
    </row>
    <row r="245" spans="1:14" customFormat="1" ht="31.5" customHeight="1">
      <c r="A245" s="308">
        <v>484</v>
      </c>
      <c r="B245" s="302" t="s">
        <v>580</v>
      </c>
      <c r="C245" s="287">
        <v>0</v>
      </c>
      <c r="D245" s="287">
        <v>0</v>
      </c>
      <c r="E245" s="287">
        <v>0</v>
      </c>
      <c r="F245" s="287">
        <v>0</v>
      </c>
      <c r="G245" s="287">
        <v>0</v>
      </c>
      <c r="H245" s="287">
        <v>0</v>
      </c>
      <c r="I245" s="287">
        <v>0</v>
      </c>
      <c r="J245" s="287">
        <v>0</v>
      </c>
      <c r="K245" s="287">
        <v>0</v>
      </c>
      <c r="L245" s="287">
        <v>0</v>
      </c>
      <c r="M245" s="285">
        <f t="shared" si="33"/>
        <v>0</v>
      </c>
      <c r="N245" s="317"/>
    </row>
    <row r="246" spans="1:14" customFormat="1" ht="31.5" customHeight="1">
      <c r="A246" s="308">
        <v>485</v>
      </c>
      <c r="B246" s="302" t="s">
        <v>581</v>
      </c>
      <c r="C246" s="287">
        <v>0</v>
      </c>
      <c r="D246" s="287">
        <v>0</v>
      </c>
      <c r="E246" s="287">
        <v>0</v>
      </c>
      <c r="F246" s="287">
        <v>0</v>
      </c>
      <c r="G246" s="287">
        <v>0</v>
      </c>
      <c r="H246" s="287">
        <v>0</v>
      </c>
      <c r="I246" s="287">
        <v>0</v>
      </c>
      <c r="J246" s="287">
        <v>0</v>
      </c>
      <c r="K246" s="287">
        <v>0</v>
      </c>
      <c r="L246" s="287">
        <v>0</v>
      </c>
      <c r="M246" s="285">
        <f t="shared" si="33"/>
        <v>0</v>
      </c>
      <c r="N246" s="317"/>
    </row>
    <row r="247" spans="1:14" customFormat="1" ht="25.5" customHeight="1">
      <c r="A247" s="295">
        <v>4900</v>
      </c>
      <c r="B247" s="296" t="s">
        <v>582</v>
      </c>
      <c r="C247" s="284">
        <f t="shared" ref="C247:L247" si="41">SUM(C248:C250)</f>
        <v>0</v>
      </c>
      <c r="D247" s="284">
        <f>SUM(D248:D250)</f>
        <v>0</v>
      </c>
      <c r="E247" s="284">
        <f t="shared" si="41"/>
        <v>0</v>
      </c>
      <c r="F247" s="284">
        <f t="shared" si="41"/>
        <v>0</v>
      </c>
      <c r="G247" s="284">
        <f t="shared" si="41"/>
        <v>0</v>
      </c>
      <c r="H247" s="284">
        <f t="shared" si="41"/>
        <v>0</v>
      </c>
      <c r="I247" s="284">
        <f t="shared" si="41"/>
        <v>0</v>
      </c>
      <c r="J247" s="284">
        <f t="shared" si="41"/>
        <v>0</v>
      </c>
      <c r="K247" s="284">
        <f t="shared" si="41"/>
        <v>0</v>
      </c>
      <c r="L247" s="284">
        <f t="shared" si="41"/>
        <v>0</v>
      </c>
      <c r="M247" s="284">
        <f t="shared" si="33"/>
        <v>0</v>
      </c>
      <c r="N247" s="310"/>
    </row>
    <row r="248" spans="1:14" customFormat="1" ht="25.5" customHeight="1">
      <c r="A248" s="318">
        <v>491</v>
      </c>
      <c r="B248" s="302" t="s">
        <v>583</v>
      </c>
      <c r="C248" s="286">
        <v>0</v>
      </c>
      <c r="D248" s="286">
        <v>0</v>
      </c>
      <c r="E248" s="286">
        <v>0</v>
      </c>
      <c r="F248" s="286">
        <v>0</v>
      </c>
      <c r="G248" s="286">
        <v>0</v>
      </c>
      <c r="H248" s="286">
        <v>0</v>
      </c>
      <c r="I248" s="286">
        <v>0</v>
      </c>
      <c r="J248" s="286">
        <v>0</v>
      </c>
      <c r="K248" s="286">
        <v>0</v>
      </c>
      <c r="L248" s="286">
        <v>0</v>
      </c>
      <c r="M248" s="285">
        <f t="shared" si="33"/>
        <v>0</v>
      </c>
      <c r="N248" s="307"/>
    </row>
    <row r="249" spans="1:14" customFormat="1" ht="25.5" customHeight="1">
      <c r="A249" s="318">
        <v>492</v>
      </c>
      <c r="B249" s="302" t="s">
        <v>584</v>
      </c>
      <c r="C249" s="286">
        <v>0</v>
      </c>
      <c r="D249" s="286">
        <v>0</v>
      </c>
      <c r="E249" s="286">
        <v>0</v>
      </c>
      <c r="F249" s="286">
        <v>0</v>
      </c>
      <c r="G249" s="286">
        <v>0</v>
      </c>
      <c r="H249" s="286">
        <v>0</v>
      </c>
      <c r="I249" s="286">
        <v>0</v>
      </c>
      <c r="J249" s="286">
        <v>0</v>
      </c>
      <c r="K249" s="286">
        <v>0</v>
      </c>
      <c r="L249" s="286">
        <v>0</v>
      </c>
      <c r="M249" s="285">
        <f t="shared" si="33"/>
        <v>0</v>
      </c>
      <c r="N249" s="307"/>
    </row>
    <row r="250" spans="1:14" customFormat="1" ht="25.5" customHeight="1">
      <c r="A250" s="318">
        <v>493</v>
      </c>
      <c r="B250" s="302" t="s">
        <v>585</v>
      </c>
      <c r="C250" s="286">
        <v>0</v>
      </c>
      <c r="D250" s="286">
        <v>0</v>
      </c>
      <c r="E250" s="286">
        <v>0</v>
      </c>
      <c r="F250" s="286">
        <v>0</v>
      </c>
      <c r="G250" s="286">
        <v>0</v>
      </c>
      <c r="H250" s="286">
        <v>0</v>
      </c>
      <c r="I250" s="286">
        <v>0</v>
      </c>
      <c r="J250" s="286">
        <v>0</v>
      </c>
      <c r="K250" s="286">
        <v>0</v>
      </c>
      <c r="L250" s="286">
        <v>0</v>
      </c>
      <c r="M250" s="285">
        <f t="shared" si="33"/>
        <v>0</v>
      </c>
      <c r="N250" s="307"/>
    </row>
    <row r="251" spans="1:14" customFormat="1" ht="25.5" customHeight="1">
      <c r="A251" s="293">
        <v>5000</v>
      </c>
      <c r="B251" s="294" t="s">
        <v>586</v>
      </c>
      <c r="C251" s="283">
        <f t="shared" ref="C251:N251" si="42">C252+C259+C264+C267+C274+C276+C285+C295+C300</f>
        <v>0</v>
      </c>
      <c r="D251" s="283">
        <f>D252+D259+D264+D267+D274+D276+D285+D295+D300</f>
        <v>0</v>
      </c>
      <c r="E251" s="283">
        <f t="shared" si="42"/>
        <v>0</v>
      </c>
      <c r="F251" s="283">
        <f t="shared" si="42"/>
        <v>310379</v>
      </c>
      <c r="G251" s="283">
        <f t="shared" si="42"/>
        <v>620000</v>
      </c>
      <c r="H251" s="283">
        <f t="shared" si="42"/>
        <v>0</v>
      </c>
      <c r="I251" s="283">
        <f t="shared" si="42"/>
        <v>0</v>
      </c>
      <c r="J251" s="283">
        <f t="shared" si="42"/>
        <v>0</v>
      </c>
      <c r="K251" s="283">
        <f t="shared" si="42"/>
        <v>0</v>
      </c>
      <c r="L251" s="283">
        <f t="shared" si="42"/>
        <v>0</v>
      </c>
      <c r="M251" s="283">
        <f t="shared" si="33"/>
        <v>930379</v>
      </c>
      <c r="N251" s="313">
        <f t="shared" si="42"/>
        <v>0</v>
      </c>
    </row>
    <row r="252" spans="1:14" customFormat="1" ht="25.5" customHeight="1">
      <c r="A252" s="295">
        <v>5100</v>
      </c>
      <c r="B252" s="296" t="s">
        <v>587</v>
      </c>
      <c r="C252" s="284">
        <f>SUM(C253:C258)</f>
        <v>0</v>
      </c>
      <c r="D252" s="284">
        <f>SUM(D253:D258)</f>
        <v>0</v>
      </c>
      <c r="E252" s="284">
        <f t="shared" ref="E252:N252" si="43">SUM(E253:E258)</f>
        <v>0</v>
      </c>
      <c r="F252" s="284">
        <f t="shared" si="43"/>
        <v>0</v>
      </c>
      <c r="G252" s="284">
        <f t="shared" si="43"/>
        <v>80000</v>
      </c>
      <c r="H252" s="284">
        <f t="shared" si="43"/>
        <v>0</v>
      </c>
      <c r="I252" s="284">
        <f t="shared" si="43"/>
        <v>0</v>
      </c>
      <c r="J252" s="284">
        <f t="shared" si="43"/>
        <v>0</v>
      </c>
      <c r="K252" s="284">
        <f t="shared" si="43"/>
        <v>0</v>
      </c>
      <c r="L252" s="284">
        <f t="shared" si="43"/>
        <v>0</v>
      </c>
      <c r="M252" s="284">
        <f t="shared" si="33"/>
        <v>80000</v>
      </c>
      <c r="N252" s="311">
        <f t="shared" si="43"/>
        <v>0</v>
      </c>
    </row>
    <row r="253" spans="1:14" customFormat="1" ht="25.5" customHeight="1">
      <c r="A253" s="308">
        <v>511</v>
      </c>
      <c r="B253" s="302" t="s">
        <v>588</v>
      </c>
      <c r="C253" s="287">
        <v>0</v>
      </c>
      <c r="D253" s="287">
        <v>0</v>
      </c>
      <c r="E253" s="287">
        <v>0</v>
      </c>
      <c r="F253" s="287">
        <v>0</v>
      </c>
      <c r="G253" s="287">
        <v>0</v>
      </c>
      <c r="H253" s="287">
        <v>0</v>
      </c>
      <c r="I253" s="287">
        <v>0</v>
      </c>
      <c r="J253" s="287">
        <v>0</v>
      </c>
      <c r="K253" s="287">
        <v>0</v>
      </c>
      <c r="L253" s="287">
        <v>0</v>
      </c>
      <c r="M253" s="285">
        <f t="shared" si="33"/>
        <v>0</v>
      </c>
      <c r="N253" s="307"/>
    </row>
    <row r="254" spans="1:14" customFormat="1" ht="25.5" customHeight="1">
      <c r="A254" s="308">
        <v>512</v>
      </c>
      <c r="B254" s="302" t="s">
        <v>589</v>
      </c>
      <c r="C254" s="287">
        <v>0</v>
      </c>
      <c r="D254" s="287">
        <v>0</v>
      </c>
      <c r="E254" s="287">
        <v>0</v>
      </c>
      <c r="F254" s="287">
        <v>0</v>
      </c>
      <c r="G254" s="287">
        <v>0</v>
      </c>
      <c r="H254" s="287">
        <v>0</v>
      </c>
      <c r="I254" s="287">
        <v>0</v>
      </c>
      <c r="J254" s="287">
        <v>0</v>
      </c>
      <c r="K254" s="287">
        <v>0</v>
      </c>
      <c r="L254" s="287">
        <v>0</v>
      </c>
      <c r="M254" s="285">
        <f t="shared" si="33"/>
        <v>0</v>
      </c>
      <c r="N254" s="307"/>
    </row>
    <row r="255" spans="1:14" customFormat="1" ht="25.5" customHeight="1">
      <c r="A255" s="308">
        <v>513</v>
      </c>
      <c r="B255" s="302" t="s">
        <v>590</v>
      </c>
      <c r="C255" s="287">
        <v>0</v>
      </c>
      <c r="D255" s="287">
        <v>0</v>
      </c>
      <c r="E255" s="287">
        <v>0</v>
      </c>
      <c r="F255" s="287">
        <v>0</v>
      </c>
      <c r="G255" s="287">
        <v>0</v>
      </c>
      <c r="H255" s="287">
        <v>0</v>
      </c>
      <c r="I255" s="287">
        <v>0</v>
      </c>
      <c r="J255" s="287">
        <v>0</v>
      </c>
      <c r="K255" s="287">
        <v>0</v>
      </c>
      <c r="L255" s="287">
        <v>0</v>
      </c>
      <c r="M255" s="285">
        <f t="shared" si="33"/>
        <v>0</v>
      </c>
      <c r="N255" s="307"/>
    </row>
    <row r="256" spans="1:14" customFormat="1" ht="25.5" customHeight="1">
      <c r="A256" s="308">
        <v>514</v>
      </c>
      <c r="B256" s="302" t="s">
        <v>591</v>
      </c>
      <c r="C256" s="287">
        <v>0</v>
      </c>
      <c r="D256" s="287">
        <v>0</v>
      </c>
      <c r="E256" s="287">
        <v>0</v>
      </c>
      <c r="F256" s="287">
        <v>0</v>
      </c>
      <c r="G256" s="287">
        <v>0</v>
      </c>
      <c r="H256" s="287">
        <v>0</v>
      </c>
      <c r="I256" s="287">
        <v>0</v>
      </c>
      <c r="J256" s="287">
        <v>0</v>
      </c>
      <c r="K256" s="287">
        <v>0</v>
      </c>
      <c r="L256" s="287">
        <v>0</v>
      </c>
      <c r="M256" s="285">
        <f t="shared" si="33"/>
        <v>0</v>
      </c>
      <c r="N256" s="307"/>
    </row>
    <row r="257" spans="1:14" customFormat="1" ht="25.5" customHeight="1">
      <c r="A257" s="308">
        <v>515</v>
      </c>
      <c r="B257" s="302" t="s">
        <v>592</v>
      </c>
      <c r="C257" s="287">
        <v>0</v>
      </c>
      <c r="D257" s="287">
        <v>0</v>
      </c>
      <c r="E257" s="287">
        <v>0</v>
      </c>
      <c r="F257" s="287">
        <v>0</v>
      </c>
      <c r="G257" s="287">
        <v>80000</v>
      </c>
      <c r="H257" s="287">
        <v>0</v>
      </c>
      <c r="I257" s="287">
        <v>0</v>
      </c>
      <c r="J257" s="287">
        <v>0</v>
      </c>
      <c r="K257" s="287">
        <v>0</v>
      </c>
      <c r="L257" s="287">
        <v>0</v>
      </c>
      <c r="M257" s="285">
        <f t="shared" si="33"/>
        <v>80000</v>
      </c>
      <c r="N257" s="307"/>
    </row>
    <row r="258" spans="1:14" customFormat="1" ht="25.5" customHeight="1">
      <c r="A258" s="308">
        <v>519</v>
      </c>
      <c r="B258" s="302" t="s">
        <v>593</v>
      </c>
      <c r="C258" s="287">
        <v>0</v>
      </c>
      <c r="D258" s="287">
        <v>0</v>
      </c>
      <c r="E258" s="287">
        <v>0</v>
      </c>
      <c r="F258" s="287">
        <v>0</v>
      </c>
      <c r="G258" s="287">
        <v>0</v>
      </c>
      <c r="H258" s="287">
        <v>0</v>
      </c>
      <c r="I258" s="287">
        <v>0</v>
      </c>
      <c r="J258" s="287">
        <v>0</v>
      </c>
      <c r="K258" s="287">
        <v>0</v>
      </c>
      <c r="L258" s="287">
        <v>0</v>
      </c>
      <c r="M258" s="285">
        <f t="shared" si="33"/>
        <v>0</v>
      </c>
      <c r="N258" s="307"/>
    </row>
    <row r="259" spans="1:14" customFormat="1" ht="25.5" customHeight="1">
      <c r="A259" s="295">
        <v>5200</v>
      </c>
      <c r="B259" s="296" t="s">
        <v>594</v>
      </c>
      <c r="C259" s="284">
        <f t="shared" ref="C259:N259" si="44">SUM(C260:C263)</f>
        <v>0</v>
      </c>
      <c r="D259" s="284">
        <f>SUM(D260:D263)</f>
        <v>0</v>
      </c>
      <c r="E259" s="284">
        <f t="shared" si="44"/>
        <v>0</v>
      </c>
      <c r="F259" s="284">
        <f t="shared" si="44"/>
        <v>0</v>
      </c>
      <c r="G259" s="284">
        <f t="shared" si="44"/>
        <v>0</v>
      </c>
      <c r="H259" s="284">
        <f t="shared" si="44"/>
        <v>0</v>
      </c>
      <c r="I259" s="284">
        <f t="shared" si="44"/>
        <v>0</v>
      </c>
      <c r="J259" s="284">
        <f t="shared" si="44"/>
        <v>0</v>
      </c>
      <c r="K259" s="284">
        <f t="shared" si="44"/>
        <v>0</v>
      </c>
      <c r="L259" s="284">
        <f t="shared" si="44"/>
        <v>0</v>
      </c>
      <c r="M259" s="284">
        <f t="shared" si="33"/>
        <v>0</v>
      </c>
      <c r="N259" s="311">
        <f t="shared" si="44"/>
        <v>0</v>
      </c>
    </row>
    <row r="260" spans="1:14" customFormat="1" ht="25.5" customHeight="1">
      <c r="A260" s="308">
        <v>521</v>
      </c>
      <c r="B260" s="302" t="s">
        <v>595</v>
      </c>
      <c r="C260" s="287">
        <v>0</v>
      </c>
      <c r="D260" s="287">
        <v>0</v>
      </c>
      <c r="E260" s="287">
        <v>0</v>
      </c>
      <c r="F260" s="287">
        <v>0</v>
      </c>
      <c r="G260" s="287">
        <v>0</v>
      </c>
      <c r="H260" s="287">
        <v>0</v>
      </c>
      <c r="I260" s="287">
        <v>0</v>
      </c>
      <c r="J260" s="287">
        <v>0</v>
      </c>
      <c r="K260" s="287">
        <v>0</v>
      </c>
      <c r="L260" s="287">
        <v>0</v>
      </c>
      <c r="M260" s="285">
        <f t="shared" si="33"/>
        <v>0</v>
      </c>
      <c r="N260" s="307"/>
    </row>
    <row r="261" spans="1:14" customFormat="1" ht="25.5" customHeight="1">
      <c r="A261" s="308">
        <v>522</v>
      </c>
      <c r="B261" s="302" t="s">
        <v>596</v>
      </c>
      <c r="C261" s="287">
        <v>0</v>
      </c>
      <c r="D261" s="287">
        <v>0</v>
      </c>
      <c r="E261" s="287">
        <v>0</v>
      </c>
      <c r="F261" s="287">
        <v>0</v>
      </c>
      <c r="G261" s="287">
        <v>0</v>
      </c>
      <c r="H261" s="287">
        <v>0</v>
      </c>
      <c r="I261" s="287">
        <v>0</v>
      </c>
      <c r="J261" s="287">
        <v>0</v>
      </c>
      <c r="K261" s="287">
        <v>0</v>
      </c>
      <c r="L261" s="287">
        <v>0</v>
      </c>
      <c r="M261" s="285">
        <f t="shared" si="33"/>
        <v>0</v>
      </c>
      <c r="N261" s="307"/>
    </row>
    <row r="262" spans="1:14" customFormat="1" ht="25.5" customHeight="1">
      <c r="A262" s="308">
        <v>523</v>
      </c>
      <c r="B262" s="302" t="s">
        <v>597</v>
      </c>
      <c r="C262" s="287">
        <v>0</v>
      </c>
      <c r="D262" s="287">
        <v>0</v>
      </c>
      <c r="E262" s="287">
        <v>0</v>
      </c>
      <c r="F262" s="287">
        <v>0</v>
      </c>
      <c r="G262" s="287">
        <v>0</v>
      </c>
      <c r="H262" s="287">
        <v>0</v>
      </c>
      <c r="I262" s="287">
        <v>0</v>
      </c>
      <c r="J262" s="287">
        <v>0</v>
      </c>
      <c r="K262" s="287">
        <v>0</v>
      </c>
      <c r="L262" s="287">
        <v>0</v>
      </c>
      <c r="M262" s="285">
        <f t="shared" ref="M262:M325" si="45">SUM(C262:L262)</f>
        <v>0</v>
      </c>
      <c r="N262" s="307"/>
    </row>
    <row r="263" spans="1:14" customFormat="1" ht="25.5" customHeight="1">
      <c r="A263" s="308">
        <v>529</v>
      </c>
      <c r="B263" s="302" t="s">
        <v>598</v>
      </c>
      <c r="C263" s="287">
        <v>0</v>
      </c>
      <c r="D263" s="287">
        <v>0</v>
      </c>
      <c r="E263" s="287">
        <v>0</v>
      </c>
      <c r="F263" s="287">
        <v>0</v>
      </c>
      <c r="G263" s="287">
        <v>0</v>
      </c>
      <c r="H263" s="287">
        <v>0</v>
      </c>
      <c r="I263" s="287">
        <v>0</v>
      </c>
      <c r="J263" s="287">
        <v>0</v>
      </c>
      <c r="K263" s="287">
        <v>0</v>
      </c>
      <c r="L263" s="287">
        <v>0</v>
      </c>
      <c r="M263" s="285">
        <f t="shared" si="45"/>
        <v>0</v>
      </c>
      <c r="N263" s="307"/>
    </row>
    <row r="264" spans="1:14" customFormat="1" ht="25.5" customHeight="1">
      <c r="A264" s="295">
        <v>5300</v>
      </c>
      <c r="B264" s="296" t="s">
        <v>599</v>
      </c>
      <c r="C264" s="284">
        <f t="shared" ref="C264:L264" si="46">SUM(C265:C266)</f>
        <v>0</v>
      </c>
      <c r="D264" s="284">
        <f>SUM(D265:D266)</f>
        <v>0</v>
      </c>
      <c r="E264" s="284">
        <f t="shared" si="46"/>
        <v>0</v>
      </c>
      <c r="F264" s="284">
        <f t="shared" si="46"/>
        <v>0</v>
      </c>
      <c r="G264" s="284">
        <f t="shared" si="46"/>
        <v>50000</v>
      </c>
      <c r="H264" s="284">
        <f t="shared" si="46"/>
        <v>0</v>
      </c>
      <c r="I264" s="284">
        <f t="shared" si="46"/>
        <v>0</v>
      </c>
      <c r="J264" s="284">
        <f t="shared" si="46"/>
        <v>0</v>
      </c>
      <c r="K264" s="284">
        <f t="shared" si="46"/>
        <v>0</v>
      </c>
      <c r="L264" s="284">
        <f t="shared" si="46"/>
        <v>0</v>
      </c>
      <c r="M264" s="284">
        <f t="shared" si="45"/>
        <v>50000</v>
      </c>
      <c r="N264" s="310"/>
    </row>
    <row r="265" spans="1:14" customFormat="1" ht="25.5" customHeight="1">
      <c r="A265" s="308">
        <v>531</v>
      </c>
      <c r="B265" s="302" t="s">
        <v>600</v>
      </c>
      <c r="C265" s="287">
        <v>0</v>
      </c>
      <c r="D265" s="287">
        <v>0</v>
      </c>
      <c r="E265" s="287">
        <v>0</v>
      </c>
      <c r="F265" s="287">
        <v>0</v>
      </c>
      <c r="G265" s="287">
        <v>50000</v>
      </c>
      <c r="H265" s="287">
        <v>0</v>
      </c>
      <c r="I265" s="287">
        <v>0</v>
      </c>
      <c r="J265" s="287">
        <v>0</v>
      </c>
      <c r="K265" s="287">
        <v>0</v>
      </c>
      <c r="L265" s="287">
        <v>0</v>
      </c>
      <c r="M265" s="285">
        <f t="shared" si="45"/>
        <v>50000</v>
      </c>
      <c r="N265" s="307"/>
    </row>
    <row r="266" spans="1:14" customFormat="1" ht="25.5" customHeight="1">
      <c r="A266" s="308">
        <v>532</v>
      </c>
      <c r="B266" s="302" t="s">
        <v>601</v>
      </c>
      <c r="C266" s="287">
        <v>0</v>
      </c>
      <c r="D266" s="287">
        <v>0</v>
      </c>
      <c r="E266" s="287">
        <v>0</v>
      </c>
      <c r="F266" s="287">
        <v>0</v>
      </c>
      <c r="G266" s="287">
        <v>0</v>
      </c>
      <c r="H266" s="287">
        <v>0</v>
      </c>
      <c r="I266" s="287">
        <v>0</v>
      </c>
      <c r="J266" s="287">
        <v>0</v>
      </c>
      <c r="K266" s="287">
        <v>0</v>
      </c>
      <c r="L266" s="287">
        <v>0</v>
      </c>
      <c r="M266" s="285">
        <f t="shared" si="45"/>
        <v>0</v>
      </c>
      <c r="N266" s="307"/>
    </row>
    <row r="267" spans="1:14" customFormat="1" ht="25.5" customHeight="1">
      <c r="A267" s="295">
        <v>5400</v>
      </c>
      <c r="B267" s="296" t="s">
        <v>602</v>
      </c>
      <c r="C267" s="284">
        <f t="shared" ref="C267:N267" si="47">SUM(C268:C273)</f>
        <v>0</v>
      </c>
      <c r="D267" s="284">
        <f>SUM(D268:D273)</f>
        <v>0</v>
      </c>
      <c r="E267" s="284">
        <f t="shared" si="47"/>
        <v>0</v>
      </c>
      <c r="F267" s="284">
        <f t="shared" si="47"/>
        <v>0</v>
      </c>
      <c r="G267" s="284">
        <f t="shared" si="47"/>
        <v>490000</v>
      </c>
      <c r="H267" s="284">
        <f t="shared" si="47"/>
        <v>0</v>
      </c>
      <c r="I267" s="284">
        <f t="shared" si="47"/>
        <v>0</v>
      </c>
      <c r="J267" s="284">
        <f t="shared" si="47"/>
        <v>0</v>
      </c>
      <c r="K267" s="284">
        <f t="shared" si="47"/>
        <v>0</v>
      </c>
      <c r="L267" s="284">
        <f t="shared" si="47"/>
        <v>0</v>
      </c>
      <c r="M267" s="284">
        <f t="shared" si="45"/>
        <v>490000</v>
      </c>
      <c r="N267" s="311">
        <f t="shared" si="47"/>
        <v>0</v>
      </c>
    </row>
    <row r="268" spans="1:14" customFormat="1" ht="25.5" customHeight="1">
      <c r="A268" s="308">
        <v>541</v>
      </c>
      <c r="B268" s="302" t="s">
        <v>603</v>
      </c>
      <c r="C268" s="287">
        <v>0</v>
      </c>
      <c r="D268" s="287">
        <v>0</v>
      </c>
      <c r="E268" s="287">
        <v>0</v>
      </c>
      <c r="F268" s="287">
        <v>0</v>
      </c>
      <c r="G268" s="287">
        <v>390000</v>
      </c>
      <c r="H268" s="287">
        <v>0</v>
      </c>
      <c r="I268" s="287">
        <v>0</v>
      </c>
      <c r="J268" s="287">
        <v>0</v>
      </c>
      <c r="K268" s="287">
        <v>0</v>
      </c>
      <c r="L268" s="287">
        <v>0</v>
      </c>
      <c r="M268" s="285">
        <f t="shared" si="45"/>
        <v>390000</v>
      </c>
      <c r="N268" s="307"/>
    </row>
    <row r="269" spans="1:14" customFormat="1" ht="25.5" customHeight="1">
      <c r="A269" s="308">
        <v>542</v>
      </c>
      <c r="B269" s="302" t="s">
        <v>604</v>
      </c>
      <c r="C269" s="287">
        <v>0</v>
      </c>
      <c r="D269" s="287">
        <v>0</v>
      </c>
      <c r="E269" s="287">
        <v>0</v>
      </c>
      <c r="F269" s="287">
        <v>0</v>
      </c>
      <c r="G269" s="287">
        <v>0</v>
      </c>
      <c r="H269" s="287">
        <v>0</v>
      </c>
      <c r="I269" s="287">
        <v>0</v>
      </c>
      <c r="J269" s="287">
        <v>0</v>
      </c>
      <c r="K269" s="287">
        <v>0</v>
      </c>
      <c r="L269" s="287">
        <v>0</v>
      </c>
      <c r="M269" s="285">
        <f t="shared" si="45"/>
        <v>0</v>
      </c>
      <c r="N269" s="307"/>
    </row>
    <row r="270" spans="1:14" customFormat="1" ht="25.5" customHeight="1">
      <c r="A270" s="308">
        <v>543</v>
      </c>
      <c r="B270" s="302" t="s">
        <v>605</v>
      </c>
      <c r="C270" s="287">
        <v>0</v>
      </c>
      <c r="D270" s="287">
        <v>0</v>
      </c>
      <c r="E270" s="287">
        <v>0</v>
      </c>
      <c r="F270" s="287">
        <v>0</v>
      </c>
      <c r="G270" s="287">
        <v>0</v>
      </c>
      <c r="H270" s="287">
        <v>0</v>
      </c>
      <c r="I270" s="287">
        <v>0</v>
      </c>
      <c r="J270" s="287">
        <v>0</v>
      </c>
      <c r="K270" s="287">
        <v>0</v>
      </c>
      <c r="L270" s="287">
        <v>0</v>
      </c>
      <c r="M270" s="285">
        <f t="shared" si="45"/>
        <v>0</v>
      </c>
      <c r="N270" s="307"/>
    </row>
    <row r="271" spans="1:14" customFormat="1" ht="25.5" customHeight="1">
      <c r="A271" s="308">
        <v>544</v>
      </c>
      <c r="B271" s="302" t="s">
        <v>606</v>
      </c>
      <c r="C271" s="287">
        <v>0</v>
      </c>
      <c r="D271" s="287">
        <v>0</v>
      </c>
      <c r="E271" s="287">
        <v>0</v>
      </c>
      <c r="F271" s="287">
        <v>0</v>
      </c>
      <c r="G271" s="287">
        <v>0</v>
      </c>
      <c r="H271" s="287">
        <v>0</v>
      </c>
      <c r="I271" s="287">
        <v>0</v>
      </c>
      <c r="J271" s="287">
        <v>0</v>
      </c>
      <c r="K271" s="287">
        <v>0</v>
      </c>
      <c r="L271" s="287">
        <v>0</v>
      </c>
      <c r="M271" s="285">
        <f t="shared" si="45"/>
        <v>0</v>
      </c>
      <c r="N271" s="307"/>
    </row>
    <row r="272" spans="1:14" customFormat="1" ht="25.5" customHeight="1">
      <c r="A272" s="308">
        <v>545</v>
      </c>
      <c r="B272" s="302" t="s">
        <v>607</v>
      </c>
      <c r="C272" s="287">
        <v>0</v>
      </c>
      <c r="D272" s="287">
        <v>0</v>
      </c>
      <c r="E272" s="287">
        <v>0</v>
      </c>
      <c r="F272" s="287">
        <v>0</v>
      </c>
      <c r="G272" s="287">
        <v>0</v>
      </c>
      <c r="H272" s="287">
        <v>0</v>
      </c>
      <c r="I272" s="287">
        <v>0</v>
      </c>
      <c r="J272" s="287">
        <v>0</v>
      </c>
      <c r="K272" s="287">
        <v>0</v>
      </c>
      <c r="L272" s="287">
        <v>0</v>
      </c>
      <c r="M272" s="285">
        <f t="shared" si="45"/>
        <v>0</v>
      </c>
      <c r="N272" s="307"/>
    </row>
    <row r="273" spans="1:14" customFormat="1" ht="25.5" customHeight="1">
      <c r="A273" s="308">
        <v>549</v>
      </c>
      <c r="B273" s="302" t="s">
        <v>608</v>
      </c>
      <c r="C273" s="287">
        <v>0</v>
      </c>
      <c r="D273" s="287">
        <v>0</v>
      </c>
      <c r="E273" s="287">
        <v>0</v>
      </c>
      <c r="F273" s="287">
        <v>0</v>
      </c>
      <c r="G273" s="287">
        <v>100000</v>
      </c>
      <c r="H273" s="287">
        <v>0</v>
      </c>
      <c r="I273" s="287">
        <v>0</v>
      </c>
      <c r="J273" s="287">
        <v>0</v>
      </c>
      <c r="K273" s="287">
        <v>0</v>
      </c>
      <c r="L273" s="287">
        <v>0</v>
      </c>
      <c r="M273" s="285">
        <f t="shared" si="45"/>
        <v>100000</v>
      </c>
      <c r="N273" s="307"/>
    </row>
    <row r="274" spans="1:14" customFormat="1" ht="25.5" customHeight="1">
      <c r="A274" s="295">
        <v>5500</v>
      </c>
      <c r="B274" s="296" t="s">
        <v>609</v>
      </c>
      <c r="C274" s="284">
        <f t="shared" ref="C274:N274" si="48">SUM(C275)</f>
        <v>0</v>
      </c>
      <c r="D274" s="284">
        <f t="shared" si="48"/>
        <v>0</v>
      </c>
      <c r="E274" s="284">
        <f t="shared" si="48"/>
        <v>0</v>
      </c>
      <c r="F274" s="284">
        <f t="shared" si="48"/>
        <v>310379</v>
      </c>
      <c r="G274" s="284">
        <f t="shared" si="48"/>
        <v>0</v>
      </c>
      <c r="H274" s="284">
        <f t="shared" si="48"/>
        <v>0</v>
      </c>
      <c r="I274" s="284">
        <f t="shared" si="48"/>
        <v>0</v>
      </c>
      <c r="J274" s="284">
        <f t="shared" si="48"/>
        <v>0</v>
      </c>
      <c r="K274" s="284">
        <f t="shared" si="48"/>
        <v>0</v>
      </c>
      <c r="L274" s="284">
        <f t="shared" si="48"/>
        <v>0</v>
      </c>
      <c r="M274" s="284">
        <f t="shared" si="45"/>
        <v>310379</v>
      </c>
      <c r="N274" s="311">
        <f t="shared" si="48"/>
        <v>0</v>
      </c>
    </row>
    <row r="275" spans="1:14" customFormat="1" ht="25.5" customHeight="1">
      <c r="A275" s="308">
        <v>551</v>
      </c>
      <c r="B275" s="302" t="s">
        <v>610</v>
      </c>
      <c r="C275" s="287">
        <v>0</v>
      </c>
      <c r="D275" s="287">
        <v>0</v>
      </c>
      <c r="E275" s="287">
        <v>0</v>
      </c>
      <c r="F275" s="287">
        <v>310379</v>
      </c>
      <c r="G275" s="287">
        <v>0</v>
      </c>
      <c r="H275" s="287">
        <v>0</v>
      </c>
      <c r="I275" s="287">
        <v>0</v>
      </c>
      <c r="J275" s="287">
        <v>0</v>
      </c>
      <c r="K275" s="287">
        <v>0</v>
      </c>
      <c r="L275" s="287">
        <v>0</v>
      </c>
      <c r="M275" s="285">
        <f t="shared" si="45"/>
        <v>310379</v>
      </c>
      <c r="N275" s="307"/>
    </row>
    <row r="276" spans="1:14" customFormat="1" ht="25.5" customHeight="1">
      <c r="A276" s="295">
        <v>5600</v>
      </c>
      <c r="B276" s="296" t="s">
        <v>611</v>
      </c>
      <c r="C276" s="284">
        <f t="shared" ref="C276:N276" si="49">SUM(C277:C284)</f>
        <v>0</v>
      </c>
      <c r="D276" s="284">
        <f>SUM(D277:D284)</f>
        <v>0</v>
      </c>
      <c r="E276" s="284">
        <f t="shared" si="49"/>
        <v>0</v>
      </c>
      <c r="F276" s="284">
        <f t="shared" si="49"/>
        <v>0</v>
      </c>
      <c r="G276" s="284">
        <f t="shared" si="49"/>
        <v>0</v>
      </c>
      <c r="H276" s="284">
        <f t="shared" si="49"/>
        <v>0</v>
      </c>
      <c r="I276" s="284">
        <f t="shared" si="49"/>
        <v>0</v>
      </c>
      <c r="J276" s="284">
        <f t="shared" si="49"/>
        <v>0</v>
      </c>
      <c r="K276" s="284">
        <f t="shared" si="49"/>
        <v>0</v>
      </c>
      <c r="L276" s="284">
        <f t="shared" si="49"/>
        <v>0</v>
      </c>
      <c r="M276" s="284">
        <f t="shared" si="45"/>
        <v>0</v>
      </c>
      <c r="N276" s="311">
        <f t="shared" si="49"/>
        <v>0</v>
      </c>
    </row>
    <row r="277" spans="1:14" customFormat="1" ht="25.5" customHeight="1">
      <c r="A277" s="308">
        <v>561</v>
      </c>
      <c r="B277" s="302" t="s">
        <v>612</v>
      </c>
      <c r="C277" s="287">
        <v>0</v>
      </c>
      <c r="D277" s="287">
        <v>0</v>
      </c>
      <c r="E277" s="287">
        <v>0</v>
      </c>
      <c r="F277" s="287">
        <v>0</v>
      </c>
      <c r="G277" s="287">
        <v>0</v>
      </c>
      <c r="H277" s="287">
        <v>0</v>
      </c>
      <c r="I277" s="287">
        <v>0</v>
      </c>
      <c r="J277" s="287">
        <v>0</v>
      </c>
      <c r="K277" s="287">
        <v>0</v>
      </c>
      <c r="L277" s="287">
        <v>0</v>
      </c>
      <c r="M277" s="285">
        <f t="shared" si="45"/>
        <v>0</v>
      </c>
      <c r="N277" s="307"/>
    </row>
    <row r="278" spans="1:14" customFormat="1" ht="25.5" customHeight="1">
      <c r="A278" s="308">
        <v>562</v>
      </c>
      <c r="B278" s="302" t="s">
        <v>613</v>
      </c>
      <c r="C278" s="287">
        <v>0</v>
      </c>
      <c r="D278" s="287">
        <v>0</v>
      </c>
      <c r="E278" s="287">
        <v>0</v>
      </c>
      <c r="F278" s="287">
        <v>0</v>
      </c>
      <c r="G278" s="287">
        <v>0</v>
      </c>
      <c r="H278" s="287">
        <v>0</v>
      </c>
      <c r="I278" s="287">
        <v>0</v>
      </c>
      <c r="J278" s="287">
        <v>0</v>
      </c>
      <c r="K278" s="287">
        <v>0</v>
      </c>
      <c r="L278" s="287">
        <v>0</v>
      </c>
      <c r="M278" s="285">
        <f t="shared" si="45"/>
        <v>0</v>
      </c>
      <c r="N278" s="307"/>
    </row>
    <row r="279" spans="1:14" customFormat="1" ht="25.5" customHeight="1">
      <c r="A279" s="308">
        <v>563</v>
      </c>
      <c r="B279" s="302" t="s">
        <v>614</v>
      </c>
      <c r="C279" s="287">
        <v>0</v>
      </c>
      <c r="D279" s="287">
        <v>0</v>
      </c>
      <c r="E279" s="287">
        <v>0</v>
      </c>
      <c r="F279" s="287">
        <v>0</v>
      </c>
      <c r="G279" s="287">
        <v>0</v>
      </c>
      <c r="H279" s="287">
        <v>0</v>
      </c>
      <c r="I279" s="287">
        <v>0</v>
      </c>
      <c r="J279" s="287">
        <v>0</v>
      </c>
      <c r="K279" s="287">
        <v>0</v>
      </c>
      <c r="L279" s="287">
        <v>0</v>
      </c>
      <c r="M279" s="285">
        <f t="shared" si="45"/>
        <v>0</v>
      </c>
      <c r="N279" s="307"/>
    </row>
    <row r="280" spans="1:14" customFormat="1" ht="29.25" customHeight="1">
      <c r="A280" s="308">
        <v>564</v>
      </c>
      <c r="B280" s="302" t="s">
        <v>615</v>
      </c>
      <c r="C280" s="287">
        <v>0</v>
      </c>
      <c r="D280" s="287">
        <v>0</v>
      </c>
      <c r="E280" s="287">
        <v>0</v>
      </c>
      <c r="F280" s="287">
        <v>0</v>
      </c>
      <c r="G280" s="287">
        <v>0</v>
      </c>
      <c r="H280" s="287">
        <v>0</v>
      </c>
      <c r="I280" s="287">
        <v>0</v>
      </c>
      <c r="J280" s="287">
        <v>0</v>
      </c>
      <c r="K280" s="287">
        <v>0</v>
      </c>
      <c r="L280" s="287">
        <v>0</v>
      </c>
      <c r="M280" s="285">
        <f t="shared" si="45"/>
        <v>0</v>
      </c>
      <c r="N280" s="307"/>
    </row>
    <row r="281" spans="1:14" customFormat="1" ht="25.5" customHeight="1">
      <c r="A281" s="308">
        <v>565</v>
      </c>
      <c r="B281" s="302" t="s">
        <v>616</v>
      </c>
      <c r="C281" s="287">
        <v>0</v>
      </c>
      <c r="D281" s="287">
        <v>0</v>
      </c>
      <c r="E281" s="287">
        <v>0</v>
      </c>
      <c r="F281" s="287">
        <v>0</v>
      </c>
      <c r="G281" s="287">
        <v>0</v>
      </c>
      <c r="H281" s="287">
        <v>0</v>
      </c>
      <c r="I281" s="287">
        <v>0</v>
      </c>
      <c r="J281" s="287">
        <v>0</v>
      </c>
      <c r="K281" s="287">
        <v>0</v>
      </c>
      <c r="L281" s="287">
        <v>0</v>
      </c>
      <c r="M281" s="285">
        <f t="shared" si="45"/>
        <v>0</v>
      </c>
      <c r="N281" s="307"/>
    </row>
    <row r="282" spans="1:14" customFormat="1" ht="27.75" customHeight="1">
      <c r="A282" s="308">
        <v>566</v>
      </c>
      <c r="B282" s="302" t="s">
        <v>617</v>
      </c>
      <c r="C282" s="287">
        <v>0</v>
      </c>
      <c r="D282" s="287">
        <v>0</v>
      </c>
      <c r="E282" s="287">
        <v>0</v>
      </c>
      <c r="F282" s="287">
        <v>0</v>
      </c>
      <c r="G282" s="287">
        <v>0</v>
      </c>
      <c r="H282" s="287">
        <v>0</v>
      </c>
      <c r="I282" s="287">
        <v>0</v>
      </c>
      <c r="J282" s="287">
        <v>0</v>
      </c>
      <c r="K282" s="287">
        <v>0</v>
      </c>
      <c r="L282" s="287">
        <v>0</v>
      </c>
      <c r="M282" s="285">
        <f t="shared" si="45"/>
        <v>0</v>
      </c>
      <c r="N282" s="307"/>
    </row>
    <row r="283" spans="1:14" customFormat="1" ht="25.5" customHeight="1">
      <c r="A283" s="308">
        <v>567</v>
      </c>
      <c r="B283" s="302" t="s">
        <v>618</v>
      </c>
      <c r="C283" s="287">
        <v>0</v>
      </c>
      <c r="D283" s="287">
        <v>0</v>
      </c>
      <c r="E283" s="287">
        <v>0</v>
      </c>
      <c r="F283" s="287">
        <v>0</v>
      </c>
      <c r="G283" s="287">
        <v>0</v>
      </c>
      <c r="H283" s="287">
        <v>0</v>
      </c>
      <c r="I283" s="287">
        <v>0</v>
      </c>
      <c r="J283" s="287">
        <v>0</v>
      </c>
      <c r="K283" s="287">
        <v>0</v>
      </c>
      <c r="L283" s="287">
        <v>0</v>
      </c>
      <c r="M283" s="285">
        <f t="shared" si="45"/>
        <v>0</v>
      </c>
      <c r="N283" s="307"/>
    </row>
    <row r="284" spans="1:14" customFormat="1" ht="25.5" customHeight="1">
      <c r="A284" s="308">
        <v>569</v>
      </c>
      <c r="B284" s="302" t="s">
        <v>619</v>
      </c>
      <c r="C284" s="287">
        <v>0</v>
      </c>
      <c r="D284" s="287">
        <v>0</v>
      </c>
      <c r="E284" s="287">
        <v>0</v>
      </c>
      <c r="F284" s="287">
        <v>0</v>
      </c>
      <c r="G284" s="287">
        <v>0</v>
      </c>
      <c r="H284" s="287">
        <v>0</v>
      </c>
      <c r="I284" s="287">
        <v>0</v>
      </c>
      <c r="J284" s="287">
        <v>0</v>
      </c>
      <c r="K284" s="287">
        <v>0</v>
      </c>
      <c r="L284" s="287">
        <v>0</v>
      </c>
      <c r="M284" s="285">
        <f t="shared" si="45"/>
        <v>0</v>
      </c>
      <c r="N284" s="307"/>
    </row>
    <row r="285" spans="1:14" customFormat="1" ht="25.5" customHeight="1">
      <c r="A285" s="295">
        <v>5700</v>
      </c>
      <c r="B285" s="296" t="s">
        <v>620</v>
      </c>
      <c r="C285" s="284">
        <f t="shared" ref="C285:N285" si="50">SUM(C286:C294)</f>
        <v>0</v>
      </c>
      <c r="D285" s="284">
        <f>SUM(D286:D294)</f>
        <v>0</v>
      </c>
      <c r="E285" s="284">
        <f t="shared" si="50"/>
        <v>0</v>
      </c>
      <c r="F285" s="284">
        <f t="shared" si="50"/>
        <v>0</v>
      </c>
      <c r="G285" s="284">
        <f t="shared" si="50"/>
        <v>0</v>
      </c>
      <c r="H285" s="284">
        <f t="shared" si="50"/>
        <v>0</v>
      </c>
      <c r="I285" s="284">
        <f t="shared" si="50"/>
        <v>0</v>
      </c>
      <c r="J285" s="284">
        <f t="shared" si="50"/>
        <v>0</v>
      </c>
      <c r="K285" s="284">
        <f t="shared" si="50"/>
        <v>0</v>
      </c>
      <c r="L285" s="284">
        <f t="shared" si="50"/>
        <v>0</v>
      </c>
      <c r="M285" s="284">
        <f t="shared" si="45"/>
        <v>0</v>
      </c>
      <c r="N285" s="311">
        <f t="shared" si="50"/>
        <v>0</v>
      </c>
    </row>
    <row r="286" spans="1:14" customFormat="1" ht="25.5" customHeight="1">
      <c r="A286" s="308">
        <v>571</v>
      </c>
      <c r="B286" s="302" t="s">
        <v>621</v>
      </c>
      <c r="C286" s="287">
        <v>0</v>
      </c>
      <c r="D286" s="287">
        <v>0</v>
      </c>
      <c r="E286" s="287">
        <v>0</v>
      </c>
      <c r="F286" s="287">
        <v>0</v>
      </c>
      <c r="G286" s="287">
        <v>0</v>
      </c>
      <c r="H286" s="287">
        <v>0</v>
      </c>
      <c r="I286" s="287">
        <v>0</v>
      </c>
      <c r="J286" s="287">
        <v>0</v>
      </c>
      <c r="K286" s="287">
        <v>0</v>
      </c>
      <c r="L286" s="287">
        <v>0</v>
      </c>
      <c r="M286" s="285">
        <f t="shared" si="45"/>
        <v>0</v>
      </c>
      <c r="N286" s="307"/>
    </row>
    <row r="287" spans="1:14" customFormat="1" ht="25.5" customHeight="1">
      <c r="A287" s="308">
        <v>572</v>
      </c>
      <c r="B287" s="302" t="s">
        <v>622</v>
      </c>
      <c r="C287" s="287">
        <v>0</v>
      </c>
      <c r="D287" s="287">
        <v>0</v>
      </c>
      <c r="E287" s="287">
        <v>0</v>
      </c>
      <c r="F287" s="287">
        <v>0</v>
      </c>
      <c r="G287" s="287">
        <v>0</v>
      </c>
      <c r="H287" s="287">
        <v>0</v>
      </c>
      <c r="I287" s="287">
        <v>0</v>
      </c>
      <c r="J287" s="287">
        <v>0</v>
      </c>
      <c r="K287" s="287">
        <v>0</v>
      </c>
      <c r="L287" s="287">
        <v>0</v>
      </c>
      <c r="M287" s="285">
        <f t="shared" si="45"/>
        <v>0</v>
      </c>
      <c r="N287" s="307"/>
    </row>
    <row r="288" spans="1:14" customFormat="1" ht="25.5" customHeight="1">
      <c r="A288" s="308">
        <v>573</v>
      </c>
      <c r="B288" s="302" t="s">
        <v>623</v>
      </c>
      <c r="C288" s="287">
        <v>0</v>
      </c>
      <c r="D288" s="287">
        <v>0</v>
      </c>
      <c r="E288" s="287">
        <v>0</v>
      </c>
      <c r="F288" s="287">
        <v>0</v>
      </c>
      <c r="G288" s="287">
        <v>0</v>
      </c>
      <c r="H288" s="287">
        <v>0</v>
      </c>
      <c r="I288" s="287">
        <v>0</v>
      </c>
      <c r="J288" s="287">
        <v>0</v>
      </c>
      <c r="K288" s="287">
        <v>0</v>
      </c>
      <c r="L288" s="287">
        <v>0</v>
      </c>
      <c r="M288" s="285">
        <f t="shared" si="45"/>
        <v>0</v>
      </c>
      <c r="N288" s="307"/>
    </row>
    <row r="289" spans="1:14" customFormat="1" ht="25.5" customHeight="1">
      <c r="A289" s="308">
        <v>574</v>
      </c>
      <c r="B289" s="302" t="s">
        <v>624</v>
      </c>
      <c r="C289" s="287">
        <v>0</v>
      </c>
      <c r="D289" s="287">
        <v>0</v>
      </c>
      <c r="E289" s="287">
        <v>0</v>
      </c>
      <c r="F289" s="287">
        <v>0</v>
      </c>
      <c r="G289" s="287">
        <v>0</v>
      </c>
      <c r="H289" s="287">
        <v>0</v>
      </c>
      <c r="I289" s="287">
        <v>0</v>
      </c>
      <c r="J289" s="287">
        <v>0</v>
      </c>
      <c r="K289" s="287">
        <v>0</v>
      </c>
      <c r="L289" s="287">
        <v>0</v>
      </c>
      <c r="M289" s="285">
        <f t="shared" si="45"/>
        <v>0</v>
      </c>
      <c r="N289" s="307"/>
    </row>
    <row r="290" spans="1:14" customFormat="1" ht="25.5" customHeight="1">
      <c r="A290" s="308">
        <v>575</v>
      </c>
      <c r="B290" s="302" t="s">
        <v>625</v>
      </c>
      <c r="C290" s="287">
        <v>0</v>
      </c>
      <c r="D290" s="287">
        <v>0</v>
      </c>
      <c r="E290" s="287">
        <v>0</v>
      </c>
      <c r="F290" s="287">
        <v>0</v>
      </c>
      <c r="G290" s="287">
        <v>0</v>
      </c>
      <c r="H290" s="287">
        <v>0</v>
      </c>
      <c r="I290" s="287">
        <v>0</v>
      </c>
      <c r="J290" s="287">
        <v>0</v>
      </c>
      <c r="K290" s="287">
        <v>0</v>
      </c>
      <c r="L290" s="287">
        <v>0</v>
      </c>
      <c r="M290" s="285">
        <f t="shared" si="45"/>
        <v>0</v>
      </c>
      <c r="N290" s="307"/>
    </row>
    <row r="291" spans="1:14" customFormat="1" ht="25.5" customHeight="1">
      <c r="A291" s="308">
        <v>576</v>
      </c>
      <c r="B291" s="302" t="s">
        <v>626</v>
      </c>
      <c r="C291" s="287">
        <v>0</v>
      </c>
      <c r="D291" s="287">
        <v>0</v>
      </c>
      <c r="E291" s="287">
        <v>0</v>
      </c>
      <c r="F291" s="287">
        <v>0</v>
      </c>
      <c r="G291" s="287">
        <v>0</v>
      </c>
      <c r="H291" s="287">
        <v>0</v>
      </c>
      <c r="I291" s="287">
        <v>0</v>
      </c>
      <c r="J291" s="287">
        <v>0</v>
      </c>
      <c r="K291" s="287">
        <v>0</v>
      </c>
      <c r="L291" s="287">
        <v>0</v>
      </c>
      <c r="M291" s="285">
        <f t="shared" si="45"/>
        <v>0</v>
      </c>
      <c r="N291" s="307"/>
    </row>
    <row r="292" spans="1:14" customFormat="1" ht="25.5" customHeight="1">
      <c r="A292" s="308">
        <v>577</v>
      </c>
      <c r="B292" s="302" t="s">
        <v>627</v>
      </c>
      <c r="C292" s="287">
        <v>0</v>
      </c>
      <c r="D292" s="287">
        <v>0</v>
      </c>
      <c r="E292" s="287">
        <v>0</v>
      </c>
      <c r="F292" s="287">
        <v>0</v>
      </c>
      <c r="G292" s="287">
        <v>0</v>
      </c>
      <c r="H292" s="287">
        <v>0</v>
      </c>
      <c r="I292" s="287">
        <v>0</v>
      </c>
      <c r="J292" s="287">
        <v>0</v>
      </c>
      <c r="K292" s="287">
        <v>0</v>
      </c>
      <c r="L292" s="287">
        <v>0</v>
      </c>
      <c r="M292" s="285">
        <f t="shared" si="45"/>
        <v>0</v>
      </c>
      <c r="N292" s="307"/>
    </row>
    <row r="293" spans="1:14" customFormat="1" ht="25.5" customHeight="1">
      <c r="A293" s="308">
        <v>578</v>
      </c>
      <c r="B293" s="302" t="s">
        <v>628</v>
      </c>
      <c r="C293" s="287">
        <v>0</v>
      </c>
      <c r="D293" s="287">
        <v>0</v>
      </c>
      <c r="E293" s="287">
        <v>0</v>
      </c>
      <c r="F293" s="287">
        <v>0</v>
      </c>
      <c r="G293" s="287">
        <v>0</v>
      </c>
      <c r="H293" s="287">
        <v>0</v>
      </c>
      <c r="I293" s="287">
        <v>0</v>
      </c>
      <c r="J293" s="287">
        <v>0</v>
      </c>
      <c r="K293" s="287">
        <v>0</v>
      </c>
      <c r="L293" s="287">
        <v>0</v>
      </c>
      <c r="M293" s="285">
        <f t="shared" si="45"/>
        <v>0</v>
      </c>
      <c r="N293" s="307"/>
    </row>
    <row r="294" spans="1:14" customFormat="1" ht="25.5" customHeight="1">
      <c r="A294" s="308">
        <v>579</v>
      </c>
      <c r="B294" s="302" t="s">
        <v>629</v>
      </c>
      <c r="C294" s="287">
        <v>0</v>
      </c>
      <c r="D294" s="287">
        <v>0</v>
      </c>
      <c r="E294" s="287">
        <v>0</v>
      </c>
      <c r="F294" s="287">
        <v>0</v>
      </c>
      <c r="G294" s="287">
        <v>0</v>
      </c>
      <c r="H294" s="287">
        <v>0</v>
      </c>
      <c r="I294" s="287">
        <v>0</v>
      </c>
      <c r="J294" s="287">
        <v>0</v>
      </c>
      <c r="K294" s="287">
        <v>0</v>
      </c>
      <c r="L294" s="287">
        <v>0</v>
      </c>
      <c r="M294" s="285">
        <f t="shared" si="45"/>
        <v>0</v>
      </c>
      <c r="N294" s="307"/>
    </row>
    <row r="295" spans="1:14" customFormat="1" ht="25.5" customHeight="1">
      <c r="A295" s="295">
        <v>5800</v>
      </c>
      <c r="B295" s="296" t="s">
        <v>630</v>
      </c>
      <c r="C295" s="284">
        <f t="shared" ref="C295:N295" si="51">SUM(C296:C299)</f>
        <v>0</v>
      </c>
      <c r="D295" s="284">
        <f>SUM(D296:D299)</f>
        <v>0</v>
      </c>
      <c r="E295" s="284">
        <f t="shared" si="51"/>
        <v>0</v>
      </c>
      <c r="F295" s="284">
        <f t="shared" si="51"/>
        <v>0</v>
      </c>
      <c r="G295" s="284">
        <f t="shared" si="51"/>
        <v>0</v>
      </c>
      <c r="H295" s="284">
        <f t="shared" si="51"/>
        <v>0</v>
      </c>
      <c r="I295" s="284">
        <f t="shared" si="51"/>
        <v>0</v>
      </c>
      <c r="J295" s="284">
        <f t="shared" si="51"/>
        <v>0</v>
      </c>
      <c r="K295" s="284">
        <f t="shared" si="51"/>
        <v>0</v>
      </c>
      <c r="L295" s="284">
        <f t="shared" si="51"/>
        <v>0</v>
      </c>
      <c r="M295" s="284">
        <f t="shared" si="45"/>
        <v>0</v>
      </c>
      <c r="N295" s="311">
        <f t="shared" si="51"/>
        <v>0</v>
      </c>
    </row>
    <row r="296" spans="1:14" customFormat="1" ht="25.5" customHeight="1">
      <c r="A296" s="308">
        <v>581</v>
      </c>
      <c r="B296" s="302" t="s">
        <v>631</v>
      </c>
      <c r="C296" s="287">
        <v>0</v>
      </c>
      <c r="D296" s="287">
        <v>0</v>
      </c>
      <c r="E296" s="287">
        <v>0</v>
      </c>
      <c r="F296" s="287">
        <v>0</v>
      </c>
      <c r="G296" s="287">
        <v>0</v>
      </c>
      <c r="H296" s="287">
        <v>0</v>
      </c>
      <c r="I296" s="287">
        <v>0</v>
      </c>
      <c r="J296" s="287">
        <v>0</v>
      </c>
      <c r="K296" s="287">
        <v>0</v>
      </c>
      <c r="L296" s="287">
        <v>0</v>
      </c>
      <c r="M296" s="285">
        <f t="shared" si="45"/>
        <v>0</v>
      </c>
      <c r="N296" s="307"/>
    </row>
    <row r="297" spans="1:14" customFormat="1" ht="25.5" customHeight="1">
      <c r="A297" s="308">
        <v>582</v>
      </c>
      <c r="B297" s="302" t="s">
        <v>632</v>
      </c>
      <c r="C297" s="287">
        <v>0</v>
      </c>
      <c r="D297" s="287">
        <v>0</v>
      </c>
      <c r="E297" s="287">
        <v>0</v>
      </c>
      <c r="F297" s="287">
        <v>0</v>
      </c>
      <c r="G297" s="287">
        <v>0</v>
      </c>
      <c r="H297" s="287">
        <v>0</v>
      </c>
      <c r="I297" s="287">
        <v>0</v>
      </c>
      <c r="J297" s="287">
        <v>0</v>
      </c>
      <c r="K297" s="287">
        <v>0</v>
      </c>
      <c r="L297" s="287">
        <v>0</v>
      </c>
      <c r="M297" s="285">
        <f t="shared" si="45"/>
        <v>0</v>
      </c>
      <c r="N297" s="307"/>
    </row>
    <row r="298" spans="1:14" customFormat="1" ht="25.5" customHeight="1">
      <c r="A298" s="308">
        <v>583</v>
      </c>
      <c r="B298" s="302" t="s">
        <v>633</v>
      </c>
      <c r="C298" s="287">
        <v>0</v>
      </c>
      <c r="D298" s="287">
        <v>0</v>
      </c>
      <c r="E298" s="287">
        <v>0</v>
      </c>
      <c r="F298" s="287">
        <v>0</v>
      </c>
      <c r="G298" s="287">
        <v>0</v>
      </c>
      <c r="H298" s="287">
        <v>0</v>
      </c>
      <c r="I298" s="287">
        <v>0</v>
      </c>
      <c r="J298" s="287">
        <v>0</v>
      </c>
      <c r="K298" s="287">
        <v>0</v>
      </c>
      <c r="L298" s="287">
        <v>0</v>
      </c>
      <c r="M298" s="285">
        <f t="shared" si="45"/>
        <v>0</v>
      </c>
      <c r="N298" s="307"/>
    </row>
    <row r="299" spans="1:14" customFormat="1" ht="25.5" customHeight="1">
      <c r="A299" s="308">
        <v>589</v>
      </c>
      <c r="B299" s="302" t="s">
        <v>634</v>
      </c>
      <c r="C299" s="287">
        <v>0</v>
      </c>
      <c r="D299" s="287">
        <v>0</v>
      </c>
      <c r="E299" s="287">
        <v>0</v>
      </c>
      <c r="F299" s="287">
        <v>0</v>
      </c>
      <c r="G299" s="287">
        <v>0</v>
      </c>
      <c r="H299" s="287">
        <v>0</v>
      </c>
      <c r="I299" s="287">
        <v>0</v>
      </c>
      <c r="J299" s="287">
        <v>0</v>
      </c>
      <c r="K299" s="287">
        <v>0</v>
      </c>
      <c r="L299" s="287">
        <v>0</v>
      </c>
      <c r="M299" s="285">
        <f t="shared" si="45"/>
        <v>0</v>
      </c>
      <c r="N299" s="307"/>
    </row>
    <row r="300" spans="1:14" customFormat="1" ht="25.5" customHeight="1">
      <c r="A300" s="295">
        <v>5900</v>
      </c>
      <c r="B300" s="296" t="s">
        <v>635</v>
      </c>
      <c r="C300" s="284">
        <f t="shared" ref="C300:N300" si="52">SUM(C301:C309)</f>
        <v>0</v>
      </c>
      <c r="D300" s="284">
        <f>SUM(D301:D309)</f>
        <v>0</v>
      </c>
      <c r="E300" s="284">
        <f t="shared" si="52"/>
        <v>0</v>
      </c>
      <c r="F300" s="284">
        <f t="shared" si="52"/>
        <v>0</v>
      </c>
      <c r="G300" s="284">
        <f t="shared" si="52"/>
        <v>0</v>
      </c>
      <c r="H300" s="284">
        <f t="shared" si="52"/>
        <v>0</v>
      </c>
      <c r="I300" s="284">
        <f t="shared" si="52"/>
        <v>0</v>
      </c>
      <c r="J300" s="284">
        <f t="shared" si="52"/>
        <v>0</v>
      </c>
      <c r="K300" s="284">
        <f t="shared" si="52"/>
        <v>0</v>
      </c>
      <c r="L300" s="284">
        <f t="shared" si="52"/>
        <v>0</v>
      </c>
      <c r="M300" s="284">
        <f t="shared" si="45"/>
        <v>0</v>
      </c>
      <c r="N300" s="311">
        <f t="shared" si="52"/>
        <v>0</v>
      </c>
    </row>
    <row r="301" spans="1:14" customFormat="1" ht="25.5" customHeight="1">
      <c r="A301" s="308">
        <v>591</v>
      </c>
      <c r="B301" s="302" t="s">
        <v>636</v>
      </c>
      <c r="C301" s="287">
        <v>0</v>
      </c>
      <c r="D301" s="287">
        <v>0</v>
      </c>
      <c r="E301" s="287">
        <v>0</v>
      </c>
      <c r="F301" s="287">
        <v>0</v>
      </c>
      <c r="G301" s="287">
        <v>0</v>
      </c>
      <c r="H301" s="287">
        <v>0</v>
      </c>
      <c r="I301" s="287">
        <v>0</v>
      </c>
      <c r="J301" s="287">
        <v>0</v>
      </c>
      <c r="K301" s="287">
        <v>0</v>
      </c>
      <c r="L301" s="287">
        <v>0</v>
      </c>
      <c r="M301" s="285">
        <f t="shared" si="45"/>
        <v>0</v>
      </c>
      <c r="N301" s="307"/>
    </row>
    <row r="302" spans="1:14" customFormat="1" ht="25.5" customHeight="1">
      <c r="A302" s="308">
        <v>592</v>
      </c>
      <c r="B302" s="302" t="s">
        <v>637</v>
      </c>
      <c r="C302" s="287">
        <v>0</v>
      </c>
      <c r="D302" s="287">
        <v>0</v>
      </c>
      <c r="E302" s="287">
        <v>0</v>
      </c>
      <c r="F302" s="287">
        <v>0</v>
      </c>
      <c r="G302" s="287">
        <v>0</v>
      </c>
      <c r="H302" s="287">
        <v>0</v>
      </c>
      <c r="I302" s="287">
        <v>0</v>
      </c>
      <c r="J302" s="287">
        <v>0</v>
      </c>
      <c r="K302" s="287">
        <v>0</v>
      </c>
      <c r="L302" s="287">
        <v>0</v>
      </c>
      <c r="M302" s="285">
        <f t="shared" si="45"/>
        <v>0</v>
      </c>
      <c r="N302" s="307"/>
    </row>
    <row r="303" spans="1:14" customFormat="1" ht="25.5" customHeight="1">
      <c r="A303" s="308">
        <v>593</v>
      </c>
      <c r="B303" s="302" t="s">
        <v>638</v>
      </c>
      <c r="C303" s="287">
        <v>0</v>
      </c>
      <c r="D303" s="287">
        <v>0</v>
      </c>
      <c r="E303" s="287">
        <v>0</v>
      </c>
      <c r="F303" s="287">
        <v>0</v>
      </c>
      <c r="G303" s="287">
        <v>0</v>
      </c>
      <c r="H303" s="287">
        <v>0</v>
      </c>
      <c r="I303" s="287">
        <v>0</v>
      </c>
      <c r="J303" s="287">
        <v>0</v>
      </c>
      <c r="K303" s="287">
        <v>0</v>
      </c>
      <c r="L303" s="287">
        <v>0</v>
      </c>
      <c r="M303" s="285">
        <f t="shared" si="45"/>
        <v>0</v>
      </c>
      <c r="N303" s="307"/>
    </row>
    <row r="304" spans="1:14" customFormat="1" ht="25.5" customHeight="1">
      <c r="A304" s="308">
        <v>594</v>
      </c>
      <c r="B304" s="302" t="s">
        <v>2</v>
      </c>
      <c r="C304" s="287">
        <v>0</v>
      </c>
      <c r="D304" s="287">
        <v>0</v>
      </c>
      <c r="E304" s="287">
        <v>0</v>
      </c>
      <c r="F304" s="287">
        <v>0</v>
      </c>
      <c r="G304" s="287">
        <v>0</v>
      </c>
      <c r="H304" s="287">
        <v>0</v>
      </c>
      <c r="I304" s="287">
        <v>0</v>
      </c>
      <c r="J304" s="287">
        <v>0</v>
      </c>
      <c r="K304" s="287">
        <v>0</v>
      </c>
      <c r="L304" s="287">
        <v>0</v>
      </c>
      <c r="M304" s="285">
        <f t="shared" si="45"/>
        <v>0</v>
      </c>
      <c r="N304" s="307"/>
    </row>
    <row r="305" spans="1:14" customFormat="1" ht="25.5" customHeight="1">
      <c r="A305" s="308">
        <v>595</v>
      </c>
      <c r="B305" s="302" t="s">
        <v>639</v>
      </c>
      <c r="C305" s="287">
        <v>0</v>
      </c>
      <c r="D305" s="287">
        <v>0</v>
      </c>
      <c r="E305" s="287">
        <v>0</v>
      </c>
      <c r="F305" s="287">
        <v>0</v>
      </c>
      <c r="G305" s="287">
        <v>0</v>
      </c>
      <c r="H305" s="287">
        <v>0</v>
      </c>
      <c r="I305" s="287">
        <v>0</v>
      </c>
      <c r="J305" s="287">
        <v>0</v>
      </c>
      <c r="K305" s="287">
        <v>0</v>
      </c>
      <c r="L305" s="287">
        <v>0</v>
      </c>
      <c r="M305" s="285">
        <f t="shared" si="45"/>
        <v>0</v>
      </c>
      <c r="N305" s="307"/>
    </row>
    <row r="306" spans="1:14" customFormat="1" ht="25.5" customHeight="1">
      <c r="A306" s="308">
        <v>596</v>
      </c>
      <c r="B306" s="302" t="s">
        <v>640</v>
      </c>
      <c r="C306" s="287">
        <v>0</v>
      </c>
      <c r="D306" s="287">
        <v>0</v>
      </c>
      <c r="E306" s="287">
        <v>0</v>
      </c>
      <c r="F306" s="287">
        <v>0</v>
      </c>
      <c r="G306" s="287">
        <v>0</v>
      </c>
      <c r="H306" s="287">
        <v>0</v>
      </c>
      <c r="I306" s="287">
        <v>0</v>
      </c>
      <c r="J306" s="287">
        <v>0</v>
      </c>
      <c r="K306" s="287">
        <v>0</v>
      </c>
      <c r="L306" s="287">
        <v>0</v>
      </c>
      <c r="M306" s="285">
        <f t="shared" si="45"/>
        <v>0</v>
      </c>
      <c r="N306" s="307"/>
    </row>
    <row r="307" spans="1:14" customFormat="1" ht="25.5" customHeight="1">
      <c r="A307" s="308">
        <v>597</v>
      </c>
      <c r="B307" s="302" t="s">
        <v>641</v>
      </c>
      <c r="C307" s="287">
        <v>0</v>
      </c>
      <c r="D307" s="287">
        <v>0</v>
      </c>
      <c r="E307" s="287">
        <v>0</v>
      </c>
      <c r="F307" s="287">
        <v>0</v>
      </c>
      <c r="G307" s="287">
        <v>0</v>
      </c>
      <c r="H307" s="287">
        <v>0</v>
      </c>
      <c r="I307" s="287">
        <v>0</v>
      </c>
      <c r="J307" s="287">
        <v>0</v>
      </c>
      <c r="K307" s="287">
        <v>0</v>
      </c>
      <c r="L307" s="287">
        <v>0</v>
      </c>
      <c r="M307" s="285">
        <f t="shared" si="45"/>
        <v>0</v>
      </c>
      <c r="N307" s="307"/>
    </row>
    <row r="308" spans="1:14" customFormat="1" ht="25.5" customHeight="1">
      <c r="A308" s="308">
        <v>598</v>
      </c>
      <c r="B308" s="302" t="s">
        <v>642</v>
      </c>
      <c r="C308" s="287">
        <v>0</v>
      </c>
      <c r="D308" s="287">
        <v>0</v>
      </c>
      <c r="E308" s="287">
        <v>0</v>
      </c>
      <c r="F308" s="287">
        <v>0</v>
      </c>
      <c r="G308" s="287">
        <v>0</v>
      </c>
      <c r="H308" s="287">
        <v>0</v>
      </c>
      <c r="I308" s="287">
        <v>0</v>
      </c>
      <c r="J308" s="287">
        <v>0</v>
      </c>
      <c r="K308" s="287">
        <v>0</v>
      </c>
      <c r="L308" s="287">
        <v>0</v>
      </c>
      <c r="M308" s="285">
        <f t="shared" si="45"/>
        <v>0</v>
      </c>
      <c r="N308" s="307"/>
    </row>
    <row r="309" spans="1:14" customFormat="1" ht="25.5" customHeight="1">
      <c r="A309" s="308">
        <v>599</v>
      </c>
      <c r="B309" s="302" t="s">
        <v>643</v>
      </c>
      <c r="C309" s="287">
        <v>0</v>
      </c>
      <c r="D309" s="287">
        <v>0</v>
      </c>
      <c r="E309" s="287">
        <v>0</v>
      </c>
      <c r="F309" s="287">
        <v>0</v>
      </c>
      <c r="G309" s="287">
        <v>0</v>
      </c>
      <c r="H309" s="287">
        <v>0</v>
      </c>
      <c r="I309" s="287">
        <v>0</v>
      </c>
      <c r="J309" s="287">
        <v>0</v>
      </c>
      <c r="K309" s="287">
        <v>0</v>
      </c>
      <c r="L309" s="287">
        <v>0</v>
      </c>
      <c r="M309" s="285">
        <f t="shared" si="45"/>
        <v>0</v>
      </c>
      <c r="N309" s="307"/>
    </row>
    <row r="310" spans="1:14" s="136" customFormat="1" ht="25.5" customHeight="1">
      <c r="A310" s="293">
        <v>6000</v>
      </c>
      <c r="B310" s="294" t="s">
        <v>94</v>
      </c>
      <c r="C310" s="283">
        <f t="shared" ref="C310:N310" si="53">C311+C320+C329</f>
        <v>0</v>
      </c>
      <c r="D310" s="283">
        <f>D311+D320+D329</f>
        <v>0</v>
      </c>
      <c r="E310" s="283">
        <f t="shared" si="53"/>
        <v>11617908.800000001</v>
      </c>
      <c r="F310" s="283">
        <f t="shared" si="53"/>
        <v>0</v>
      </c>
      <c r="G310" s="283">
        <f t="shared" si="53"/>
        <v>2295944</v>
      </c>
      <c r="H310" s="283">
        <f t="shared" si="53"/>
        <v>0</v>
      </c>
      <c r="I310" s="283">
        <f t="shared" si="53"/>
        <v>0</v>
      </c>
      <c r="J310" s="283">
        <f t="shared" si="53"/>
        <v>0</v>
      </c>
      <c r="K310" s="283">
        <f t="shared" si="53"/>
        <v>0</v>
      </c>
      <c r="L310" s="283">
        <f t="shared" si="53"/>
        <v>0</v>
      </c>
      <c r="M310" s="283">
        <f t="shared" si="45"/>
        <v>13913852.800000001</v>
      </c>
      <c r="N310" s="314">
        <f t="shared" si="53"/>
        <v>0</v>
      </c>
    </row>
    <row r="311" spans="1:14" customFormat="1" ht="25.5" customHeight="1">
      <c r="A311" s="295">
        <v>6100</v>
      </c>
      <c r="B311" s="296" t="s">
        <v>644</v>
      </c>
      <c r="C311" s="284">
        <f>SUM(C312:C319)</f>
        <v>0</v>
      </c>
      <c r="D311" s="284">
        <f>SUM(D312:D319)</f>
        <v>0</v>
      </c>
      <c r="E311" s="284">
        <f t="shared" ref="E311:N311" si="54">SUM(E312:E319)</f>
        <v>0</v>
      </c>
      <c r="F311" s="284">
        <f t="shared" si="54"/>
        <v>0</v>
      </c>
      <c r="G311" s="284">
        <f t="shared" si="54"/>
        <v>0</v>
      </c>
      <c r="H311" s="284">
        <f t="shared" si="54"/>
        <v>0</v>
      </c>
      <c r="I311" s="284">
        <f t="shared" si="54"/>
        <v>0</v>
      </c>
      <c r="J311" s="284">
        <f t="shared" si="54"/>
        <v>0</v>
      </c>
      <c r="K311" s="284">
        <f t="shared" si="54"/>
        <v>0</v>
      </c>
      <c r="L311" s="284">
        <f t="shared" si="54"/>
        <v>0</v>
      </c>
      <c r="M311" s="284">
        <f t="shared" si="45"/>
        <v>0</v>
      </c>
      <c r="N311" s="311">
        <f t="shared" si="54"/>
        <v>0</v>
      </c>
    </row>
    <row r="312" spans="1:14" customFormat="1" ht="25.5" customHeight="1">
      <c r="A312" s="308">
        <v>611</v>
      </c>
      <c r="B312" s="302" t="s">
        <v>645</v>
      </c>
      <c r="C312" s="287">
        <v>0</v>
      </c>
      <c r="D312" s="287">
        <v>0</v>
      </c>
      <c r="E312" s="287">
        <v>0</v>
      </c>
      <c r="F312" s="287">
        <v>0</v>
      </c>
      <c r="G312" s="287">
        <v>0</v>
      </c>
      <c r="H312" s="287">
        <v>0</v>
      </c>
      <c r="I312" s="287">
        <v>0</v>
      </c>
      <c r="J312" s="287">
        <v>0</v>
      </c>
      <c r="K312" s="287">
        <v>0</v>
      </c>
      <c r="L312" s="287">
        <v>0</v>
      </c>
      <c r="M312" s="285">
        <f t="shared" si="45"/>
        <v>0</v>
      </c>
      <c r="N312" s="307"/>
    </row>
    <row r="313" spans="1:14" customFormat="1" ht="25.5" customHeight="1">
      <c r="A313" s="308">
        <v>612</v>
      </c>
      <c r="B313" s="302" t="s">
        <v>646</v>
      </c>
      <c r="C313" s="287">
        <v>0</v>
      </c>
      <c r="D313" s="287">
        <v>0</v>
      </c>
      <c r="E313" s="287">
        <v>0</v>
      </c>
      <c r="F313" s="287">
        <v>0</v>
      </c>
      <c r="G313" s="287">
        <v>0</v>
      </c>
      <c r="H313" s="287">
        <v>0</v>
      </c>
      <c r="I313" s="287">
        <v>0</v>
      </c>
      <c r="J313" s="287">
        <v>0</v>
      </c>
      <c r="K313" s="287">
        <v>0</v>
      </c>
      <c r="L313" s="287">
        <v>0</v>
      </c>
      <c r="M313" s="285">
        <f>SUM(C313:L313)</f>
        <v>0</v>
      </c>
      <c r="N313" s="307"/>
    </row>
    <row r="314" spans="1:14" customFormat="1" ht="31.5" customHeight="1">
      <c r="A314" s="308">
        <v>613</v>
      </c>
      <c r="B314" s="302" t="s">
        <v>647</v>
      </c>
      <c r="C314" s="287">
        <v>0</v>
      </c>
      <c r="D314" s="287">
        <v>0</v>
      </c>
      <c r="E314" s="287">
        <v>0</v>
      </c>
      <c r="F314" s="287">
        <v>0</v>
      </c>
      <c r="G314" s="287">
        <v>0</v>
      </c>
      <c r="H314" s="287">
        <v>0</v>
      </c>
      <c r="I314" s="287">
        <v>0</v>
      </c>
      <c r="J314" s="287">
        <v>0</v>
      </c>
      <c r="K314" s="287">
        <v>0</v>
      </c>
      <c r="L314" s="287">
        <v>0</v>
      </c>
      <c r="M314" s="285">
        <f t="shared" si="45"/>
        <v>0</v>
      </c>
      <c r="N314" s="307"/>
    </row>
    <row r="315" spans="1:14" customFormat="1" ht="25.5" customHeight="1">
      <c r="A315" s="308">
        <v>614</v>
      </c>
      <c r="B315" s="302" t="s">
        <v>648</v>
      </c>
      <c r="C315" s="287">
        <v>0</v>
      </c>
      <c r="D315" s="287">
        <v>0</v>
      </c>
      <c r="E315" s="287">
        <v>0</v>
      </c>
      <c r="F315" s="287">
        <v>0</v>
      </c>
      <c r="G315" s="287">
        <v>0</v>
      </c>
      <c r="H315" s="287">
        <v>0</v>
      </c>
      <c r="I315" s="287">
        <v>0</v>
      </c>
      <c r="J315" s="287">
        <v>0</v>
      </c>
      <c r="K315" s="287">
        <v>0</v>
      </c>
      <c r="L315" s="287">
        <v>0</v>
      </c>
      <c r="M315" s="285">
        <f>SUM(C315:L315)</f>
        <v>0</v>
      </c>
      <c r="N315" s="307"/>
    </row>
    <row r="316" spans="1:14" customFormat="1" ht="25.5" customHeight="1">
      <c r="A316" s="308">
        <v>615</v>
      </c>
      <c r="B316" s="302" t="s">
        <v>649</v>
      </c>
      <c r="C316" s="287">
        <v>0</v>
      </c>
      <c r="D316" s="287">
        <v>0</v>
      </c>
      <c r="E316" s="287">
        <v>0</v>
      </c>
      <c r="F316" s="287">
        <v>0</v>
      </c>
      <c r="G316" s="287">
        <v>0</v>
      </c>
      <c r="H316" s="287">
        <v>0</v>
      </c>
      <c r="I316" s="287">
        <v>0</v>
      </c>
      <c r="J316" s="287">
        <v>0</v>
      </c>
      <c r="K316" s="287">
        <v>0</v>
      </c>
      <c r="L316" s="287">
        <v>0</v>
      </c>
      <c r="M316" s="285">
        <f t="shared" si="45"/>
        <v>0</v>
      </c>
      <c r="N316" s="307"/>
    </row>
    <row r="317" spans="1:14" customFormat="1" ht="25.5" customHeight="1">
      <c r="A317" s="308">
        <v>616</v>
      </c>
      <c r="B317" s="302" t="s">
        <v>650</v>
      </c>
      <c r="C317" s="287">
        <v>0</v>
      </c>
      <c r="D317" s="287">
        <v>0</v>
      </c>
      <c r="E317" s="287">
        <v>0</v>
      </c>
      <c r="F317" s="287">
        <v>0</v>
      </c>
      <c r="G317" s="287">
        <v>0</v>
      </c>
      <c r="H317" s="287">
        <v>0</v>
      </c>
      <c r="I317" s="287">
        <v>0</v>
      </c>
      <c r="J317" s="287">
        <v>0</v>
      </c>
      <c r="K317" s="287">
        <v>0</v>
      </c>
      <c r="L317" s="287">
        <v>0</v>
      </c>
      <c r="M317" s="285">
        <f t="shared" si="45"/>
        <v>0</v>
      </c>
      <c r="N317" s="307"/>
    </row>
    <row r="318" spans="1:14" customFormat="1" ht="25.5" customHeight="1">
      <c r="A318" s="308">
        <v>617</v>
      </c>
      <c r="B318" s="302" t="s">
        <v>651</v>
      </c>
      <c r="C318" s="287">
        <v>0</v>
      </c>
      <c r="D318" s="287">
        <v>0</v>
      </c>
      <c r="E318" s="287">
        <v>0</v>
      </c>
      <c r="F318" s="287">
        <v>0</v>
      </c>
      <c r="G318" s="287">
        <v>0</v>
      </c>
      <c r="H318" s="287">
        <v>0</v>
      </c>
      <c r="I318" s="287">
        <v>0</v>
      </c>
      <c r="J318" s="287">
        <v>0</v>
      </c>
      <c r="K318" s="287">
        <v>0</v>
      </c>
      <c r="L318" s="287">
        <v>0</v>
      </c>
      <c r="M318" s="285">
        <f t="shared" si="45"/>
        <v>0</v>
      </c>
      <c r="N318" s="307"/>
    </row>
    <row r="319" spans="1:14" customFormat="1" ht="36.75" customHeight="1">
      <c r="A319" s="308">
        <v>619</v>
      </c>
      <c r="B319" s="302" t="s">
        <v>652</v>
      </c>
      <c r="C319" s="287">
        <v>0</v>
      </c>
      <c r="D319" s="287">
        <v>0</v>
      </c>
      <c r="E319" s="287">
        <v>0</v>
      </c>
      <c r="F319" s="287">
        <v>0</v>
      </c>
      <c r="G319" s="287">
        <v>0</v>
      </c>
      <c r="H319" s="287">
        <v>0</v>
      </c>
      <c r="I319" s="287">
        <v>0</v>
      </c>
      <c r="J319" s="287">
        <v>0</v>
      </c>
      <c r="K319" s="287">
        <v>0</v>
      </c>
      <c r="L319" s="287">
        <v>0</v>
      </c>
      <c r="M319" s="285">
        <f t="shared" si="45"/>
        <v>0</v>
      </c>
      <c r="N319" s="307"/>
    </row>
    <row r="320" spans="1:14" customFormat="1" ht="25.5" customHeight="1">
      <c r="A320" s="295">
        <v>6200</v>
      </c>
      <c r="B320" s="296" t="s">
        <v>653</v>
      </c>
      <c r="C320" s="284">
        <f t="shared" ref="C320:N320" si="55">SUM(C321:C328)</f>
        <v>0</v>
      </c>
      <c r="D320" s="284">
        <f>SUM(D321:D328)</f>
        <v>0</v>
      </c>
      <c r="E320" s="284">
        <f t="shared" si="55"/>
        <v>11617908.800000001</v>
      </c>
      <c r="F320" s="284">
        <f t="shared" si="55"/>
        <v>0</v>
      </c>
      <c r="G320" s="284">
        <f t="shared" si="55"/>
        <v>2295944</v>
      </c>
      <c r="H320" s="284">
        <f t="shared" si="55"/>
        <v>0</v>
      </c>
      <c r="I320" s="284">
        <f t="shared" si="55"/>
        <v>0</v>
      </c>
      <c r="J320" s="284">
        <f t="shared" si="55"/>
        <v>0</v>
      </c>
      <c r="K320" s="284">
        <f t="shared" si="55"/>
        <v>0</v>
      </c>
      <c r="L320" s="284">
        <f t="shared" si="55"/>
        <v>0</v>
      </c>
      <c r="M320" s="284">
        <f t="shared" si="45"/>
        <v>13913852.800000001</v>
      </c>
      <c r="N320" s="311">
        <f t="shared" si="55"/>
        <v>0</v>
      </c>
    </row>
    <row r="321" spans="1:14" customFormat="1" ht="25.5" customHeight="1">
      <c r="A321" s="308">
        <v>621</v>
      </c>
      <c r="B321" s="302" t="s">
        <v>645</v>
      </c>
      <c r="C321" s="287">
        <v>0</v>
      </c>
      <c r="D321" s="287">
        <v>0</v>
      </c>
      <c r="E321" s="287">
        <v>0</v>
      </c>
      <c r="F321" s="287">
        <v>0</v>
      </c>
      <c r="G321" s="287">
        <v>0</v>
      </c>
      <c r="H321" s="287">
        <v>0</v>
      </c>
      <c r="I321" s="287">
        <v>0</v>
      </c>
      <c r="J321" s="287">
        <v>0</v>
      </c>
      <c r="K321" s="287">
        <v>0</v>
      </c>
      <c r="L321" s="287">
        <v>0</v>
      </c>
      <c r="M321" s="285">
        <f t="shared" si="45"/>
        <v>0</v>
      </c>
      <c r="N321" s="307"/>
    </row>
    <row r="322" spans="1:14" customFormat="1" ht="25.5" customHeight="1">
      <c r="A322" s="308">
        <v>622</v>
      </c>
      <c r="B322" s="302" t="s">
        <v>654</v>
      </c>
      <c r="C322" s="287">
        <v>0</v>
      </c>
      <c r="D322" s="287">
        <v>0</v>
      </c>
      <c r="E322" s="287">
        <v>0</v>
      </c>
      <c r="F322" s="287">
        <v>0</v>
      </c>
      <c r="G322" s="287">
        <v>0</v>
      </c>
      <c r="H322" s="287">
        <v>0</v>
      </c>
      <c r="I322" s="287">
        <v>0</v>
      </c>
      <c r="J322" s="287">
        <v>0</v>
      </c>
      <c r="K322" s="287">
        <v>0</v>
      </c>
      <c r="L322" s="287">
        <v>0</v>
      </c>
      <c r="M322" s="285">
        <f t="shared" si="45"/>
        <v>0</v>
      </c>
      <c r="N322" s="307"/>
    </row>
    <row r="323" spans="1:14" customFormat="1" ht="25.5">
      <c r="A323" s="308">
        <v>623</v>
      </c>
      <c r="B323" s="302" t="s">
        <v>655</v>
      </c>
      <c r="C323" s="287">
        <v>0</v>
      </c>
      <c r="D323" s="287">
        <v>0</v>
      </c>
      <c r="E323" s="287">
        <v>11617908.800000001</v>
      </c>
      <c r="F323" s="287">
        <v>0</v>
      </c>
      <c r="G323" s="287">
        <v>2295944</v>
      </c>
      <c r="H323" s="287">
        <v>0</v>
      </c>
      <c r="I323" s="287">
        <v>0</v>
      </c>
      <c r="J323" s="287">
        <v>0</v>
      </c>
      <c r="K323" s="287">
        <v>0</v>
      </c>
      <c r="L323" s="287">
        <v>0</v>
      </c>
      <c r="M323" s="285">
        <f t="shared" si="45"/>
        <v>13913852.800000001</v>
      </c>
      <c r="N323" s="307"/>
    </row>
    <row r="324" spans="1:14" customFormat="1" ht="25.5" customHeight="1">
      <c r="A324" s="308">
        <v>624</v>
      </c>
      <c r="B324" s="302" t="s">
        <v>648</v>
      </c>
      <c r="C324" s="287">
        <v>0</v>
      </c>
      <c r="D324" s="287">
        <v>0</v>
      </c>
      <c r="E324" s="287">
        <v>0</v>
      </c>
      <c r="F324" s="287">
        <v>0</v>
      </c>
      <c r="G324" s="287">
        <v>0</v>
      </c>
      <c r="H324" s="287">
        <v>0</v>
      </c>
      <c r="I324" s="287">
        <v>0</v>
      </c>
      <c r="J324" s="287">
        <v>0</v>
      </c>
      <c r="K324" s="287">
        <v>0</v>
      </c>
      <c r="L324" s="287">
        <v>0</v>
      </c>
      <c r="M324" s="285">
        <f t="shared" si="45"/>
        <v>0</v>
      </c>
      <c r="N324" s="307"/>
    </row>
    <row r="325" spans="1:14" customFormat="1" ht="25.5" customHeight="1">
      <c r="A325" s="308">
        <v>625</v>
      </c>
      <c r="B325" s="302" t="s">
        <v>649</v>
      </c>
      <c r="C325" s="287">
        <v>0</v>
      </c>
      <c r="D325" s="287">
        <v>0</v>
      </c>
      <c r="E325" s="287">
        <v>0</v>
      </c>
      <c r="F325" s="287">
        <v>0</v>
      </c>
      <c r="G325" s="287">
        <v>0</v>
      </c>
      <c r="H325" s="287">
        <v>0</v>
      </c>
      <c r="I325" s="287">
        <v>0</v>
      </c>
      <c r="J325" s="287">
        <v>0</v>
      </c>
      <c r="K325" s="287">
        <v>0</v>
      </c>
      <c r="L325" s="287">
        <v>0</v>
      </c>
      <c r="M325" s="285">
        <f t="shared" si="45"/>
        <v>0</v>
      </c>
      <c r="N325" s="307"/>
    </row>
    <row r="326" spans="1:14" customFormat="1" ht="25.5" customHeight="1">
      <c r="A326" s="308">
        <v>626</v>
      </c>
      <c r="B326" s="302" t="s">
        <v>650</v>
      </c>
      <c r="C326" s="287">
        <v>0</v>
      </c>
      <c r="D326" s="287">
        <v>0</v>
      </c>
      <c r="E326" s="287">
        <v>0</v>
      </c>
      <c r="F326" s="287">
        <v>0</v>
      </c>
      <c r="G326" s="287">
        <v>0</v>
      </c>
      <c r="H326" s="287">
        <v>0</v>
      </c>
      <c r="I326" s="287">
        <v>0</v>
      </c>
      <c r="J326" s="287">
        <v>0</v>
      </c>
      <c r="K326" s="287">
        <v>0</v>
      </c>
      <c r="L326" s="287">
        <v>0</v>
      </c>
      <c r="M326" s="285">
        <f t="shared" ref="M326:M389" si="56">SUM(C326:L326)</f>
        <v>0</v>
      </c>
      <c r="N326" s="307"/>
    </row>
    <row r="327" spans="1:14" customFormat="1" ht="25.5" customHeight="1">
      <c r="A327" s="308">
        <v>627</v>
      </c>
      <c r="B327" s="302" t="s">
        <v>651</v>
      </c>
      <c r="C327" s="287">
        <v>0</v>
      </c>
      <c r="D327" s="287">
        <v>0</v>
      </c>
      <c r="E327" s="287">
        <v>0</v>
      </c>
      <c r="F327" s="287">
        <v>0</v>
      </c>
      <c r="G327" s="287">
        <v>0</v>
      </c>
      <c r="H327" s="287">
        <v>0</v>
      </c>
      <c r="I327" s="287">
        <v>0</v>
      </c>
      <c r="J327" s="287">
        <v>0</v>
      </c>
      <c r="K327" s="287">
        <v>0</v>
      </c>
      <c r="L327" s="287">
        <v>0</v>
      </c>
      <c r="M327" s="285">
        <f t="shared" si="56"/>
        <v>0</v>
      </c>
      <c r="N327" s="307"/>
    </row>
    <row r="328" spans="1:14" customFormat="1" ht="25.5">
      <c r="A328" s="308">
        <v>629</v>
      </c>
      <c r="B328" s="302" t="s">
        <v>656</v>
      </c>
      <c r="C328" s="287">
        <v>0</v>
      </c>
      <c r="D328" s="287">
        <v>0</v>
      </c>
      <c r="E328" s="287">
        <v>0</v>
      </c>
      <c r="F328" s="287">
        <v>0</v>
      </c>
      <c r="G328" s="287">
        <v>0</v>
      </c>
      <c r="H328" s="287">
        <v>0</v>
      </c>
      <c r="I328" s="287">
        <v>0</v>
      </c>
      <c r="J328" s="287">
        <v>0</v>
      </c>
      <c r="K328" s="287">
        <v>0</v>
      </c>
      <c r="L328" s="287">
        <v>0</v>
      </c>
      <c r="M328" s="285">
        <f t="shared" si="56"/>
        <v>0</v>
      </c>
      <c r="N328" s="307"/>
    </row>
    <row r="329" spans="1:14" customFormat="1" ht="25.5" customHeight="1">
      <c r="A329" s="295">
        <v>6300</v>
      </c>
      <c r="B329" s="296" t="s">
        <v>657</v>
      </c>
      <c r="C329" s="284">
        <f t="shared" ref="C329:N329" si="57">SUM(C330:C331)</f>
        <v>0</v>
      </c>
      <c r="D329" s="284">
        <f>SUM(D330:D331)</f>
        <v>0</v>
      </c>
      <c r="E329" s="284">
        <f t="shared" si="57"/>
        <v>0</v>
      </c>
      <c r="F329" s="284">
        <f t="shared" si="57"/>
        <v>0</v>
      </c>
      <c r="G329" s="284">
        <f t="shared" si="57"/>
        <v>0</v>
      </c>
      <c r="H329" s="284">
        <f t="shared" si="57"/>
        <v>0</v>
      </c>
      <c r="I329" s="284">
        <f t="shared" si="57"/>
        <v>0</v>
      </c>
      <c r="J329" s="284">
        <f t="shared" si="57"/>
        <v>0</v>
      </c>
      <c r="K329" s="284">
        <f t="shared" si="57"/>
        <v>0</v>
      </c>
      <c r="L329" s="284">
        <f t="shared" si="57"/>
        <v>0</v>
      </c>
      <c r="M329" s="284">
        <f t="shared" si="56"/>
        <v>0</v>
      </c>
      <c r="N329" s="311">
        <f t="shared" si="57"/>
        <v>0</v>
      </c>
    </row>
    <row r="330" spans="1:14" customFormat="1" ht="35.25" customHeight="1">
      <c r="A330" s="308">
        <v>631</v>
      </c>
      <c r="B330" s="302" t="s">
        <v>658</v>
      </c>
      <c r="C330" s="287">
        <v>0</v>
      </c>
      <c r="D330" s="287">
        <v>0</v>
      </c>
      <c r="E330" s="287">
        <v>0</v>
      </c>
      <c r="F330" s="287">
        <v>0</v>
      </c>
      <c r="G330" s="287">
        <v>0</v>
      </c>
      <c r="H330" s="287">
        <v>0</v>
      </c>
      <c r="I330" s="287">
        <v>0</v>
      </c>
      <c r="J330" s="287">
        <v>0</v>
      </c>
      <c r="K330" s="287">
        <v>0</v>
      </c>
      <c r="L330" s="287">
        <v>0</v>
      </c>
      <c r="M330" s="285">
        <f t="shared" si="56"/>
        <v>0</v>
      </c>
      <c r="N330" s="307"/>
    </row>
    <row r="331" spans="1:14" customFormat="1" ht="33" customHeight="1">
      <c r="A331" s="308">
        <v>632</v>
      </c>
      <c r="B331" s="302" t="s">
        <v>659</v>
      </c>
      <c r="C331" s="287">
        <v>0</v>
      </c>
      <c r="D331" s="287">
        <v>0</v>
      </c>
      <c r="E331" s="287">
        <v>0</v>
      </c>
      <c r="F331" s="287">
        <v>0</v>
      </c>
      <c r="G331" s="287">
        <v>0</v>
      </c>
      <c r="H331" s="287">
        <v>0</v>
      </c>
      <c r="I331" s="287">
        <v>0</v>
      </c>
      <c r="J331" s="287">
        <v>0</v>
      </c>
      <c r="K331" s="287">
        <v>0</v>
      </c>
      <c r="L331" s="287">
        <v>0</v>
      </c>
      <c r="M331" s="285">
        <f t="shared" si="56"/>
        <v>0</v>
      </c>
      <c r="N331" s="307"/>
    </row>
    <row r="332" spans="1:14" s="136" customFormat="1" ht="25.5" customHeight="1">
      <c r="A332" s="293">
        <v>7000</v>
      </c>
      <c r="B332" s="294" t="s">
        <v>98</v>
      </c>
      <c r="C332" s="283">
        <f t="shared" ref="C332:N332" si="58">C333+C336+C346+C353+C363+C373+C376</f>
        <v>0</v>
      </c>
      <c r="D332" s="283">
        <f>D333+D336+D346+D353+D363+D373+D376</f>
        <v>0</v>
      </c>
      <c r="E332" s="283">
        <f t="shared" si="58"/>
        <v>0</v>
      </c>
      <c r="F332" s="283">
        <f t="shared" si="58"/>
        <v>0</v>
      </c>
      <c r="G332" s="283">
        <f t="shared" si="58"/>
        <v>0</v>
      </c>
      <c r="H332" s="283">
        <f t="shared" si="58"/>
        <v>0</v>
      </c>
      <c r="I332" s="283">
        <f t="shared" si="58"/>
        <v>0</v>
      </c>
      <c r="J332" s="283">
        <f t="shared" si="58"/>
        <v>0</v>
      </c>
      <c r="K332" s="283">
        <f>K333+K336+K346+K353+K363+K373+K376</f>
        <v>0</v>
      </c>
      <c r="L332" s="283">
        <f>L333+L336+L346+L353+L363+L373+L376</f>
        <v>0</v>
      </c>
      <c r="M332" s="283">
        <f t="shared" si="56"/>
        <v>0</v>
      </c>
      <c r="N332" s="314">
        <f t="shared" si="58"/>
        <v>0</v>
      </c>
    </row>
    <row r="333" spans="1:14" customFormat="1" ht="30">
      <c r="A333" s="319">
        <v>7100</v>
      </c>
      <c r="B333" s="296" t="s">
        <v>660</v>
      </c>
      <c r="C333" s="284">
        <f>SUM(C334:C335)</f>
        <v>0</v>
      </c>
      <c r="D333" s="284">
        <f>SUM(D334:D335)</f>
        <v>0</v>
      </c>
      <c r="E333" s="284">
        <f t="shared" ref="E333:N333" si="59">SUM(E334:E335)</f>
        <v>0</v>
      </c>
      <c r="F333" s="284">
        <f t="shared" si="59"/>
        <v>0</v>
      </c>
      <c r="G333" s="284">
        <f t="shared" si="59"/>
        <v>0</v>
      </c>
      <c r="H333" s="284">
        <f t="shared" si="59"/>
        <v>0</v>
      </c>
      <c r="I333" s="284">
        <f t="shared" si="59"/>
        <v>0</v>
      </c>
      <c r="J333" s="284">
        <f t="shared" si="59"/>
        <v>0</v>
      </c>
      <c r="K333" s="284">
        <f t="shared" si="59"/>
        <v>0</v>
      </c>
      <c r="L333" s="284">
        <f t="shared" si="59"/>
        <v>0</v>
      </c>
      <c r="M333" s="284">
        <f t="shared" si="56"/>
        <v>0</v>
      </c>
      <c r="N333" s="311">
        <f t="shared" si="59"/>
        <v>0</v>
      </c>
    </row>
    <row r="334" spans="1:14" customFormat="1" ht="43.5" customHeight="1">
      <c r="A334" s="308">
        <v>711</v>
      </c>
      <c r="B334" s="302" t="s">
        <v>661</v>
      </c>
      <c r="C334" s="287">
        <v>0</v>
      </c>
      <c r="D334" s="287">
        <v>0</v>
      </c>
      <c r="E334" s="287">
        <v>0</v>
      </c>
      <c r="F334" s="287">
        <v>0</v>
      </c>
      <c r="G334" s="287">
        <v>0</v>
      </c>
      <c r="H334" s="287">
        <v>0</v>
      </c>
      <c r="I334" s="287">
        <v>0</v>
      </c>
      <c r="J334" s="287">
        <v>0</v>
      </c>
      <c r="K334" s="287">
        <v>0</v>
      </c>
      <c r="L334" s="287">
        <v>0</v>
      </c>
      <c r="M334" s="285">
        <f t="shared" si="56"/>
        <v>0</v>
      </c>
      <c r="N334" s="307"/>
    </row>
    <row r="335" spans="1:14" customFormat="1" ht="35.25" customHeight="1">
      <c r="A335" s="308">
        <v>712</v>
      </c>
      <c r="B335" s="302" t="s">
        <v>662</v>
      </c>
      <c r="C335" s="287">
        <v>0</v>
      </c>
      <c r="D335" s="287">
        <v>0</v>
      </c>
      <c r="E335" s="287">
        <v>0</v>
      </c>
      <c r="F335" s="287">
        <v>0</v>
      </c>
      <c r="G335" s="287">
        <v>0</v>
      </c>
      <c r="H335" s="287">
        <v>0</v>
      </c>
      <c r="I335" s="287">
        <v>0</v>
      </c>
      <c r="J335" s="287">
        <v>0</v>
      </c>
      <c r="K335" s="287">
        <v>0</v>
      </c>
      <c r="L335" s="287">
        <v>0</v>
      </c>
      <c r="M335" s="285">
        <f t="shared" si="56"/>
        <v>0</v>
      </c>
      <c r="N335" s="307"/>
    </row>
    <row r="336" spans="1:14" customFormat="1" ht="25.5" customHeight="1">
      <c r="A336" s="295">
        <v>7200</v>
      </c>
      <c r="B336" s="296" t="s">
        <v>663</v>
      </c>
      <c r="C336" s="284">
        <f t="shared" ref="C336:N336" si="60">SUM(C337:C345)</f>
        <v>0</v>
      </c>
      <c r="D336" s="284">
        <f>SUM(D337:D345)</f>
        <v>0</v>
      </c>
      <c r="E336" s="284">
        <f t="shared" si="60"/>
        <v>0</v>
      </c>
      <c r="F336" s="284">
        <f t="shared" si="60"/>
        <v>0</v>
      </c>
      <c r="G336" s="284">
        <f t="shared" si="60"/>
        <v>0</v>
      </c>
      <c r="H336" s="284">
        <f t="shared" si="60"/>
        <v>0</v>
      </c>
      <c r="I336" s="284">
        <f t="shared" si="60"/>
        <v>0</v>
      </c>
      <c r="J336" s="284">
        <f t="shared" si="60"/>
        <v>0</v>
      </c>
      <c r="K336" s="284">
        <f t="shared" si="60"/>
        <v>0</v>
      </c>
      <c r="L336" s="284">
        <f t="shared" si="60"/>
        <v>0</v>
      </c>
      <c r="M336" s="284">
        <f t="shared" si="56"/>
        <v>0</v>
      </c>
      <c r="N336" s="311">
        <f t="shared" si="60"/>
        <v>0</v>
      </c>
    </row>
    <row r="337" spans="1:14" customFormat="1" ht="42" customHeight="1">
      <c r="A337" s="308">
        <v>721</v>
      </c>
      <c r="B337" s="302" t="s">
        <v>664</v>
      </c>
      <c r="C337" s="287">
        <v>0</v>
      </c>
      <c r="D337" s="287">
        <v>0</v>
      </c>
      <c r="E337" s="287">
        <v>0</v>
      </c>
      <c r="F337" s="287">
        <v>0</v>
      </c>
      <c r="G337" s="287">
        <v>0</v>
      </c>
      <c r="H337" s="287">
        <v>0</v>
      </c>
      <c r="I337" s="287">
        <v>0</v>
      </c>
      <c r="J337" s="287">
        <v>0</v>
      </c>
      <c r="K337" s="287">
        <v>0</v>
      </c>
      <c r="L337" s="287">
        <v>0</v>
      </c>
      <c r="M337" s="285">
        <f t="shared" si="56"/>
        <v>0</v>
      </c>
      <c r="N337" s="307"/>
    </row>
    <row r="338" spans="1:14" customFormat="1" ht="41.25" customHeight="1">
      <c r="A338" s="308">
        <v>722</v>
      </c>
      <c r="B338" s="302" t="s">
        <v>665</v>
      </c>
      <c r="C338" s="287">
        <v>0</v>
      </c>
      <c r="D338" s="287">
        <v>0</v>
      </c>
      <c r="E338" s="287">
        <v>0</v>
      </c>
      <c r="F338" s="287">
        <v>0</v>
      </c>
      <c r="G338" s="287">
        <v>0</v>
      </c>
      <c r="H338" s="287">
        <v>0</v>
      </c>
      <c r="I338" s="287">
        <v>0</v>
      </c>
      <c r="J338" s="287">
        <v>0</v>
      </c>
      <c r="K338" s="287">
        <v>0</v>
      </c>
      <c r="L338" s="287">
        <v>0</v>
      </c>
      <c r="M338" s="285">
        <f t="shared" si="56"/>
        <v>0</v>
      </c>
      <c r="N338" s="307"/>
    </row>
    <row r="339" spans="1:14" customFormat="1" ht="42" customHeight="1">
      <c r="A339" s="308">
        <v>723</v>
      </c>
      <c r="B339" s="302" t="s">
        <v>666</v>
      </c>
      <c r="C339" s="287">
        <v>0</v>
      </c>
      <c r="D339" s="287">
        <v>0</v>
      </c>
      <c r="E339" s="287">
        <v>0</v>
      </c>
      <c r="F339" s="287">
        <v>0</v>
      </c>
      <c r="G339" s="287">
        <v>0</v>
      </c>
      <c r="H339" s="287">
        <v>0</v>
      </c>
      <c r="I339" s="287">
        <v>0</v>
      </c>
      <c r="J339" s="287">
        <v>0</v>
      </c>
      <c r="K339" s="287">
        <v>0</v>
      </c>
      <c r="L339" s="287">
        <v>0</v>
      </c>
      <c r="M339" s="285">
        <f t="shared" si="56"/>
        <v>0</v>
      </c>
      <c r="N339" s="307"/>
    </row>
    <row r="340" spans="1:14" customFormat="1" ht="30.75" customHeight="1">
      <c r="A340" s="308">
        <v>724</v>
      </c>
      <c r="B340" s="302" t="s">
        <v>667</v>
      </c>
      <c r="C340" s="287">
        <v>0</v>
      </c>
      <c r="D340" s="287">
        <v>0</v>
      </c>
      <c r="E340" s="287">
        <v>0</v>
      </c>
      <c r="F340" s="287">
        <v>0</v>
      </c>
      <c r="G340" s="287">
        <v>0</v>
      </c>
      <c r="H340" s="287">
        <v>0</v>
      </c>
      <c r="I340" s="287">
        <v>0</v>
      </c>
      <c r="J340" s="287">
        <v>0</v>
      </c>
      <c r="K340" s="287">
        <v>0</v>
      </c>
      <c r="L340" s="287">
        <v>0</v>
      </c>
      <c r="M340" s="285">
        <f t="shared" si="56"/>
        <v>0</v>
      </c>
      <c r="N340" s="307"/>
    </row>
    <row r="341" spans="1:14" customFormat="1" ht="31.5" customHeight="1">
      <c r="A341" s="308">
        <v>725</v>
      </c>
      <c r="B341" s="302" t="s">
        <v>668</v>
      </c>
      <c r="C341" s="287">
        <v>0</v>
      </c>
      <c r="D341" s="287">
        <v>0</v>
      </c>
      <c r="E341" s="287">
        <v>0</v>
      </c>
      <c r="F341" s="287">
        <v>0</v>
      </c>
      <c r="G341" s="287">
        <v>0</v>
      </c>
      <c r="H341" s="287">
        <v>0</v>
      </c>
      <c r="I341" s="287">
        <v>0</v>
      </c>
      <c r="J341" s="287">
        <v>0</v>
      </c>
      <c r="K341" s="287">
        <v>0</v>
      </c>
      <c r="L341" s="287">
        <v>0</v>
      </c>
      <c r="M341" s="285">
        <f t="shared" si="56"/>
        <v>0</v>
      </c>
      <c r="N341" s="307"/>
    </row>
    <row r="342" spans="1:14" customFormat="1" ht="25.5">
      <c r="A342" s="308">
        <v>726</v>
      </c>
      <c r="B342" s="302" t="s">
        <v>669</v>
      </c>
      <c r="C342" s="287">
        <v>0</v>
      </c>
      <c r="D342" s="287">
        <v>0</v>
      </c>
      <c r="E342" s="287">
        <v>0</v>
      </c>
      <c r="F342" s="287">
        <v>0</v>
      </c>
      <c r="G342" s="287">
        <v>0</v>
      </c>
      <c r="H342" s="287">
        <v>0</v>
      </c>
      <c r="I342" s="287">
        <v>0</v>
      </c>
      <c r="J342" s="287">
        <v>0</v>
      </c>
      <c r="K342" s="287">
        <v>0</v>
      </c>
      <c r="L342" s="287">
        <v>0</v>
      </c>
      <c r="M342" s="285">
        <f t="shared" si="56"/>
        <v>0</v>
      </c>
      <c r="N342" s="307"/>
    </row>
    <row r="343" spans="1:14" customFormat="1" ht="31.5" customHeight="1">
      <c r="A343" s="308">
        <v>727</v>
      </c>
      <c r="B343" s="302" t="s">
        <v>670</v>
      </c>
      <c r="C343" s="287">
        <v>0</v>
      </c>
      <c r="D343" s="287">
        <v>0</v>
      </c>
      <c r="E343" s="287">
        <v>0</v>
      </c>
      <c r="F343" s="287">
        <v>0</v>
      </c>
      <c r="G343" s="287">
        <v>0</v>
      </c>
      <c r="H343" s="287">
        <v>0</v>
      </c>
      <c r="I343" s="287">
        <v>0</v>
      </c>
      <c r="J343" s="287">
        <v>0</v>
      </c>
      <c r="K343" s="287">
        <v>0</v>
      </c>
      <c r="L343" s="287">
        <v>0</v>
      </c>
      <c r="M343" s="285">
        <f t="shared" si="56"/>
        <v>0</v>
      </c>
      <c r="N343" s="307"/>
    </row>
    <row r="344" spans="1:14" customFormat="1" ht="29.25" customHeight="1">
      <c r="A344" s="308">
        <v>728</v>
      </c>
      <c r="B344" s="302" t="s">
        <v>671</v>
      </c>
      <c r="C344" s="287">
        <v>0</v>
      </c>
      <c r="D344" s="287">
        <v>0</v>
      </c>
      <c r="E344" s="287">
        <v>0</v>
      </c>
      <c r="F344" s="287">
        <v>0</v>
      </c>
      <c r="G344" s="287">
        <v>0</v>
      </c>
      <c r="H344" s="287">
        <v>0</v>
      </c>
      <c r="I344" s="287">
        <v>0</v>
      </c>
      <c r="J344" s="287">
        <v>0</v>
      </c>
      <c r="K344" s="287">
        <v>0</v>
      </c>
      <c r="L344" s="287">
        <v>0</v>
      </c>
      <c r="M344" s="285">
        <f t="shared" si="56"/>
        <v>0</v>
      </c>
      <c r="N344" s="307"/>
    </row>
    <row r="345" spans="1:14" customFormat="1" ht="25.5">
      <c r="A345" s="308">
        <v>729</v>
      </c>
      <c r="B345" s="302" t="s">
        <v>672</v>
      </c>
      <c r="C345" s="287">
        <v>0</v>
      </c>
      <c r="D345" s="287">
        <v>0</v>
      </c>
      <c r="E345" s="287">
        <v>0</v>
      </c>
      <c r="F345" s="287">
        <v>0</v>
      </c>
      <c r="G345" s="287">
        <v>0</v>
      </c>
      <c r="H345" s="287">
        <v>0</v>
      </c>
      <c r="I345" s="287">
        <v>0</v>
      </c>
      <c r="J345" s="287">
        <v>0</v>
      </c>
      <c r="K345" s="287">
        <v>0</v>
      </c>
      <c r="L345" s="287">
        <v>0</v>
      </c>
      <c r="M345" s="285">
        <f t="shared" si="56"/>
        <v>0</v>
      </c>
      <c r="N345" s="307"/>
    </row>
    <row r="346" spans="1:14" customFormat="1" ht="25.5" customHeight="1">
      <c r="A346" s="295">
        <v>7300</v>
      </c>
      <c r="B346" s="296" t="s">
        <v>673</v>
      </c>
      <c r="C346" s="284">
        <f t="shared" ref="C346:N346" si="61">SUM(C347:C352)</f>
        <v>0</v>
      </c>
      <c r="D346" s="284">
        <f>SUM(D347:D352)</f>
        <v>0</v>
      </c>
      <c r="E346" s="284">
        <f t="shared" si="61"/>
        <v>0</v>
      </c>
      <c r="F346" s="284">
        <f t="shared" si="61"/>
        <v>0</v>
      </c>
      <c r="G346" s="284">
        <f t="shared" si="61"/>
        <v>0</v>
      </c>
      <c r="H346" s="284">
        <f t="shared" si="61"/>
        <v>0</v>
      </c>
      <c r="I346" s="284">
        <f t="shared" si="61"/>
        <v>0</v>
      </c>
      <c r="J346" s="284">
        <f t="shared" si="61"/>
        <v>0</v>
      </c>
      <c r="K346" s="284">
        <f t="shared" si="61"/>
        <v>0</v>
      </c>
      <c r="L346" s="284">
        <f t="shared" si="61"/>
        <v>0</v>
      </c>
      <c r="M346" s="284">
        <f t="shared" si="56"/>
        <v>0</v>
      </c>
      <c r="N346" s="311">
        <f t="shared" si="61"/>
        <v>0</v>
      </c>
    </row>
    <row r="347" spans="1:14" customFormat="1" ht="25.5" customHeight="1">
      <c r="A347" s="308">
        <v>731</v>
      </c>
      <c r="B347" s="304" t="s">
        <v>674</v>
      </c>
      <c r="C347" s="287">
        <v>0</v>
      </c>
      <c r="D347" s="287">
        <v>0</v>
      </c>
      <c r="E347" s="287">
        <v>0</v>
      </c>
      <c r="F347" s="287">
        <v>0</v>
      </c>
      <c r="G347" s="287">
        <v>0</v>
      </c>
      <c r="H347" s="287">
        <v>0</v>
      </c>
      <c r="I347" s="287">
        <v>0</v>
      </c>
      <c r="J347" s="287">
        <v>0</v>
      </c>
      <c r="K347" s="287">
        <v>0</v>
      </c>
      <c r="L347" s="287">
        <v>0</v>
      </c>
      <c r="M347" s="285">
        <f t="shared" si="56"/>
        <v>0</v>
      </c>
      <c r="N347" s="307"/>
    </row>
    <row r="348" spans="1:14" customFormat="1" ht="30">
      <c r="A348" s="308">
        <v>732</v>
      </c>
      <c r="B348" s="304" t="s">
        <v>675</v>
      </c>
      <c r="C348" s="287">
        <v>0</v>
      </c>
      <c r="D348" s="287">
        <v>0</v>
      </c>
      <c r="E348" s="287">
        <v>0</v>
      </c>
      <c r="F348" s="287">
        <v>0</v>
      </c>
      <c r="G348" s="287">
        <v>0</v>
      </c>
      <c r="H348" s="287">
        <v>0</v>
      </c>
      <c r="I348" s="287">
        <v>0</v>
      </c>
      <c r="J348" s="287">
        <v>0</v>
      </c>
      <c r="K348" s="287">
        <v>0</v>
      </c>
      <c r="L348" s="287">
        <v>0</v>
      </c>
      <c r="M348" s="285">
        <f t="shared" si="56"/>
        <v>0</v>
      </c>
      <c r="N348" s="307"/>
    </row>
    <row r="349" spans="1:14" customFormat="1" ht="30">
      <c r="A349" s="308">
        <v>733</v>
      </c>
      <c r="B349" s="304" t="s">
        <v>676</v>
      </c>
      <c r="C349" s="287">
        <v>0</v>
      </c>
      <c r="D349" s="287">
        <v>0</v>
      </c>
      <c r="E349" s="287">
        <v>0</v>
      </c>
      <c r="F349" s="287">
        <v>0</v>
      </c>
      <c r="G349" s="287">
        <v>0</v>
      </c>
      <c r="H349" s="287">
        <v>0</v>
      </c>
      <c r="I349" s="287">
        <v>0</v>
      </c>
      <c r="J349" s="287">
        <v>0</v>
      </c>
      <c r="K349" s="287">
        <v>0</v>
      </c>
      <c r="L349" s="287">
        <v>0</v>
      </c>
      <c r="M349" s="285">
        <f t="shared" si="56"/>
        <v>0</v>
      </c>
      <c r="N349" s="307"/>
    </row>
    <row r="350" spans="1:14" customFormat="1" ht="30">
      <c r="A350" s="308">
        <v>734</v>
      </c>
      <c r="B350" s="304" t="s">
        <v>677</v>
      </c>
      <c r="C350" s="287">
        <v>0</v>
      </c>
      <c r="D350" s="287">
        <v>0</v>
      </c>
      <c r="E350" s="287">
        <v>0</v>
      </c>
      <c r="F350" s="287">
        <v>0</v>
      </c>
      <c r="G350" s="287">
        <v>0</v>
      </c>
      <c r="H350" s="287">
        <v>0</v>
      </c>
      <c r="I350" s="287">
        <v>0</v>
      </c>
      <c r="J350" s="287">
        <v>0</v>
      </c>
      <c r="K350" s="287">
        <v>0</v>
      </c>
      <c r="L350" s="287">
        <v>0</v>
      </c>
      <c r="M350" s="285">
        <f t="shared" si="56"/>
        <v>0</v>
      </c>
      <c r="N350" s="307"/>
    </row>
    <row r="351" spans="1:14" customFormat="1" ht="30">
      <c r="A351" s="308">
        <v>735</v>
      </c>
      <c r="B351" s="304" t="s">
        <v>678</v>
      </c>
      <c r="C351" s="287">
        <v>0</v>
      </c>
      <c r="D351" s="287">
        <v>0</v>
      </c>
      <c r="E351" s="287">
        <v>0</v>
      </c>
      <c r="F351" s="287">
        <v>0</v>
      </c>
      <c r="G351" s="287">
        <v>0</v>
      </c>
      <c r="H351" s="287">
        <v>0</v>
      </c>
      <c r="I351" s="287">
        <v>0</v>
      </c>
      <c r="J351" s="287">
        <v>0</v>
      </c>
      <c r="K351" s="287">
        <v>0</v>
      </c>
      <c r="L351" s="287">
        <v>0</v>
      </c>
      <c r="M351" s="285">
        <f t="shared" si="56"/>
        <v>0</v>
      </c>
      <c r="N351" s="307"/>
    </row>
    <row r="352" spans="1:14" customFormat="1" ht="25.5" customHeight="1">
      <c r="A352" s="308">
        <v>739</v>
      </c>
      <c r="B352" s="304" t="s">
        <v>679</v>
      </c>
      <c r="C352" s="287">
        <v>0</v>
      </c>
      <c r="D352" s="287">
        <v>0</v>
      </c>
      <c r="E352" s="287">
        <v>0</v>
      </c>
      <c r="F352" s="287">
        <v>0</v>
      </c>
      <c r="G352" s="287">
        <v>0</v>
      </c>
      <c r="H352" s="287">
        <v>0</v>
      </c>
      <c r="I352" s="287">
        <v>0</v>
      </c>
      <c r="J352" s="287">
        <v>0</v>
      </c>
      <c r="K352" s="287">
        <v>0</v>
      </c>
      <c r="L352" s="287">
        <v>0</v>
      </c>
      <c r="M352" s="285">
        <f t="shared" si="56"/>
        <v>0</v>
      </c>
      <c r="N352" s="307"/>
    </row>
    <row r="353" spans="1:14" customFormat="1" ht="25.5" customHeight="1">
      <c r="A353" s="295">
        <v>7400</v>
      </c>
      <c r="B353" s="296" t="s">
        <v>680</v>
      </c>
      <c r="C353" s="284">
        <f t="shared" ref="C353:N353" si="62">SUM(C354:C362)</f>
        <v>0</v>
      </c>
      <c r="D353" s="284">
        <f>SUM(D354:D362)</f>
        <v>0</v>
      </c>
      <c r="E353" s="284">
        <f t="shared" si="62"/>
        <v>0</v>
      </c>
      <c r="F353" s="284">
        <f t="shared" si="62"/>
        <v>0</v>
      </c>
      <c r="G353" s="284">
        <f t="shared" si="62"/>
        <v>0</v>
      </c>
      <c r="H353" s="284">
        <f t="shared" si="62"/>
        <v>0</v>
      </c>
      <c r="I353" s="284">
        <f t="shared" si="62"/>
        <v>0</v>
      </c>
      <c r="J353" s="284">
        <f t="shared" si="62"/>
        <v>0</v>
      </c>
      <c r="K353" s="284">
        <f t="shared" si="62"/>
        <v>0</v>
      </c>
      <c r="L353" s="284">
        <f t="shared" si="62"/>
        <v>0</v>
      </c>
      <c r="M353" s="284">
        <f t="shared" si="56"/>
        <v>0</v>
      </c>
      <c r="N353" s="311">
        <f t="shared" si="62"/>
        <v>0</v>
      </c>
    </row>
    <row r="354" spans="1:14" customFormat="1" ht="25.5">
      <c r="A354" s="308">
        <v>741</v>
      </c>
      <c r="B354" s="302" t="s">
        <v>681</v>
      </c>
      <c r="C354" s="286">
        <v>0</v>
      </c>
      <c r="D354" s="286">
        <v>0</v>
      </c>
      <c r="E354" s="286">
        <v>0</v>
      </c>
      <c r="F354" s="286">
        <v>0</v>
      </c>
      <c r="G354" s="286">
        <v>0</v>
      </c>
      <c r="H354" s="286">
        <v>0</v>
      </c>
      <c r="I354" s="286">
        <v>0</v>
      </c>
      <c r="J354" s="286">
        <v>0</v>
      </c>
      <c r="K354" s="286">
        <v>0</v>
      </c>
      <c r="L354" s="286">
        <v>0</v>
      </c>
      <c r="M354" s="285">
        <f t="shared" si="56"/>
        <v>0</v>
      </c>
      <c r="N354" s="307"/>
    </row>
    <row r="355" spans="1:14" customFormat="1" ht="25.5">
      <c r="A355" s="308">
        <v>742</v>
      </c>
      <c r="B355" s="302" t="s">
        <v>682</v>
      </c>
      <c r="C355" s="286">
        <v>0</v>
      </c>
      <c r="D355" s="286">
        <v>0</v>
      </c>
      <c r="E355" s="286">
        <v>0</v>
      </c>
      <c r="F355" s="286">
        <v>0</v>
      </c>
      <c r="G355" s="286">
        <v>0</v>
      </c>
      <c r="H355" s="286">
        <v>0</v>
      </c>
      <c r="I355" s="286">
        <v>0</v>
      </c>
      <c r="J355" s="286">
        <v>0</v>
      </c>
      <c r="K355" s="286">
        <v>0</v>
      </c>
      <c r="L355" s="286">
        <v>0</v>
      </c>
      <c r="M355" s="285">
        <f t="shared" si="56"/>
        <v>0</v>
      </c>
      <c r="N355" s="307"/>
    </row>
    <row r="356" spans="1:14" customFormat="1" ht="25.5">
      <c r="A356" s="308">
        <v>743</v>
      </c>
      <c r="B356" s="302" t="s">
        <v>683</v>
      </c>
      <c r="C356" s="286">
        <v>0</v>
      </c>
      <c r="D356" s="286">
        <v>0</v>
      </c>
      <c r="E356" s="286">
        <v>0</v>
      </c>
      <c r="F356" s="286">
        <v>0</v>
      </c>
      <c r="G356" s="286">
        <v>0</v>
      </c>
      <c r="H356" s="286">
        <v>0</v>
      </c>
      <c r="I356" s="286">
        <v>0</v>
      </c>
      <c r="J356" s="286">
        <v>0</v>
      </c>
      <c r="K356" s="286">
        <v>0</v>
      </c>
      <c r="L356" s="286">
        <v>0</v>
      </c>
      <c r="M356" s="285">
        <f t="shared" si="56"/>
        <v>0</v>
      </c>
      <c r="N356" s="307"/>
    </row>
    <row r="357" spans="1:14" customFormat="1" ht="25.5">
      <c r="A357" s="308">
        <v>744</v>
      </c>
      <c r="B357" s="302" t="s">
        <v>684</v>
      </c>
      <c r="C357" s="286">
        <v>0</v>
      </c>
      <c r="D357" s="286">
        <v>0</v>
      </c>
      <c r="E357" s="286">
        <v>0</v>
      </c>
      <c r="F357" s="286">
        <v>0</v>
      </c>
      <c r="G357" s="286">
        <v>0</v>
      </c>
      <c r="H357" s="286">
        <v>0</v>
      </c>
      <c r="I357" s="286">
        <v>0</v>
      </c>
      <c r="J357" s="286">
        <v>0</v>
      </c>
      <c r="K357" s="286">
        <v>0</v>
      </c>
      <c r="L357" s="286">
        <v>0</v>
      </c>
      <c r="M357" s="285">
        <f t="shared" si="56"/>
        <v>0</v>
      </c>
      <c r="N357" s="307"/>
    </row>
    <row r="358" spans="1:14" customFormat="1" ht="25.5">
      <c r="A358" s="308">
        <v>745</v>
      </c>
      <c r="B358" s="302" t="s">
        <v>685</v>
      </c>
      <c r="C358" s="286">
        <v>0</v>
      </c>
      <c r="D358" s="286">
        <v>0</v>
      </c>
      <c r="E358" s="286">
        <v>0</v>
      </c>
      <c r="F358" s="286">
        <v>0</v>
      </c>
      <c r="G358" s="286">
        <v>0</v>
      </c>
      <c r="H358" s="286">
        <v>0</v>
      </c>
      <c r="I358" s="286">
        <v>0</v>
      </c>
      <c r="J358" s="286">
        <v>0</v>
      </c>
      <c r="K358" s="286">
        <v>0</v>
      </c>
      <c r="L358" s="286">
        <v>0</v>
      </c>
      <c r="M358" s="285">
        <f t="shared" si="56"/>
        <v>0</v>
      </c>
      <c r="N358" s="307"/>
    </row>
    <row r="359" spans="1:14" customFormat="1" ht="25.5">
      <c r="A359" s="308">
        <v>746</v>
      </c>
      <c r="B359" s="302" t="s">
        <v>686</v>
      </c>
      <c r="C359" s="286">
        <v>0</v>
      </c>
      <c r="D359" s="286">
        <v>0</v>
      </c>
      <c r="E359" s="286">
        <v>0</v>
      </c>
      <c r="F359" s="286">
        <v>0</v>
      </c>
      <c r="G359" s="286">
        <v>0</v>
      </c>
      <c r="H359" s="286">
        <v>0</v>
      </c>
      <c r="I359" s="286">
        <v>0</v>
      </c>
      <c r="J359" s="286">
        <v>0</v>
      </c>
      <c r="K359" s="286">
        <v>0</v>
      </c>
      <c r="L359" s="286">
        <v>0</v>
      </c>
      <c r="M359" s="285">
        <f t="shared" si="56"/>
        <v>0</v>
      </c>
      <c r="N359" s="307"/>
    </row>
    <row r="360" spans="1:14" customFormat="1" ht="25.5">
      <c r="A360" s="308">
        <v>747</v>
      </c>
      <c r="B360" s="302" t="s">
        <v>687</v>
      </c>
      <c r="C360" s="286">
        <v>0</v>
      </c>
      <c r="D360" s="286">
        <v>0</v>
      </c>
      <c r="E360" s="286">
        <v>0</v>
      </c>
      <c r="F360" s="286">
        <v>0</v>
      </c>
      <c r="G360" s="286">
        <v>0</v>
      </c>
      <c r="H360" s="286">
        <v>0</v>
      </c>
      <c r="I360" s="286">
        <v>0</v>
      </c>
      <c r="J360" s="286">
        <v>0</v>
      </c>
      <c r="K360" s="286">
        <v>0</v>
      </c>
      <c r="L360" s="286">
        <v>0</v>
      </c>
      <c r="M360" s="285">
        <f t="shared" si="56"/>
        <v>0</v>
      </c>
      <c r="N360" s="307"/>
    </row>
    <row r="361" spans="1:14" customFormat="1" ht="25.5">
      <c r="A361" s="308">
        <v>748</v>
      </c>
      <c r="B361" s="302" t="s">
        <v>688</v>
      </c>
      <c r="C361" s="286">
        <v>0</v>
      </c>
      <c r="D361" s="286">
        <v>0</v>
      </c>
      <c r="E361" s="286">
        <v>0</v>
      </c>
      <c r="F361" s="286">
        <v>0</v>
      </c>
      <c r="G361" s="286">
        <v>0</v>
      </c>
      <c r="H361" s="286">
        <v>0</v>
      </c>
      <c r="I361" s="286">
        <v>0</v>
      </c>
      <c r="J361" s="286">
        <v>0</v>
      </c>
      <c r="K361" s="286">
        <v>0</v>
      </c>
      <c r="L361" s="286">
        <v>0</v>
      </c>
      <c r="M361" s="285">
        <f t="shared" si="56"/>
        <v>0</v>
      </c>
      <c r="N361" s="307"/>
    </row>
    <row r="362" spans="1:14" customFormat="1" ht="25.5">
      <c r="A362" s="308">
        <v>749</v>
      </c>
      <c r="B362" s="302" t="s">
        <v>689</v>
      </c>
      <c r="C362" s="286">
        <v>0</v>
      </c>
      <c r="D362" s="286">
        <v>0</v>
      </c>
      <c r="E362" s="286">
        <v>0</v>
      </c>
      <c r="F362" s="286">
        <v>0</v>
      </c>
      <c r="G362" s="286">
        <v>0</v>
      </c>
      <c r="H362" s="286">
        <v>0</v>
      </c>
      <c r="I362" s="286">
        <v>0</v>
      </c>
      <c r="J362" s="286">
        <v>0</v>
      </c>
      <c r="K362" s="286">
        <v>0</v>
      </c>
      <c r="L362" s="286">
        <v>0</v>
      </c>
      <c r="M362" s="285">
        <f t="shared" si="56"/>
        <v>0</v>
      </c>
      <c r="N362" s="307"/>
    </row>
    <row r="363" spans="1:14" customFormat="1" ht="30">
      <c r="A363" s="295">
        <v>7500</v>
      </c>
      <c r="B363" s="296" t="s">
        <v>690</v>
      </c>
      <c r="C363" s="284">
        <f t="shared" ref="C363:N363" si="63">SUM(C364:C372)</f>
        <v>0</v>
      </c>
      <c r="D363" s="284">
        <f>SUM(D364:D372)</f>
        <v>0</v>
      </c>
      <c r="E363" s="284">
        <f t="shared" si="63"/>
        <v>0</v>
      </c>
      <c r="F363" s="284">
        <f t="shared" si="63"/>
        <v>0</v>
      </c>
      <c r="G363" s="284">
        <f t="shared" si="63"/>
        <v>0</v>
      </c>
      <c r="H363" s="284">
        <f t="shared" si="63"/>
        <v>0</v>
      </c>
      <c r="I363" s="284">
        <f t="shared" si="63"/>
        <v>0</v>
      </c>
      <c r="J363" s="284">
        <f t="shared" si="63"/>
        <v>0</v>
      </c>
      <c r="K363" s="284">
        <f t="shared" si="63"/>
        <v>0</v>
      </c>
      <c r="L363" s="284">
        <f t="shared" si="63"/>
        <v>0</v>
      </c>
      <c r="M363" s="284">
        <f t="shared" si="56"/>
        <v>0</v>
      </c>
      <c r="N363" s="311">
        <f t="shared" si="63"/>
        <v>0</v>
      </c>
    </row>
    <row r="364" spans="1:14" customFormat="1" ht="25.5" customHeight="1">
      <c r="A364" s="308">
        <v>751</v>
      </c>
      <c r="B364" s="302" t="s">
        <v>691</v>
      </c>
      <c r="C364" s="286">
        <v>0</v>
      </c>
      <c r="D364" s="286">
        <v>0</v>
      </c>
      <c r="E364" s="286">
        <v>0</v>
      </c>
      <c r="F364" s="286">
        <v>0</v>
      </c>
      <c r="G364" s="286">
        <v>0</v>
      </c>
      <c r="H364" s="286">
        <v>0</v>
      </c>
      <c r="I364" s="286">
        <v>0</v>
      </c>
      <c r="J364" s="286">
        <v>0</v>
      </c>
      <c r="K364" s="286">
        <v>0</v>
      </c>
      <c r="L364" s="286">
        <v>0</v>
      </c>
      <c r="M364" s="285">
        <f t="shared" si="56"/>
        <v>0</v>
      </c>
      <c r="N364" s="307"/>
    </row>
    <row r="365" spans="1:14" customFormat="1" ht="25.5" customHeight="1">
      <c r="A365" s="308">
        <v>752</v>
      </c>
      <c r="B365" s="302" t="s">
        <v>692</v>
      </c>
      <c r="C365" s="286">
        <v>0</v>
      </c>
      <c r="D365" s="286">
        <v>0</v>
      </c>
      <c r="E365" s="286">
        <v>0</v>
      </c>
      <c r="F365" s="286">
        <v>0</v>
      </c>
      <c r="G365" s="286">
        <v>0</v>
      </c>
      <c r="H365" s="286">
        <v>0</v>
      </c>
      <c r="I365" s="286">
        <v>0</v>
      </c>
      <c r="J365" s="286">
        <v>0</v>
      </c>
      <c r="K365" s="286">
        <v>0</v>
      </c>
      <c r="L365" s="286">
        <v>0</v>
      </c>
      <c r="M365" s="285">
        <f t="shared" si="56"/>
        <v>0</v>
      </c>
      <c r="N365" s="307"/>
    </row>
    <row r="366" spans="1:14" customFormat="1" ht="25.5" customHeight="1">
      <c r="A366" s="308">
        <v>753</v>
      </c>
      <c r="B366" s="302" t="s">
        <v>693</v>
      </c>
      <c r="C366" s="286">
        <v>0</v>
      </c>
      <c r="D366" s="286">
        <v>0</v>
      </c>
      <c r="E366" s="286">
        <v>0</v>
      </c>
      <c r="F366" s="286">
        <v>0</v>
      </c>
      <c r="G366" s="286">
        <v>0</v>
      </c>
      <c r="H366" s="286">
        <v>0</v>
      </c>
      <c r="I366" s="286">
        <v>0</v>
      </c>
      <c r="J366" s="286">
        <v>0</v>
      </c>
      <c r="K366" s="286">
        <v>0</v>
      </c>
      <c r="L366" s="286">
        <v>0</v>
      </c>
      <c r="M366" s="285">
        <f t="shared" si="56"/>
        <v>0</v>
      </c>
      <c r="N366" s="307"/>
    </row>
    <row r="367" spans="1:14" customFormat="1" ht="25.5">
      <c r="A367" s="308">
        <v>754</v>
      </c>
      <c r="B367" s="302" t="s">
        <v>694</v>
      </c>
      <c r="C367" s="286">
        <v>0</v>
      </c>
      <c r="D367" s="286">
        <v>0</v>
      </c>
      <c r="E367" s="286">
        <v>0</v>
      </c>
      <c r="F367" s="286">
        <v>0</v>
      </c>
      <c r="G367" s="286">
        <v>0</v>
      </c>
      <c r="H367" s="286">
        <v>0</v>
      </c>
      <c r="I367" s="286">
        <v>0</v>
      </c>
      <c r="J367" s="286">
        <v>0</v>
      </c>
      <c r="K367" s="286">
        <v>0</v>
      </c>
      <c r="L367" s="286">
        <v>0</v>
      </c>
      <c r="M367" s="285">
        <f t="shared" si="56"/>
        <v>0</v>
      </c>
      <c r="N367" s="307"/>
    </row>
    <row r="368" spans="1:14" customFormat="1" ht="25.5">
      <c r="A368" s="308">
        <v>755</v>
      </c>
      <c r="B368" s="302" t="s">
        <v>695</v>
      </c>
      <c r="C368" s="286">
        <v>0</v>
      </c>
      <c r="D368" s="286">
        <v>0</v>
      </c>
      <c r="E368" s="286">
        <v>0</v>
      </c>
      <c r="F368" s="286">
        <v>0</v>
      </c>
      <c r="G368" s="286">
        <v>0</v>
      </c>
      <c r="H368" s="286">
        <v>0</v>
      </c>
      <c r="I368" s="286">
        <v>0</v>
      </c>
      <c r="J368" s="286">
        <v>0</v>
      </c>
      <c r="K368" s="286">
        <v>0</v>
      </c>
      <c r="L368" s="286">
        <v>0</v>
      </c>
      <c r="M368" s="285">
        <f t="shared" si="56"/>
        <v>0</v>
      </c>
      <c r="N368" s="307"/>
    </row>
    <row r="369" spans="1:14" customFormat="1" ht="25.5" customHeight="1">
      <c r="A369" s="308">
        <v>756</v>
      </c>
      <c r="B369" s="302" t="s">
        <v>696</v>
      </c>
      <c r="C369" s="286">
        <v>0</v>
      </c>
      <c r="D369" s="286">
        <v>0</v>
      </c>
      <c r="E369" s="286">
        <v>0</v>
      </c>
      <c r="F369" s="286">
        <v>0</v>
      </c>
      <c r="G369" s="286">
        <v>0</v>
      </c>
      <c r="H369" s="286">
        <v>0</v>
      </c>
      <c r="I369" s="286">
        <v>0</v>
      </c>
      <c r="J369" s="286">
        <v>0</v>
      </c>
      <c r="K369" s="286">
        <v>0</v>
      </c>
      <c r="L369" s="286">
        <v>0</v>
      </c>
      <c r="M369" s="285">
        <f t="shared" si="56"/>
        <v>0</v>
      </c>
      <c r="N369" s="307"/>
    </row>
    <row r="370" spans="1:14" customFormat="1" ht="25.5" customHeight="1">
      <c r="A370" s="308">
        <v>757</v>
      </c>
      <c r="B370" s="302" t="s">
        <v>697</v>
      </c>
      <c r="C370" s="286">
        <v>0</v>
      </c>
      <c r="D370" s="286">
        <v>0</v>
      </c>
      <c r="E370" s="286">
        <v>0</v>
      </c>
      <c r="F370" s="286">
        <v>0</v>
      </c>
      <c r="G370" s="286">
        <v>0</v>
      </c>
      <c r="H370" s="286">
        <v>0</v>
      </c>
      <c r="I370" s="286">
        <v>0</v>
      </c>
      <c r="J370" s="286">
        <v>0</v>
      </c>
      <c r="K370" s="286">
        <v>0</v>
      </c>
      <c r="L370" s="286">
        <v>0</v>
      </c>
      <c r="M370" s="285">
        <f t="shared" si="56"/>
        <v>0</v>
      </c>
      <c r="N370" s="307"/>
    </row>
    <row r="371" spans="1:14" customFormat="1" ht="25.5" customHeight="1">
      <c r="A371" s="308">
        <v>758</v>
      </c>
      <c r="B371" s="302" t="s">
        <v>698</v>
      </c>
      <c r="C371" s="286">
        <v>0</v>
      </c>
      <c r="D371" s="286">
        <v>0</v>
      </c>
      <c r="E371" s="286">
        <v>0</v>
      </c>
      <c r="F371" s="286">
        <v>0</v>
      </c>
      <c r="G371" s="286">
        <v>0</v>
      </c>
      <c r="H371" s="286">
        <v>0</v>
      </c>
      <c r="I371" s="286">
        <v>0</v>
      </c>
      <c r="J371" s="286">
        <v>0</v>
      </c>
      <c r="K371" s="286">
        <v>0</v>
      </c>
      <c r="L371" s="286">
        <v>0</v>
      </c>
      <c r="M371" s="285">
        <f t="shared" si="56"/>
        <v>0</v>
      </c>
      <c r="N371" s="307"/>
    </row>
    <row r="372" spans="1:14" customFormat="1" ht="25.5" customHeight="1">
      <c r="A372" s="308">
        <v>759</v>
      </c>
      <c r="B372" s="302" t="s">
        <v>699</v>
      </c>
      <c r="C372" s="286">
        <v>0</v>
      </c>
      <c r="D372" s="286">
        <v>0</v>
      </c>
      <c r="E372" s="286">
        <v>0</v>
      </c>
      <c r="F372" s="286">
        <v>0</v>
      </c>
      <c r="G372" s="286">
        <v>0</v>
      </c>
      <c r="H372" s="286">
        <v>0</v>
      </c>
      <c r="I372" s="286">
        <v>0</v>
      </c>
      <c r="J372" s="286">
        <v>0</v>
      </c>
      <c r="K372" s="286">
        <v>0</v>
      </c>
      <c r="L372" s="286">
        <v>0</v>
      </c>
      <c r="M372" s="285">
        <f t="shared" si="56"/>
        <v>0</v>
      </c>
      <c r="N372" s="307"/>
    </row>
    <row r="373" spans="1:14" customFormat="1" ht="25.5" customHeight="1">
      <c r="A373" s="295">
        <v>7600</v>
      </c>
      <c r="B373" s="296" t="s">
        <v>700</v>
      </c>
      <c r="C373" s="284">
        <f t="shared" ref="C373:N373" si="64">SUM(C374:C375)</f>
        <v>0</v>
      </c>
      <c r="D373" s="284">
        <f>SUM(D374:D375)</f>
        <v>0</v>
      </c>
      <c r="E373" s="284">
        <f t="shared" si="64"/>
        <v>0</v>
      </c>
      <c r="F373" s="284">
        <f t="shared" si="64"/>
        <v>0</v>
      </c>
      <c r="G373" s="284">
        <f t="shared" si="64"/>
        <v>0</v>
      </c>
      <c r="H373" s="284">
        <f t="shared" si="64"/>
        <v>0</v>
      </c>
      <c r="I373" s="284">
        <f t="shared" si="64"/>
        <v>0</v>
      </c>
      <c r="J373" s="284">
        <f t="shared" si="64"/>
        <v>0</v>
      </c>
      <c r="K373" s="284">
        <f t="shared" si="64"/>
        <v>0</v>
      </c>
      <c r="L373" s="284">
        <f t="shared" si="64"/>
        <v>0</v>
      </c>
      <c r="M373" s="284">
        <f t="shared" si="56"/>
        <v>0</v>
      </c>
      <c r="N373" s="311">
        <f t="shared" si="64"/>
        <v>0</v>
      </c>
    </row>
    <row r="374" spans="1:14" customFormat="1" ht="25.5" customHeight="1">
      <c r="A374" s="308">
        <v>761</v>
      </c>
      <c r="B374" s="302" t="s">
        <v>701</v>
      </c>
      <c r="C374" s="286">
        <v>0</v>
      </c>
      <c r="D374" s="286">
        <v>0</v>
      </c>
      <c r="E374" s="286">
        <v>0</v>
      </c>
      <c r="F374" s="286">
        <v>0</v>
      </c>
      <c r="G374" s="286">
        <v>0</v>
      </c>
      <c r="H374" s="286">
        <v>0</v>
      </c>
      <c r="I374" s="286">
        <v>0</v>
      </c>
      <c r="J374" s="286">
        <v>0</v>
      </c>
      <c r="K374" s="286">
        <v>0</v>
      </c>
      <c r="L374" s="286">
        <v>0</v>
      </c>
      <c r="M374" s="285">
        <f t="shared" si="56"/>
        <v>0</v>
      </c>
      <c r="N374" s="307"/>
    </row>
    <row r="375" spans="1:14" customFormat="1" ht="25.5" customHeight="1">
      <c r="A375" s="308">
        <v>762</v>
      </c>
      <c r="B375" s="302" t="s">
        <v>702</v>
      </c>
      <c r="C375" s="286">
        <v>0</v>
      </c>
      <c r="D375" s="286">
        <v>0</v>
      </c>
      <c r="E375" s="286">
        <v>0</v>
      </c>
      <c r="F375" s="286">
        <v>0</v>
      </c>
      <c r="G375" s="286">
        <v>0</v>
      </c>
      <c r="H375" s="286">
        <v>0</v>
      </c>
      <c r="I375" s="286">
        <v>0</v>
      </c>
      <c r="J375" s="286">
        <v>0</v>
      </c>
      <c r="K375" s="286">
        <v>0</v>
      </c>
      <c r="L375" s="286">
        <v>0</v>
      </c>
      <c r="M375" s="285">
        <f t="shared" si="56"/>
        <v>0</v>
      </c>
      <c r="N375" s="307"/>
    </row>
    <row r="376" spans="1:14" customFormat="1" ht="30">
      <c r="A376" s="295">
        <v>7900</v>
      </c>
      <c r="B376" s="296" t="s">
        <v>703</v>
      </c>
      <c r="C376" s="284">
        <f t="shared" ref="C376:N376" si="65">SUM(C377:C379)</f>
        <v>0</v>
      </c>
      <c r="D376" s="284">
        <f>SUM(D377:D379)</f>
        <v>0</v>
      </c>
      <c r="E376" s="284">
        <f t="shared" si="65"/>
        <v>0</v>
      </c>
      <c r="F376" s="284">
        <f t="shared" si="65"/>
        <v>0</v>
      </c>
      <c r="G376" s="284">
        <f t="shared" si="65"/>
        <v>0</v>
      </c>
      <c r="H376" s="284">
        <f t="shared" si="65"/>
        <v>0</v>
      </c>
      <c r="I376" s="284">
        <f t="shared" si="65"/>
        <v>0</v>
      </c>
      <c r="J376" s="284">
        <f t="shared" si="65"/>
        <v>0</v>
      </c>
      <c r="K376" s="284">
        <f t="shared" si="65"/>
        <v>0</v>
      </c>
      <c r="L376" s="284">
        <f t="shared" si="65"/>
        <v>0</v>
      </c>
      <c r="M376" s="284">
        <f t="shared" si="56"/>
        <v>0</v>
      </c>
      <c r="N376" s="311">
        <f t="shared" si="65"/>
        <v>0</v>
      </c>
    </row>
    <row r="377" spans="1:14" customFormat="1" ht="25.5" customHeight="1">
      <c r="A377" s="308">
        <v>791</v>
      </c>
      <c r="B377" s="302" t="s">
        <v>704</v>
      </c>
      <c r="C377" s="287">
        <v>0</v>
      </c>
      <c r="D377" s="287">
        <v>0</v>
      </c>
      <c r="E377" s="287">
        <v>0</v>
      </c>
      <c r="F377" s="287">
        <v>0</v>
      </c>
      <c r="G377" s="287">
        <v>0</v>
      </c>
      <c r="H377" s="287">
        <v>0</v>
      </c>
      <c r="I377" s="287">
        <v>0</v>
      </c>
      <c r="J377" s="287">
        <v>0</v>
      </c>
      <c r="K377" s="287">
        <v>0</v>
      </c>
      <c r="L377" s="287">
        <v>0</v>
      </c>
      <c r="M377" s="285">
        <f t="shared" si="56"/>
        <v>0</v>
      </c>
      <c r="N377" s="307"/>
    </row>
    <row r="378" spans="1:14" customFormat="1" ht="25.5" customHeight="1">
      <c r="A378" s="308">
        <v>792</v>
      </c>
      <c r="B378" s="302" t="s">
        <v>705</v>
      </c>
      <c r="C378" s="287">
        <v>0</v>
      </c>
      <c r="D378" s="287">
        <v>0</v>
      </c>
      <c r="E378" s="287">
        <v>0</v>
      </c>
      <c r="F378" s="287">
        <v>0</v>
      </c>
      <c r="G378" s="287">
        <v>0</v>
      </c>
      <c r="H378" s="287">
        <v>0</v>
      </c>
      <c r="I378" s="287">
        <v>0</v>
      </c>
      <c r="J378" s="287">
        <v>0</v>
      </c>
      <c r="K378" s="287">
        <v>0</v>
      </c>
      <c r="L378" s="287">
        <v>0</v>
      </c>
      <c r="M378" s="285">
        <f t="shared" si="56"/>
        <v>0</v>
      </c>
      <c r="N378" s="307"/>
    </row>
    <row r="379" spans="1:14" customFormat="1" ht="25.5" customHeight="1">
      <c r="A379" s="308">
        <v>799</v>
      </c>
      <c r="B379" s="302" t="s">
        <v>706</v>
      </c>
      <c r="C379" s="287">
        <v>0</v>
      </c>
      <c r="D379" s="287">
        <v>0</v>
      </c>
      <c r="E379" s="287">
        <v>0</v>
      </c>
      <c r="F379" s="287">
        <v>0</v>
      </c>
      <c r="G379" s="287">
        <v>0</v>
      </c>
      <c r="H379" s="287">
        <v>0</v>
      </c>
      <c r="I379" s="287">
        <v>0</v>
      </c>
      <c r="J379" s="287">
        <v>0</v>
      </c>
      <c r="K379" s="287">
        <v>0</v>
      </c>
      <c r="L379" s="287">
        <v>0</v>
      </c>
      <c r="M379" s="285">
        <f t="shared" si="56"/>
        <v>0</v>
      </c>
      <c r="N379" s="307"/>
    </row>
    <row r="380" spans="1:14" s="136" customFormat="1" ht="25.5" customHeight="1">
      <c r="A380" s="293">
        <v>8000</v>
      </c>
      <c r="B380" s="294" t="s">
        <v>27</v>
      </c>
      <c r="C380" s="283">
        <f t="shared" ref="C380:N380" si="66">C381+C388+C394</f>
        <v>0</v>
      </c>
      <c r="D380" s="283">
        <f>D381+D388+D394</f>
        <v>0</v>
      </c>
      <c r="E380" s="283">
        <f t="shared" si="66"/>
        <v>0</v>
      </c>
      <c r="F380" s="283">
        <f t="shared" si="66"/>
        <v>0</v>
      </c>
      <c r="G380" s="283">
        <f t="shared" si="66"/>
        <v>0</v>
      </c>
      <c r="H380" s="283">
        <f t="shared" si="66"/>
        <v>0</v>
      </c>
      <c r="I380" s="283">
        <f t="shared" si="66"/>
        <v>0</v>
      </c>
      <c r="J380" s="283">
        <f t="shared" si="66"/>
        <v>0</v>
      </c>
      <c r="K380" s="283">
        <f t="shared" si="66"/>
        <v>0</v>
      </c>
      <c r="L380" s="283">
        <f t="shared" si="66"/>
        <v>0</v>
      </c>
      <c r="M380" s="283">
        <f t="shared" si="56"/>
        <v>0</v>
      </c>
      <c r="N380" s="314">
        <f t="shared" si="66"/>
        <v>0</v>
      </c>
    </row>
    <row r="381" spans="1:14" customFormat="1" ht="25.5" customHeight="1">
      <c r="A381" s="295">
        <v>8100</v>
      </c>
      <c r="B381" s="296" t="s">
        <v>306</v>
      </c>
      <c r="C381" s="284">
        <f>SUM(C382:C387)</f>
        <v>0</v>
      </c>
      <c r="D381" s="284">
        <f>SUM(D382:D387)</f>
        <v>0</v>
      </c>
      <c r="E381" s="284">
        <f t="shared" ref="E381:N381" si="67">SUM(E382:E387)</f>
        <v>0</v>
      </c>
      <c r="F381" s="284">
        <f t="shared" si="67"/>
        <v>0</v>
      </c>
      <c r="G381" s="284">
        <f t="shared" si="67"/>
        <v>0</v>
      </c>
      <c r="H381" s="284">
        <f t="shared" si="67"/>
        <v>0</v>
      </c>
      <c r="I381" s="284">
        <f t="shared" si="67"/>
        <v>0</v>
      </c>
      <c r="J381" s="284">
        <f t="shared" si="67"/>
        <v>0</v>
      </c>
      <c r="K381" s="284">
        <f t="shared" si="67"/>
        <v>0</v>
      </c>
      <c r="L381" s="284">
        <f t="shared" si="67"/>
        <v>0</v>
      </c>
      <c r="M381" s="284">
        <f t="shared" si="56"/>
        <v>0</v>
      </c>
      <c r="N381" s="311">
        <f t="shared" si="67"/>
        <v>0</v>
      </c>
    </row>
    <row r="382" spans="1:14" customFormat="1" ht="25.5" customHeight="1">
      <c r="A382" s="308">
        <v>811</v>
      </c>
      <c r="B382" s="302" t="s">
        <v>707</v>
      </c>
      <c r="C382" s="286">
        <v>0</v>
      </c>
      <c r="D382" s="286">
        <v>0</v>
      </c>
      <c r="E382" s="286">
        <v>0</v>
      </c>
      <c r="F382" s="286">
        <v>0</v>
      </c>
      <c r="G382" s="286">
        <v>0</v>
      </c>
      <c r="H382" s="286">
        <v>0</v>
      </c>
      <c r="I382" s="286">
        <v>0</v>
      </c>
      <c r="J382" s="286">
        <v>0</v>
      </c>
      <c r="K382" s="286">
        <v>0</v>
      </c>
      <c r="L382" s="286">
        <v>0</v>
      </c>
      <c r="M382" s="285">
        <f t="shared" si="56"/>
        <v>0</v>
      </c>
      <c r="N382" s="307"/>
    </row>
    <row r="383" spans="1:14" customFormat="1" ht="25.5" customHeight="1">
      <c r="A383" s="308">
        <v>812</v>
      </c>
      <c r="B383" s="302" t="s">
        <v>708</v>
      </c>
      <c r="C383" s="286">
        <v>0</v>
      </c>
      <c r="D383" s="286">
        <v>0</v>
      </c>
      <c r="E383" s="286">
        <v>0</v>
      </c>
      <c r="F383" s="286">
        <v>0</v>
      </c>
      <c r="G383" s="286">
        <v>0</v>
      </c>
      <c r="H383" s="286">
        <v>0</v>
      </c>
      <c r="I383" s="286">
        <v>0</v>
      </c>
      <c r="J383" s="286">
        <v>0</v>
      </c>
      <c r="K383" s="286">
        <v>0</v>
      </c>
      <c r="L383" s="286">
        <v>0</v>
      </c>
      <c r="M383" s="285">
        <f t="shared" si="56"/>
        <v>0</v>
      </c>
      <c r="N383" s="307"/>
    </row>
    <row r="384" spans="1:14" customFormat="1" ht="25.5" customHeight="1">
      <c r="A384" s="308">
        <v>813</v>
      </c>
      <c r="B384" s="302" t="s">
        <v>709</v>
      </c>
      <c r="C384" s="286">
        <v>0</v>
      </c>
      <c r="D384" s="286">
        <v>0</v>
      </c>
      <c r="E384" s="286">
        <v>0</v>
      </c>
      <c r="F384" s="286">
        <v>0</v>
      </c>
      <c r="G384" s="286">
        <v>0</v>
      </c>
      <c r="H384" s="286">
        <v>0</v>
      </c>
      <c r="I384" s="286">
        <v>0</v>
      </c>
      <c r="J384" s="286">
        <v>0</v>
      </c>
      <c r="K384" s="286">
        <v>0</v>
      </c>
      <c r="L384" s="286">
        <v>0</v>
      </c>
      <c r="M384" s="285">
        <f t="shared" si="56"/>
        <v>0</v>
      </c>
      <c r="N384" s="307"/>
    </row>
    <row r="385" spans="1:14" customFormat="1" ht="25.5">
      <c r="A385" s="308">
        <v>814</v>
      </c>
      <c r="B385" s="302" t="s">
        <v>710</v>
      </c>
      <c r="C385" s="286">
        <v>0</v>
      </c>
      <c r="D385" s="286">
        <v>0</v>
      </c>
      <c r="E385" s="286">
        <v>0</v>
      </c>
      <c r="F385" s="286">
        <v>0</v>
      </c>
      <c r="G385" s="286">
        <v>0</v>
      </c>
      <c r="H385" s="286">
        <v>0</v>
      </c>
      <c r="I385" s="286">
        <v>0</v>
      </c>
      <c r="J385" s="286">
        <v>0</v>
      </c>
      <c r="K385" s="286">
        <v>0</v>
      </c>
      <c r="L385" s="286">
        <v>0</v>
      </c>
      <c r="M385" s="285">
        <f t="shared" si="56"/>
        <v>0</v>
      </c>
      <c r="N385" s="307"/>
    </row>
    <row r="386" spans="1:14" customFormat="1" ht="25.5" customHeight="1">
      <c r="A386" s="308">
        <v>815</v>
      </c>
      <c r="B386" s="302" t="s">
        <v>711</v>
      </c>
      <c r="C386" s="286">
        <v>0</v>
      </c>
      <c r="D386" s="286">
        <v>0</v>
      </c>
      <c r="E386" s="286">
        <v>0</v>
      </c>
      <c r="F386" s="286">
        <v>0</v>
      </c>
      <c r="G386" s="286">
        <v>0</v>
      </c>
      <c r="H386" s="286">
        <v>0</v>
      </c>
      <c r="I386" s="286">
        <v>0</v>
      </c>
      <c r="J386" s="286">
        <v>0</v>
      </c>
      <c r="K386" s="286">
        <v>0</v>
      </c>
      <c r="L386" s="286">
        <v>0</v>
      </c>
      <c r="M386" s="285">
        <f t="shared" si="56"/>
        <v>0</v>
      </c>
      <c r="N386" s="307"/>
    </row>
    <row r="387" spans="1:14" customFormat="1" ht="25.5" customHeight="1">
      <c r="A387" s="308">
        <v>816</v>
      </c>
      <c r="B387" s="302" t="s">
        <v>712</v>
      </c>
      <c r="C387" s="286">
        <v>0</v>
      </c>
      <c r="D387" s="286">
        <v>0</v>
      </c>
      <c r="E387" s="286">
        <v>0</v>
      </c>
      <c r="F387" s="286">
        <v>0</v>
      </c>
      <c r="G387" s="286">
        <v>0</v>
      </c>
      <c r="H387" s="286">
        <v>0</v>
      </c>
      <c r="I387" s="286">
        <v>0</v>
      </c>
      <c r="J387" s="286">
        <v>0</v>
      </c>
      <c r="K387" s="286">
        <v>0</v>
      </c>
      <c r="L387" s="286">
        <v>0</v>
      </c>
      <c r="M387" s="285">
        <f t="shared" si="56"/>
        <v>0</v>
      </c>
      <c r="N387" s="307"/>
    </row>
    <row r="388" spans="1:14" customFormat="1" ht="25.5" customHeight="1">
      <c r="A388" s="295">
        <v>8300</v>
      </c>
      <c r="B388" s="296" t="s">
        <v>309</v>
      </c>
      <c r="C388" s="284">
        <f t="shared" ref="C388:N388" si="68">SUM(C389:C393)</f>
        <v>0</v>
      </c>
      <c r="D388" s="284">
        <f>SUM(D389:D393)</f>
        <v>0</v>
      </c>
      <c r="E388" s="284">
        <f t="shared" si="68"/>
        <v>0</v>
      </c>
      <c r="F388" s="284">
        <f t="shared" si="68"/>
        <v>0</v>
      </c>
      <c r="G388" s="284">
        <f t="shared" si="68"/>
        <v>0</v>
      </c>
      <c r="H388" s="284">
        <f t="shared" si="68"/>
        <v>0</v>
      </c>
      <c r="I388" s="284">
        <f t="shared" si="68"/>
        <v>0</v>
      </c>
      <c r="J388" s="284">
        <f t="shared" si="68"/>
        <v>0</v>
      </c>
      <c r="K388" s="284">
        <f t="shared" si="68"/>
        <v>0</v>
      </c>
      <c r="L388" s="284">
        <f t="shared" si="68"/>
        <v>0</v>
      </c>
      <c r="M388" s="284">
        <f t="shared" si="56"/>
        <v>0</v>
      </c>
      <c r="N388" s="311">
        <f t="shared" si="68"/>
        <v>0</v>
      </c>
    </row>
    <row r="389" spans="1:14" customFormat="1" ht="25.5" customHeight="1">
      <c r="A389" s="308">
        <v>831</v>
      </c>
      <c r="B389" s="302" t="s">
        <v>713</v>
      </c>
      <c r="C389" s="286">
        <v>0</v>
      </c>
      <c r="D389" s="286">
        <v>0</v>
      </c>
      <c r="E389" s="286">
        <v>0</v>
      </c>
      <c r="F389" s="286">
        <v>0</v>
      </c>
      <c r="G389" s="286">
        <v>0</v>
      </c>
      <c r="H389" s="286">
        <v>0</v>
      </c>
      <c r="I389" s="286">
        <v>0</v>
      </c>
      <c r="J389" s="286">
        <v>0</v>
      </c>
      <c r="K389" s="286">
        <v>0</v>
      </c>
      <c r="L389" s="286">
        <v>0</v>
      </c>
      <c r="M389" s="285">
        <f t="shared" si="56"/>
        <v>0</v>
      </c>
      <c r="N389" s="307"/>
    </row>
    <row r="390" spans="1:14" customFormat="1" ht="25.5" customHeight="1">
      <c r="A390" s="308">
        <v>832</v>
      </c>
      <c r="B390" s="302" t="s">
        <v>714</v>
      </c>
      <c r="C390" s="286">
        <v>0</v>
      </c>
      <c r="D390" s="286">
        <v>0</v>
      </c>
      <c r="E390" s="286">
        <v>0</v>
      </c>
      <c r="F390" s="286">
        <v>0</v>
      </c>
      <c r="G390" s="286">
        <v>0</v>
      </c>
      <c r="H390" s="286">
        <v>0</v>
      </c>
      <c r="I390" s="286">
        <v>0</v>
      </c>
      <c r="J390" s="286">
        <v>0</v>
      </c>
      <c r="K390" s="286">
        <v>0</v>
      </c>
      <c r="L390" s="286">
        <v>0</v>
      </c>
      <c r="M390" s="285">
        <f t="shared" ref="M390:M429" si="69">SUM(C390:L390)</f>
        <v>0</v>
      </c>
      <c r="N390" s="307"/>
    </row>
    <row r="391" spans="1:14" customFormat="1" ht="25.5" customHeight="1">
      <c r="A391" s="308">
        <v>833</v>
      </c>
      <c r="B391" s="302" t="s">
        <v>715</v>
      </c>
      <c r="C391" s="286">
        <v>0</v>
      </c>
      <c r="D391" s="286">
        <v>0</v>
      </c>
      <c r="E391" s="286">
        <v>0</v>
      </c>
      <c r="F391" s="286">
        <v>0</v>
      </c>
      <c r="G391" s="286">
        <v>0</v>
      </c>
      <c r="H391" s="286">
        <v>0</v>
      </c>
      <c r="I391" s="286">
        <v>0</v>
      </c>
      <c r="J391" s="286">
        <v>0</v>
      </c>
      <c r="K391" s="286">
        <v>0</v>
      </c>
      <c r="L391" s="286">
        <v>0</v>
      </c>
      <c r="M391" s="285">
        <f t="shared" si="69"/>
        <v>0</v>
      </c>
      <c r="N391" s="307"/>
    </row>
    <row r="392" spans="1:14" customFormat="1" ht="34.5" customHeight="1">
      <c r="A392" s="308">
        <v>834</v>
      </c>
      <c r="B392" s="302" t="s">
        <v>716</v>
      </c>
      <c r="C392" s="286">
        <v>0</v>
      </c>
      <c r="D392" s="286">
        <v>0</v>
      </c>
      <c r="E392" s="286">
        <v>0</v>
      </c>
      <c r="F392" s="286">
        <v>0</v>
      </c>
      <c r="G392" s="286">
        <v>0</v>
      </c>
      <c r="H392" s="286">
        <v>0</v>
      </c>
      <c r="I392" s="286">
        <v>0</v>
      </c>
      <c r="J392" s="286">
        <v>0</v>
      </c>
      <c r="K392" s="286">
        <v>0</v>
      </c>
      <c r="L392" s="286">
        <v>0</v>
      </c>
      <c r="M392" s="285">
        <f t="shared" si="69"/>
        <v>0</v>
      </c>
      <c r="N392" s="307"/>
    </row>
    <row r="393" spans="1:14" customFormat="1" ht="33" customHeight="1">
      <c r="A393" s="308">
        <v>835</v>
      </c>
      <c r="B393" s="302" t="s">
        <v>717</v>
      </c>
      <c r="C393" s="286">
        <v>0</v>
      </c>
      <c r="D393" s="286">
        <v>0</v>
      </c>
      <c r="E393" s="286">
        <v>0</v>
      </c>
      <c r="F393" s="286">
        <v>0</v>
      </c>
      <c r="G393" s="286">
        <v>0</v>
      </c>
      <c r="H393" s="286">
        <v>0</v>
      </c>
      <c r="I393" s="286">
        <v>0</v>
      </c>
      <c r="J393" s="286">
        <v>0</v>
      </c>
      <c r="K393" s="286">
        <v>0</v>
      </c>
      <c r="L393" s="286">
        <v>0</v>
      </c>
      <c r="M393" s="285">
        <f t="shared" si="69"/>
        <v>0</v>
      </c>
      <c r="N393" s="307"/>
    </row>
    <row r="394" spans="1:14" customFormat="1" ht="25.5" customHeight="1">
      <c r="A394" s="295">
        <v>8500</v>
      </c>
      <c r="B394" s="296" t="s">
        <v>315</v>
      </c>
      <c r="C394" s="284">
        <f t="shared" ref="C394:N394" si="70">SUM(C395:C397)</f>
        <v>0</v>
      </c>
      <c r="D394" s="284">
        <f>SUM(D395:D397)</f>
        <v>0</v>
      </c>
      <c r="E394" s="284">
        <f t="shared" si="70"/>
        <v>0</v>
      </c>
      <c r="F394" s="284">
        <f t="shared" si="70"/>
        <v>0</v>
      </c>
      <c r="G394" s="284">
        <f t="shared" si="70"/>
        <v>0</v>
      </c>
      <c r="H394" s="284">
        <f t="shared" si="70"/>
        <v>0</v>
      </c>
      <c r="I394" s="284">
        <f t="shared" si="70"/>
        <v>0</v>
      </c>
      <c r="J394" s="284">
        <f t="shared" si="70"/>
        <v>0</v>
      </c>
      <c r="K394" s="284">
        <f t="shared" si="70"/>
        <v>0</v>
      </c>
      <c r="L394" s="284">
        <f t="shared" si="70"/>
        <v>0</v>
      </c>
      <c r="M394" s="284">
        <f t="shared" si="69"/>
        <v>0</v>
      </c>
      <c r="N394" s="311">
        <f t="shared" si="70"/>
        <v>0</v>
      </c>
    </row>
    <row r="395" spans="1:14" customFormat="1" ht="25.5" customHeight="1">
      <c r="A395" s="308">
        <v>851</v>
      </c>
      <c r="B395" s="302" t="s">
        <v>718</v>
      </c>
      <c r="C395" s="286">
        <v>0</v>
      </c>
      <c r="D395" s="286">
        <v>0</v>
      </c>
      <c r="E395" s="286">
        <v>0</v>
      </c>
      <c r="F395" s="286">
        <v>0</v>
      </c>
      <c r="G395" s="286">
        <v>0</v>
      </c>
      <c r="H395" s="286">
        <v>0</v>
      </c>
      <c r="I395" s="286">
        <v>0</v>
      </c>
      <c r="J395" s="286">
        <v>0</v>
      </c>
      <c r="K395" s="286">
        <v>0</v>
      </c>
      <c r="L395" s="286">
        <v>0</v>
      </c>
      <c r="M395" s="285">
        <f t="shared" si="69"/>
        <v>0</v>
      </c>
      <c r="N395" s="307"/>
    </row>
    <row r="396" spans="1:14" customFormat="1" ht="25.5" customHeight="1">
      <c r="A396" s="308">
        <v>852</v>
      </c>
      <c r="B396" s="302" t="s">
        <v>719</v>
      </c>
      <c r="C396" s="286">
        <v>0</v>
      </c>
      <c r="D396" s="286">
        <v>0</v>
      </c>
      <c r="E396" s="286">
        <v>0</v>
      </c>
      <c r="F396" s="286">
        <v>0</v>
      </c>
      <c r="G396" s="286">
        <v>0</v>
      </c>
      <c r="H396" s="286">
        <v>0</v>
      </c>
      <c r="I396" s="286">
        <v>0</v>
      </c>
      <c r="J396" s="286">
        <v>0</v>
      </c>
      <c r="K396" s="286">
        <v>0</v>
      </c>
      <c r="L396" s="286">
        <v>0</v>
      </c>
      <c r="M396" s="285">
        <f t="shared" si="69"/>
        <v>0</v>
      </c>
      <c r="N396" s="307"/>
    </row>
    <row r="397" spans="1:14" customFormat="1" ht="25.5" customHeight="1">
      <c r="A397" s="308">
        <v>853</v>
      </c>
      <c r="B397" s="302" t="s">
        <v>720</v>
      </c>
      <c r="C397" s="286">
        <v>0</v>
      </c>
      <c r="D397" s="286">
        <v>0</v>
      </c>
      <c r="E397" s="286">
        <v>0</v>
      </c>
      <c r="F397" s="286">
        <v>0</v>
      </c>
      <c r="G397" s="286">
        <v>0</v>
      </c>
      <c r="H397" s="286">
        <v>0</v>
      </c>
      <c r="I397" s="286">
        <v>0</v>
      </c>
      <c r="J397" s="286">
        <v>0</v>
      </c>
      <c r="K397" s="286">
        <v>0</v>
      </c>
      <c r="L397" s="286">
        <v>0</v>
      </c>
      <c r="M397" s="285">
        <f t="shared" si="69"/>
        <v>0</v>
      </c>
      <c r="N397" s="307"/>
    </row>
    <row r="398" spans="1:14" customFormat="1" ht="25.5" customHeight="1">
      <c r="A398" s="293">
        <v>9000</v>
      </c>
      <c r="B398" s="294" t="s">
        <v>721</v>
      </c>
      <c r="C398" s="283">
        <f t="shared" ref="C398:N398" si="71">C399+C408+C417+C420+C423+C425+C428</f>
        <v>0</v>
      </c>
      <c r="D398" s="283">
        <f>D399+D408+D417+D420+D423+D425+D428</f>
        <v>0</v>
      </c>
      <c r="E398" s="283">
        <f t="shared" si="71"/>
        <v>0</v>
      </c>
      <c r="F398" s="283">
        <f t="shared" si="71"/>
        <v>1523973.68</v>
      </c>
      <c r="G398" s="283">
        <f t="shared" si="71"/>
        <v>0</v>
      </c>
      <c r="H398" s="283">
        <f t="shared" si="71"/>
        <v>0</v>
      </c>
      <c r="I398" s="283">
        <f t="shared" si="71"/>
        <v>0</v>
      </c>
      <c r="J398" s="283">
        <f t="shared" si="71"/>
        <v>0</v>
      </c>
      <c r="K398" s="283">
        <f t="shared" si="71"/>
        <v>0</v>
      </c>
      <c r="L398" s="283">
        <f t="shared" si="71"/>
        <v>0</v>
      </c>
      <c r="M398" s="283">
        <f t="shared" si="69"/>
        <v>1523973.68</v>
      </c>
      <c r="N398" s="313">
        <f t="shared" si="71"/>
        <v>0</v>
      </c>
    </row>
    <row r="399" spans="1:14" customFormat="1" ht="25.5" customHeight="1">
      <c r="A399" s="312">
        <v>9100</v>
      </c>
      <c r="B399" s="257" t="s">
        <v>722</v>
      </c>
      <c r="C399" s="284">
        <f>SUM(C400:C407)</f>
        <v>0</v>
      </c>
      <c r="D399" s="284">
        <f>SUM(D400:D407)</f>
        <v>0</v>
      </c>
      <c r="E399" s="284">
        <f t="shared" ref="E399:N399" si="72">SUM(E400:E407)</f>
        <v>0</v>
      </c>
      <c r="F399" s="284">
        <f t="shared" si="72"/>
        <v>1386973.68</v>
      </c>
      <c r="G399" s="284">
        <f t="shared" si="72"/>
        <v>0</v>
      </c>
      <c r="H399" s="284">
        <f t="shared" si="72"/>
        <v>0</v>
      </c>
      <c r="I399" s="284">
        <f t="shared" si="72"/>
        <v>0</v>
      </c>
      <c r="J399" s="284">
        <f t="shared" si="72"/>
        <v>0</v>
      </c>
      <c r="K399" s="284">
        <f t="shared" si="72"/>
        <v>0</v>
      </c>
      <c r="L399" s="284">
        <f t="shared" si="72"/>
        <v>0</v>
      </c>
      <c r="M399" s="284">
        <f t="shared" si="69"/>
        <v>1386973.68</v>
      </c>
      <c r="N399" s="311">
        <f t="shared" si="72"/>
        <v>0</v>
      </c>
    </row>
    <row r="400" spans="1:14" customFormat="1" ht="25.5" customHeight="1">
      <c r="A400" s="308">
        <v>911</v>
      </c>
      <c r="B400" s="302" t="s">
        <v>723</v>
      </c>
      <c r="C400" s="287">
        <v>0</v>
      </c>
      <c r="D400" s="287">
        <v>0</v>
      </c>
      <c r="E400" s="287">
        <v>0</v>
      </c>
      <c r="F400" s="287">
        <v>1386973.68</v>
      </c>
      <c r="G400" s="287">
        <v>0</v>
      </c>
      <c r="H400" s="287">
        <v>0</v>
      </c>
      <c r="I400" s="287">
        <v>0</v>
      </c>
      <c r="J400" s="287">
        <v>0</v>
      </c>
      <c r="K400" s="287">
        <v>0</v>
      </c>
      <c r="L400" s="287">
        <v>0</v>
      </c>
      <c r="M400" s="285">
        <f t="shared" si="69"/>
        <v>1386973.68</v>
      </c>
      <c r="N400" s="307"/>
    </row>
    <row r="401" spans="1:14" customFormat="1" ht="30" customHeight="1">
      <c r="A401" s="308">
        <v>912</v>
      </c>
      <c r="B401" s="302" t="s">
        <v>724</v>
      </c>
      <c r="C401" s="287">
        <v>0</v>
      </c>
      <c r="D401" s="287">
        <v>0</v>
      </c>
      <c r="E401" s="287">
        <v>0</v>
      </c>
      <c r="F401" s="287">
        <v>0</v>
      </c>
      <c r="G401" s="287">
        <v>0</v>
      </c>
      <c r="H401" s="287">
        <v>0</v>
      </c>
      <c r="I401" s="287">
        <v>0</v>
      </c>
      <c r="J401" s="287">
        <v>0</v>
      </c>
      <c r="K401" s="287">
        <v>0</v>
      </c>
      <c r="L401" s="287">
        <v>0</v>
      </c>
      <c r="M401" s="285">
        <f t="shared" si="69"/>
        <v>0</v>
      </c>
      <c r="N401" s="307"/>
    </row>
    <row r="402" spans="1:14" customFormat="1" ht="25.5" customHeight="1">
      <c r="A402" s="308">
        <v>913</v>
      </c>
      <c r="B402" s="302" t="s">
        <v>725</v>
      </c>
      <c r="C402" s="287">
        <v>0</v>
      </c>
      <c r="D402" s="287">
        <v>0</v>
      </c>
      <c r="E402" s="287">
        <v>0</v>
      </c>
      <c r="F402" s="287">
        <v>0</v>
      </c>
      <c r="G402" s="287">
        <v>0</v>
      </c>
      <c r="H402" s="287">
        <v>0</v>
      </c>
      <c r="I402" s="287">
        <v>0</v>
      </c>
      <c r="J402" s="287">
        <v>0</v>
      </c>
      <c r="K402" s="287">
        <v>0</v>
      </c>
      <c r="L402" s="287">
        <v>0</v>
      </c>
      <c r="M402" s="285">
        <f t="shared" si="69"/>
        <v>0</v>
      </c>
      <c r="N402" s="307"/>
    </row>
    <row r="403" spans="1:14" customFormat="1" ht="25.5" customHeight="1">
      <c r="A403" s="308">
        <v>914</v>
      </c>
      <c r="B403" s="302" t="s">
        <v>726</v>
      </c>
      <c r="C403" s="287">
        <v>0</v>
      </c>
      <c r="D403" s="287">
        <v>0</v>
      </c>
      <c r="E403" s="287">
        <v>0</v>
      </c>
      <c r="F403" s="287">
        <v>0</v>
      </c>
      <c r="G403" s="287">
        <v>0</v>
      </c>
      <c r="H403" s="287">
        <v>0</v>
      </c>
      <c r="I403" s="287">
        <v>0</v>
      </c>
      <c r="J403" s="287">
        <v>0</v>
      </c>
      <c r="K403" s="287">
        <v>0</v>
      </c>
      <c r="L403" s="287">
        <v>0</v>
      </c>
      <c r="M403" s="285">
        <f t="shared" si="69"/>
        <v>0</v>
      </c>
      <c r="N403" s="307"/>
    </row>
    <row r="404" spans="1:14" customFormat="1" ht="38.25" customHeight="1">
      <c r="A404" s="308">
        <v>915</v>
      </c>
      <c r="B404" s="302" t="s">
        <v>727</v>
      </c>
      <c r="C404" s="287">
        <v>0</v>
      </c>
      <c r="D404" s="287">
        <v>0</v>
      </c>
      <c r="E404" s="287">
        <v>0</v>
      </c>
      <c r="F404" s="287">
        <v>0</v>
      </c>
      <c r="G404" s="287">
        <v>0</v>
      </c>
      <c r="H404" s="287">
        <v>0</v>
      </c>
      <c r="I404" s="287">
        <v>0</v>
      </c>
      <c r="J404" s="287">
        <v>0</v>
      </c>
      <c r="K404" s="287">
        <v>0</v>
      </c>
      <c r="L404" s="287">
        <v>0</v>
      </c>
      <c r="M404" s="285">
        <f t="shared" si="69"/>
        <v>0</v>
      </c>
      <c r="N404" s="307"/>
    </row>
    <row r="405" spans="1:14" customFormat="1" ht="25.5" customHeight="1">
      <c r="A405" s="308">
        <v>916</v>
      </c>
      <c r="B405" s="302" t="s">
        <v>728</v>
      </c>
      <c r="C405" s="287">
        <v>0</v>
      </c>
      <c r="D405" s="287">
        <v>0</v>
      </c>
      <c r="E405" s="287">
        <v>0</v>
      </c>
      <c r="F405" s="287">
        <v>0</v>
      </c>
      <c r="G405" s="287">
        <v>0</v>
      </c>
      <c r="H405" s="287">
        <v>0</v>
      </c>
      <c r="I405" s="287">
        <v>0</v>
      </c>
      <c r="J405" s="287">
        <v>0</v>
      </c>
      <c r="K405" s="287">
        <v>0</v>
      </c>
      <c r="L405" s="287">
        <v>0</v>
      </c>
      <c r="M405" s="285">
        <f t="shared" si="69"/>
        <v>0</v>
      </c>
      <c r="N405" s="307"/>
    </row>
    <row r="406" spans="1:14" customFormat="1" ht="27.75" customHeight="1">
      <c r="A406" s="308">
        <v>917</v>
      </c>
      <c r="B406" s="302" t="s">
        <v>729</v>
      </c>
      <c r="C406" s="287">
        <v>0</v>
      </c>
      <c r="D406" s="287">
        <v>0</v>
      </c>
      <c r="E406" s="287">
        <v>0</v>
      </c>
      <c r="F406" s="287">
        <v>0</v>
      </c>
      <c r="G406" s="287">
        <v>0</v>
      </c>
      <c r="H406" s="287">
        <v>0</v>
      </c>
      <c r="I406" s="287">
        <v>0</v>
      </c>
      <c r="J406" s="287">
        <v>0</v>
      </c>
      <c r="K406" s="287">
        <v>0</v>
      </c>
      <c r="L406" s="287">
        <v>0</v>
      </c>
      <c r="M406" s="285">
        <f t="shared" si="69"/>
        <v>0</v>
      </c>
      <c r="N406" s="307"/>
    </row>
    <row r="407" spans="1:14" customFormat="1" ht="25.5" customHeight="1">
      <c r="A407" s="308">
        <v>918</v>
      </c>
      <c r="B407" s="302" t="s">
        <v>730</v>
      </c>
      <c r="C407" s="287">
        <v>0</v>
      </c>
      <c r="D407" s="287">
        <v>0</v>
      </c>
      <c r="E407" s="287">
        <v>0</v>
      </c>
      <c r="F407" s="287">
        <v>0</v>
      </c>
      <c r="G407" s="287">
        <v>0</v>
      </c>
      <c r="H407" s="287">
        <v>0</v>
      </c>
      <c r="I407" s="287">
        <v>0</v>
      </c>
      <c r="J407" s="287">
        <v>0</v>
      </c>
      <c r="K407" s="287">
        <v>0</v>
      </c>
      <c r="L407" s="287">
        <v>0</v>
      </c>
      <c r="M407" s="285">
        <f t="shared" si="69"/>
        <v>0</v>
      </c>
      <c r="N407" s="307"/>
    </row>
    <row r="408" spans="1:14" customFormat="1" ht="25.5" customHeight="1">
      <c r="A408" s="295">
        <v>9200</v>
      </c>
      <c r="B408" s="296" t="s">
        <v>731</v>
      </c>
      <c r="C408" s="284">
        <f t="shared" ref="C408:N408" si="73">SUM(C409:C416)</f>
        <v>0</v>
      </c>
      <c r="D408" s="284">
        <f>SUM(D409:D416)</f>
        <v>0</v>
      </c>
      <c r="E408" s="284">
        <f t="shared" si="73"/>
        <v>0</v>
      </c>
      <c r="F408" s="284">
        <f t="shared" si="73"/>
        <v>137000</v>
      </c>
      <c r="G408" s="284">
        <f t="shared" si="73"/>
        <v>0</v>
      </c>
      <c r="H408" s="284">
        <f t="shared" si="73"/>
        <v>0</v>
      </c>
      <c r="I408" s="284">
        <f t="shared" si="73"/>
        <v>0</v>
      </c>
      <c r="J408" s="284">
        <f t="shared" si="73"/>
        <v>0</v>
      </c>
      <c r="K408" s="284">
        <f t="shared" si="73"/>
        <v>0</v>
      </c>
      <c r="L408" s="284">
        <f t="shared" si="73"/>
        <v>0</v>
      </c>
      <c r="M408" s="284">
        <f t="shared" si="69"/>
        <v>137000</v>
      </c>
      <c r="N408" s="311">
        <f t="shared" si="73"/>
        <v>0</v>
      </c>
    </row>
    <row r="409" spans="1:14" customFormat="1" ht="25.5" customHeight="1">
      <c r="A409" s="308">
        <v>921</v>
      </c>
      <c r="B409" s="302" t="s">
        <v>732</v>
      </c>
      <c r="C409" s="287">
        <v>0</v>
      </c>
      <c r="D409" s="287">
        <v>0</v>
      </c>
      <c r="E409" s="287">
        <v>0</v>
      </c>
      <c r="F409" s="287">
        <v>137000</v>
      </c>
      <c r="G409" s="287">
        <v>0</v>
      </c>
      <c r="H409" s="287">
        <v>0</v>
      </c>
      <c r="I409" s="287">
        <v>0</v>
      </c>
      <c r="J409" s="287">
        <v>0</v>
      </c>
      <c r="K409" s="287">
        <v>0</v>
      </c>
      <c r="L409" s="287">
        <v>0</v>
      </c>
      <c r="M409" s="285">
        <f t="shared" si="69"/>
        <v>137000</v>
      </c>
      <c r="N409" s="307"/>
    </row>
    <row r="410" spans="1:14" customFormat="1" ht="25.5" customHeight="1">
      <c r="A410" s="308">
        <v>922</v>
      </c>
      <c r="B410" s="302" t="s">
        <v>733</v>
      </c>
      <c r="C410" s="287">
        <v>0</v>
      </c>
      <c r="D410" s="287">
        <v>0</v>
      </c>
      <c r="E410" s="287">
        <v>0</v>
      </c>
      <c r="F410" s="287">
        <v>0</v>
      </c>
      <c r="G410" s="287">
        <v>0</v>
      </c>
      <c r="H410" s="287">
        <v>0</v>
      </c>
      <c r="I410" s="287">
        <v>0</v>
      </c>
      <c r="J410" s="287">
        <v>0</v>
      </c>
      <c r="K410" s="287">
        <v>0</v>
      </c>
      <c r="L410" s="287">
        <v>0</v>
      </c>
      <c r="M410" s="285">
        <f t="shared" si="69"/>
        <v>0</v>
      </c>
      <c r="N410" s="307"/>
    </row>
    <row r="411" spans="1:14" customFormat="1" ht="25.5" customHeight="1">
      <c r="A411" s="308">
        <v>923</v>
      </c>
      <c r="B411" s="302" t="s">
        <v>734</v>
      </c>
      <c r="C411" s="287">
        <v>0</v>
      </c>
      <c r="D411" s="287">
        <v>0</v>
      </c>
      <c r="E411" s="287">
        <v>0</v>
      </c>
      <c r="F411" s="287">
        <v>0</v>
      </c>
      <c r="G411" s="287">
        <v>0</v>
      </c>
      <c r="H411" s="287">
        <v>0</v>
      </c>
      <c r="I411" s="287">
        <v>0</v>
      </c>
      <c r="J411" s="287">
        <v>0</v>
      </c>
      <c r="K411" s="287">
        <v>0</v>
      </c>
      <c r="L411" s="287">
        <v>0</v>
      </c>
      <c r="M411" s="285">
        <f t="shared" si="69"/>
        <v>0</v>
      </c>
      <c r="N411" s="307"/>
    </row>
    <row r="412" spans="1:14" customFormat="1" ht="25.5" customHeight="1">
      <c r="A412" s="308">
        <v>924</v>
      </c>
      <c r="B412" s="302" t="s">
        <v>735</v>
      </c>
      <c r="C412" s="287">
        <v>0</v>
      </c>
      <c r="D412" s="287">
        <v>0</v>
      </c>
      <c r="E412" s="287">
        <v>0</v>
      </c>
      <c r="F412" s="287">
        <v>0</v>
      </c>
      <c r="G412" s="287">
        <v>0</v>
      </c>
      <c r="H412" s="287">
        <v>0</v>
      </c>
      <c r="I412" s="287">
        <v>0</v>
      </c>
      <c r="J412" s="287">
        <v>0</v>
      </c>
      <c r="K412" s="287">
        <v>0</v>
      </c>
      <c r="L412" s="287">
        <v>0</v>
      </c>
      <c r="M412" s="285">
        <f t="shared" si="69"/>
        <v>0</v>
      </c>
      <c r="N412" s="307"/>
    </row>
    <row r="413" spans="1:14" customFormat="1" ht="24" customHeight="1">
      <c r="A413" s="308">
        <v>925</v>
      </c>
      <c r="B413" s="302" t="s">
        <v>736</v>
      </c>
      <c r="C413" s="287">
        <v>0</v>
      </c>
      <c r="D413" s="287">
        <v>0</v>
      </c>
      <c r="E413" s="287">
        <v>0</v>
      </c>
      <c r="F413" s="287">
        <v>0</v>
      </c>
      <c r="G413" s="287">
        <v>0</v>
      </c>
      <c r="H413" s="287">
        <v>0</v>
      </c>
      <c r="I413" s="287">
        <v>0</v>
      </c>
      <c r="J413" s="287">
        <v>0</v>
      </c>
      <c r="K413" s="287">
        <v>0</v>
      </c>
      <c r="L413" s="287">
        <v>0</v>
      </c>
      <c r="M413" s="285">
        <f t="shared" si="69"/>
        <v>0</v>
      </c>
      <c r="N413" s="307"/>
    </row>
    <row r="414" spans="1:14" customFormat="1" ht="25.5" customHeight="1">
      <c r="A414" s="308">
        <v>926</v>
      </c>
      <c r="B414" s="302" t="s">
        <v>737</v>
      </c>
      <c r="C414" s="287">
        <v>0</v>
      </c>
      <c r="D414" s="287">
        <v>0</v>
      </c>
      <c r="E414" s="287">
        <v>0</v>
      </c>
      <c r="F414" s="287">
        <v>0</v>
      </c>
      <c r="G414" s="287">
        <v>0</v>
      </c>
      <c r="H414" s="287">
        <v>0</v>
      </c>
      <c r="I414" s="287">
        <v>0</v>
      </c>
      <c r="J414" s="287">
        <v>0</v>
      </c>
      <c r="K414" s="287">
        <v>0</v>
      </c>
      <c r="L414" s="287">
        <v>0</v>
      </c>
      <c r="M414" s="285">
        <f t="shared" si="69"/>
        <v>0</v>
      </c>
      <c r="N414" s="307"/>
    </row>
    <row r="415" spans="1:14" customFormat="1" ht="25.5">
      <c r="A415" s="308">
        <v>927</v>
      </c>
      <c r="B415" s="302" t="s">
        <v>738</v>
      </c>
      <c r="C415" s="287">
        <v>0</v>
      </c>
      <c r="D415" s="287">
        <v>0</v>
      </c>
      <c r="E415" s="287">
        <v>0</v>
      </c>
      <c r="F415" s="287">
        <v>0</v>
      </c>
      <c r="G415" s="287">
        <v>0</v>
      </c>
      <c r="H415" s="287">
        <v>0</v>
      </c>
      <c r="I415" s="287">
        <v>0</v>
      </c>
      <c r="J415" s="287">
        <v>0</v>
      </c>
      <c r="K415" s="287">
        <v>0</v>
      </c>
      <c r="L415" s="287">
        <v>0</v>
      </c>
      <c r="M415" s="285">
        <f t="shared" si="69"/>
        <v>0</v>
      </c>
      <c r="N415" s="307"/>
    </row>
    <row r="416" spans="1:14" customFormat="1" ht="25.5" customHeight="1">
      <c r="A416" s="308">
        <v>928</v>
      </c>
      <c r="B416" s="302" t="s">
        <v>739</v>
      </c>
      <c r="C416" s="287">
        <v>0</v>
      </c>
      <c r="D416" s="287">
        <v>0</v>
      </c>
      <c r="E416" s="287">
        <v>0</v>
      </c>
      <c r="F416" s="287">
        <v>0</v>
      </c>
      <c r="G416" s="287">
        <v>0</v>
      </c>
      <c r="H416" s="287">
        <v>0</v>
      </c>
      <c r="I416" s="287">
        <v>0</v>
      </c>
      <c r="J416" s="287">
        <v>0</v>
      </c>
      <c r="K416" s="287">
        <v>0</v>
      </c>
      <c r="L416" s="287">
        <v>0</v>
      </c>
      <c r="M416" s="285">
        <f t="shared" si="69"/>
        <v>0</v>
      </c>
      <c r="N416" s="307"/>
    </row>
    <row r="417" spans="1:15" customFormat="1" ht="25.5" customHeight="1">
      <c r="A417" s="295">
        <v>9300</v>
      </c>
      <c r="B417" s="296" t="s">
        <v>740</v>
      </c>
      <c r="C417" s="284">
        <f t="shared" ref="C417:N417" si="74">SUM(C418:C419)</f>
        <v>0</v>
      </c>
      <c r="D417" s="284">
        <f>SUM(D418:D419)</f>
        <v>0</v>
      </c>
      <c r="E417" s="284">
        <f t="shared" si="74"/>
        <v>0</v>
      </c>
      <c r="F417" s="284">
        <f t="shared" si="74"/>
        <v>0</v>
      </c>
      <c r="G417" s="284">
        <f t="shared" si="74"/>
        <v>0</v>
      </c>
      <c r="H417" s="284">
        <f t="shared" si="74"/>
        <v>0</v>
      </c>
      <c r="I417" s="284">
        <f t="shared" si="74"/>
        <v>0</v>
      </c>
      <c r="J417" s="284">
        <f t="shared" si="74"/>
        <v>0</v>
      </c>
      <c r="K417" s="284">
        <f t="shared" si="74"/>
        <v>0</v>
      </c>
      <c r="L417" s="284">
        <f t="shared" si="74"/>
        <v>0</v>
      </c>
      <c r="M417" s="284">
        <f t="shared" si="69"/>
        <v>0</v>
      </c>
      <c r="N417" s="311">
        <f t="shared" si="74"/>
        <v>0</v>
      </c>
    </row>
    <row r="418" spans="1:15" customFormat="1" ht="25.5" customHeight="1">
      <c r="A418" s="308">
        <v>931</v>
      </c>
      <c r="B418" s="302" t="s">
        <v>741</v>
      </c>
      <c r="C418" s="287">
        <v>0</v>
      </c>
      <c r="D418" s="287">
        <v>0</v>
      </c>
      <c r="E418" s="287">
        <v>0</v>
      </c>
      <c r="F418" s="287">
        <v>0</v>
      </c>
      <c r="G418" s="287">
        <v>0</v>
      </c>
      <c r="H418" s="287">
        <v>0</v>
      </c>
      <c r="I418" s="287">
        <v>0</v>
      </c>
      <c r="J418" s="287">
        <v>0</v>
      </c>
      <c r="K418" s="287">
        <v>0</v>
      </c>
      <c r="L418" s="287">
        <v>0</v>
      </c>
      <c r="M418" s="285">
        <f t="shared" si="69"/>
        <v>0</v>
      </c>
      <c r="N418" s="307"/>
    </row>
    <row r="419" spans="1:15" customFormat="1" ht="25.5" customHeight="1">
      <c r="A419" s="308">
        <v>932</v>
      </c>
      <c r="B419" s="302" t="s">
        <v>742</v>
      </c>
      <c r="C419" s="287">
        <v>0</v>
      </c>
      <c r="D419" s="287">
        <v>0</v>
      </c>
      <c r="E419" s="287">
        <v>0</v>
      </c>
      <c r="F419" s="287">
        <v>0</v>
      </c>
      <c r="G419" s="287">
        <v>0</v>
      </c>
      <c r="H419" s="287">
        <v>0</v>
      </c>
      <c r="I419" s="287">
        <v>0</v>
      </c>
      <c r="J419" s="287">
        <v>0</v>
      </c>
      <c r="K419" s="287">
        <v>0</v>
      </c>
      <c r="L419" s="287">
        <v>0</v>
      </c>
      <c r="M419" s="285">
        <f t="shared" si="69"/>
        <v>0</v>
      </c>
      <c r="N419" s="307"/>
    </row>
    <row r="420" spans="1:15" customFormat="1" ht="25.5" customHeight="1">
      <c r="A420" s="295">
        <v>9400</v>
      </c>
      <c r="B420" s="296" t="s">
        <v>743</v>
      </c>
      <c r="C420" s="284">
        <f t="shared" ref="C420:N420" si="75">SUM(C421:C422)</f>
        <v>0</v>
      </c>
      <c r="D420" s="284">
        <f>SUM(D421:D422)</f>
        <v>0</v>
      </c>
      <c r="E420" s="284">
        <f t="shared" si="75"/>
        <v>0</v>
      </c>
      <c r="F420" s="284">
        <f t="shared" si="75"/>
        <v>0</v>
      </c>
      <c r="G420" s="284">
        <f t="shared" si="75"/>
        <v>0</v>
      </c>
      <c r="H420" s="284">
        <f t="shared" si="75"/>
        <v>0</v>
      </c>
      <c r="I420" s="284">
        <f t="shared" si="75"/>
        <v>0</v>
      </c>
      <c r="J420" s="284">
        <f t="shared" si="75"/>
        <v>0</v>
      </c>
      <c r="K420" s="284">
        <f t="shared" si="75"/>
        <v>0</v>
      </c>
      <c r="L420" s="284">
        <f t="shared" si="75"/>
        <v>0</v>
      </c>
      <c r="M420" s="284">
        <f t="shared" si="69"/>
        <v>0</v>
      </c>
      <c r="N420" s="311">
        <f t="shared" si="75"/>
        <v>0</v>
      </c>
    </row>
    <row r="421" spans="1:15" customFormat="1" ht="25.5" customHeight="1">
      <c r="A421" s="308">
        <v>941</v>
      </c>
      <c r="B421" s="302" t="s">
        <v>744</v>
      </c>
      <c r="C421" s="287">
        <v>0</v>
      </c>
      <c r="D421" s="287">
        <v>0</v>
      </c>
      <c r="E421" s="287">
        <v>0</v>
      </c>
      <c r="F421" s="287">
        <v>0</v>
      </c>
      <c r="G421" s="287">
        <v>0</v>
      </c>
      <c r="H421" s="287">
        <v>0</v>
      </c>
      <c r="I421" s="287">
        <v>0</v>
      </c>
      <c r="J421" s="287">
        <v>0</v>
      </c>
      <c r="K421" s="287">
        <v>0</v>
      </c>
      <c r="L421" s="287">
        <v>0</v>
      </c>
      <c r="M421" s="285">
        <f t="shared" si="69"/>
        <v>0</v>
      </c>
      <c r="N421" s="307"/>
    </row>
    <row r="422" spans="1:15" customFormat="1" ht="25.5" customHeight="1">
      <c r="A422" s="308">
        <v>942</v>
      </c>
      <c r="B422" s="302" t="s">
        <v>745</v>
      </c>
      <c r="C422" s="287">
        <v>0</v>
      </c>
      <c r="D422" s="287">
        <v>0</v>
      </c>
      <c r="E422" s="287">
        <v>0</v>
      </c>
      <c r="F422" s="287">
        <v>0</v>
      </c>
      <c r="G422" s="287">
        <v>0</v>
      </c>
      <c r="H422" s="287">
        <v>0</v>
      </c>
      <c r="I422" s="287">
        <v>0</v>
      </c>
      <c r="J422" s="287">
        <v>0</v>
      </c>
      <c r="K422" s="287">
        <v>0</v>
      </c>
      <c r="L422" s="287">
        <v>0</v>
      </c>
      <c r="M422" s="285">
        <f t="shared" si="69"/>
        <v>0</v>
      </c>
      <c r="N422" s="307"/>
    </row>
    <row r="423" spans="1:15" customFormat="1" ht="25.5" customHeight="1">
      <c r="A423" s="295">
        <v>9500</v>
      </c>
      <c r="B423" s="296" t="s">
        <v>746</v>
      </c>
      <c r="C423" s="284">
        <f t="shared" ref="C423:L423" si="76">SUM(C424:C424)</f>
        <v>0</v>
      </c>
      <c r="D423" s="284">
        <f t="shared" si="76"/>
        <v>0</v>
      </c>
      <c r="E423" s="284">
        <f t="shared" si="76"/>
        <v>0</v>
      </c>
      <c r="F423" s="284">
        <f t="shared" si="76"/>
        <v>0</v>
      </c>
      <c r="G423" s="284">
        <f t="shared" si="76"/>
        <v>0</v>
      </c>
      <c r="H423" s="284">
        <f t="shared" si="76"/>
        <v>0</v>
      </c>
      <c r="I423" s="284">
        <f t="shared" si="76"/>
        <v>0</v>
      </c>
      <c r="J423" s="284">
        <f t="shared" si="76"/>
        <v>0</v>
      </c>
      <c r="K423" s="284">
        <f t="shared" si="76"/>
        <v>0</v>
      </c>
      <c r="L423" s="284">
        <f t="shared" si="76"/>
        <v>0</v>
      </c>
      <c r="M423" s="284">
        <f t="shared" si="69"/>
        <v>0</v>
      </c>
      <c r="N423" s="310"/>
    </row>
    <row r="424" spans="1:15" customFormat="1" ht="25.5" customHeight="1">
      <c r="A424" s="308">
        <v>951</v>
      </c>
      <c r="B424" s="302" t="s">
        <v>747</v>
      </c>
      <c r="C424" s="287">
        <v>0</v>
      </c>
      <c r="D424" s="287">
        <v>0</v>
      </c>
      <c r="E424" s="287">
        <v>0</v>
      </c>
      <c r="F424" s="287">
        <v>0</v>
      </c>
      <c r="G424" s="287">
        <v>0</v>
      </c>
      <c r="H424" s="287">
        <v>0</v>
      </c>
      <c r="I424" s="287">
        <v>0</v>
      </c>
      <c r="J424" s="287">
        <v>0</v>
      </c>
      <c r="K424" s="287">
        <v>0</v>
      </c>
      <c r="L424" s="287">
        <v>0</v>
      </c>
      <c r="M424" s="285">
        <f t="shared" si="69"/>
        <v>0</v>
      </c>
      <c r="N424" s="307"/>
    </row>
    <row r="425" spans="1:15" customFormat="1" ht="25.5" customHeight="1">
      <c r="A425" s="295">
        <v>9600</v>
      </c>
      <c r="B425" s="296" t="s">
        <v>748</v>
      </c>
      <c r="C425" s="284">
        <f t="shared" ref="C425:N425" si="77">SUM(C426:C427)</f>
        <v>0</v>
      </c>
      <c r="D425" s="284">
        <f>SUM(D426:D427)</f>
        <v>0</v>
      </c>
      <c r="E425" s="284">
        <f t="shared" si="77"/>
        <v>0</v>
      </c>
      <c r="F425" s="284">
        <f t="shared" si="77"/>
        <v>0</v>
      </c>
      <c r="G425" s="284">
        <f t="shared" si="77"/>
        <v>0</v>
      </c>
      <c r="H425" s="284">
        <f t="shared" si="77"/>
        <v>0</v>
      </c>
      <c r="I425" s="284">
        <f t="shared" si="77"/>
        <v>0</v>
      </c>
      <c r="J425" s="284">
        <f t="shared" si="77"/>
        <v>0</v>
      </c>
      <c r="K425" s="284">
        <f t="shared" si="77"/>
        <v>0</v>
      </c>
      <c r="L425" s="284">
        <f t="shared" si="77"/>
        <v>0</v>
      </c>
      <c r="M425" s="284">
        <f t="shared" si="69"/>
        <v>0</v>
      </c>
      <c r="N425" s="311">
        <f t="shared" si="77"/>
        <v>0</v>
      </c>
    </row>
    <row r="426" spans="1:15" customFormat="1" ht="25.5" customHeight="1">
      <c r="A426" s="308">
        <v>961</v>
      </c>
      <c r="B426" s="302" t="s">
        <v>749</v>
      </c>
      <c r="C426" s="286">
        <v>0</v>
      </c>
      <c r="D426" s="286">
        <v>0</v>
      </c>
      <c r="E426" s="286">
        <v>0</v>
      </c>
      <c r="F426" s="286">
        <v>0</v>
      </c>
      <c r="G426" s="286">
        <v>0</v>
      </c>
      <c r="H426" s="286">
        <v>0</v>
      </c>
      <c r="I426" s="286">
        <v>0</v>
      </c>
      <c r="J426" s="286">
        <v>0</v>
      </c>
      <c r="K426" s="286">
        <v>0</v>
      </c>
      <c r="L426" s="286">
        <v>0</v>
      </c>
      <c r="M426" s="285">
        <f t="shared" si="69"/>
        <v>0</v>
      </c>
      <c r="N426" s="307"/>
    </row>
    <row r="427" spans="1:15" customFormat="1" ht="36" customHeight="1">
      <c r="A427" s="308">
        <v>962</v>
      </c>
      <c r="B427" s="302" t="s">
        <v>750</v>
      </c>
      <c r="C427" s="286">
        <v>0</v>
      </c>
      <c r="D427" s="286">
        <v>0</v>
      </c>
      <c r="E427" s="286">
        <v>0</v>
      </c>
      <c r="F427" s="286">
        <v>0</v>
      </c>
      <c r="G427" s="286">
        <v>0</v>
      </c>
      <c r="H427" s="286">
        <v>0</v>
      </c>
      <c r="I427" s="286">
        <v>0</v>
      </c>
      <c r="J427" s="286">
        <v>0</v>
      </c>
      <c r="K427" s="286">
        <v>0</v>
      </c>
      <c r="L427" s="286">
        <v>0</v>
      </c>
      <c r="M427" s="285">
        <f t="shared" si="69"/>
        <v>0</v>
      </c>
      <c r="N427" s="307"/>
    </row>
    <row r="428" spans="1:15" customFormat="1" ht="25.5" customHeight="1">
      <c r="A428" s="312">
        <v>9900</v>
      </c>
      <c r="B428" s="257" t="s">
        <v>751</v>
      </c>
      <c r="C428" s="284">
        <f t="shared" ref="C428:N428" si="78">SUM(C429)</f>
        <v>0</v>
      </c>
      <c r="D428" s="284">
        <f t="shared" si="78"/>
        <v>0</v>
      </c>
      <c r="E428" s="284">
        <f t="shared" si="78"/>
        <v>0</v>
      </c>
      <c r="F428" s="284">
        <f t="shared" si="78"/>
        <v>0</v>
      </c>
      <c r="G428" s="284">
        <f t="shared" si="78"/>
        <v>0</v>
      </c>
      <c r="H428" s="284">
        <f t="shared" si="78"/>
        <v>0</v>
      </c>
      <c r="I428" s="284">
        <f t="shared" si="78"/>
        <v>0</v>
      </c>
      <c r="J428" s="284">
        <f t="shared" si="78"/>
        <v>0</v>
      </c>
      <c r="K428" s="284">
        <f t="shared" si="78"/>
        <v>0</v>
      </c>
      <c r="L428" s="284">
        <f t="shared" si="78"/>
        <v>0</v>
      </c>
      <c r="M428" s="284">
        <f t="shared" si="69"/>
        <v>0</v>
      </c>
      <c r="N428" s="311">
        <f t="shared" si="78"/>
        <v>0</v>
      </c>
    </row>
    <row r="429" spans="1:15" customFormat="1" ht="25.5" customHeight="1">
      <c r="A429" s="308">
        <v>991</v>
      </c>
      <c r="B429" s="302" t="s">
        <v>752</v>
      </c>
      <c r="C429" s="287">
        <v>0</v>
      </c>
      <c r="D429" s="287">
        <v>0</v>
      </c>
      <c r="E429" s="287">
        <v>0</v>
      </c>
      <c r="F429" s="287">
        <v>0</v>
      </c>
      <c r="G429" s="287">
        <v>0</v>
      </c>
      <c r="H429" s="287">
        <v>0</v>
      </c>
      <c r="I429" s="287">
        <v>0</v>
      </c>
      <c r="J429" s="287">
        <v>0</v>
      </c>
      <c r="K429" s="287">
        <v>0</v>
      </c>
      <c r="L429" s="287">
        <v>0</v>
      </c>
      <c r="M429" s="285">
        <f t="shared" si="69"/>
        <v>0</v>
      </c>
      <c r="N429" s="307"/>
    </row>
    <row r="430" spans="1:15" s="188" customFormat="1" ht="25.5" customHeight="1" thickBot="1">
      <c r="A430" s="320"/>
      <c r="B430" s="321" t="s">
        <v>753</v>
      </c>
      <c r="C430" s="289">
        <f>C5+C42+C107+C192+C251+C310+C332+C380+C398</f>
        <v>8600003</v>
      </c>
      <c r="D430" s="289">
        <f>D5+D42+D107+D192+D251+D310+D332+D380+D398</f>
        <v>0</v>
      </c>
      <c r="E430" s="289">
        <f t="shared" ref="E430:M430" si="79">E5+E42+E107+E192+E251+E310+E332+E380+E398</f>
        <v>11617908.800000001</v>
      </c>
      <c r="F430" s="289">
        <f t="shared" si="79"/>
        <v>11049097.68</v>
      </c>
      <c r="G430" s="289">
        <f t="shared" si="79"/>
        <v>41324125</v>
      </c>
      <c r="H430" s="289">
        <f t="shared" si="79"/>
        <v>0</v>
      </c>
      <c r="I430" s="289">
        <f t="shared" si="79"/>
        <v>0</v>
      </c>
      <c r="J430" s="289">
        <f t="shared" si="79"/>
        <v>0</v>
      </c>
      <c r="K430" s="289">
        <f t="shared" si="79"/>
        <v>0</v>
      </c>
      <c r="L430" s="289">
        <f t="shared" si="79"/>
        <v>0</v>
      </c>
      <c r="M430" s="289">
        <f t="shared" si="79"/>
        <v>72591134.480000004</v>
      </c>
      <c r="N430" s="322">
        <f>N5+N42+N107+N192+N251+N310+N332+N380+N398</f>
        <v>0</v>
      </c>
      <c r="O430" s="35"/>
    </row>
    <row r="431" spans="1:15" ht="15" hidden="1"/>
    <row r="432" spans="1:15" ht="15.75" hidden="1">
      <c r="O432" s="188"/>
    </row>
    <row r="433" ht="15" hidden="1" customHeight="1"/>
    <row r="434" ht="15" hidden="1" customHeight="1"/>
    <row r="435" ht="15" hidden="1" customHeight="1"/>
    <row r="436" ht="15" hidden="1" customHeight="1"/>
    <row r="437" ht="15" hidden="1" customHeight="1"/>
    <row r="438" ht="15" hidden="1" customHeight="1"/>
    <row r="439" ht="15" hidden="1" customHeight="1"/>
    <row r="440" ht="15" hidden="1" customHeight="1"/>
    <row r="441" ht="15" hidden="1" customHeight="1"/>
    <row r="442" ht="15" hidden="1" customHeight="1"/>
    <row r="443" ht="15" hidden="1" customHeight="1"/>
    <row r="444" ht="15" hidden="1" customHeight="1"/>
    <row r="445" ht="15" hidden="1" customHeight="1"/>
    <row r="446" ht="15" hidden="1" customHeight="1"/>
    <row r="447" ht="15" hidden="1" customHeight="1"/>
    <row r="448" ht="15" hidden="1" customHeight="1"/>
    <row r="449" ht="15" hidden="1" customHeight="1"/>
    <row r="450" ht="15" hidden="1" customHeight="1"/>
    <row r="451" ht="15" hidden="1" customHeight="1"/>
    <row r="452" ht="15" hidden="1" customHeight="1"/>
    <row r="453" ht="15" hidden="1" customHeight="1"/>
    <row r="454" ht="15" hidden="1" customHeight="1"/>
    <row r="455" ht="15" hidden="1" customHeight="1"/>
    <row r="456" ht="15" hidden="1" customHeight="1"/>
    <row r="457" ht="15" hidden="1" customHeight="1"/>
    <row r="458" ht="15" hidden="1" customHeight="1"/>
    <row r="459" ht="15" hidden="1" customHeight="1"/>
    <row r="460" ht="15" hidden="1" customHeight="1"/>
    <row r="461" ht="15" hidden="1" customHeight="1"/>
    <row r="462" ht="15" hidden="1" customHeight="1"/>
    <row r="463" ht="15" hidden="1" customHeight="1"/>
    <row r="464" ht="15" hidden="1" customHeight="1"/>
    <row r="465" ht="15" hidden="1" customHeight="1"/>
    <row r="466" ht="15" hidden="1" customHeight="1"/>
    <row r="467" ht="15" hidden="1" customHeight="1"/>
    <row r="468" ht="15" hidden="1" customHeight="1"/>
    <row r="469" ht="15" hidden="1" customHeight="1"/>
    <row r="470" ht="15" hidden="1" customHeight="1"/>
    <row r="471" ht="15" hidden="1" customHeight="1"/>
    <row r="472" ht="15" hidden="1" customHeight="1"/>
    <row r="473" ht="15" hidden="1" customHeight="1"/>
    <row r="474" ht="15" hidden="1" customHeight="1"/>
    <row r="475" ht="15" hidden="1" customHeight="1"/>
    <row r="476" ht="15" hidden="1" customHeight="1"/>
    <row r="477" ht="15" hidden="1" customHeight="1"/>
    <row r="478" ht="15" hidden="1" customHeight="1"/>
    <row r="479" ht="15" hidden="1" customHeight="1"/>
    <row r="480" ht="15" hidden="1" customHeight="1"/>
    <row r="481" ht="15" hidden="1" customHeight="1"/>
    <row r="482" ht="15" hidden="1" customHeight="1"/>
    <row r="483" ht="15" hidden="1" customHeight="1"/>
    <row r="484" ht="15" hidden="1" customHeight="1"/>
    <row r="485" ht="15" hidden="1" customHeight="1"/>
    <row r="486" ht="15" hidden="1" customHeight="1"/>
    <row r="487" ht="15" hidden="1" customHeight="1"/>
    <row r="488" ht="15" hidden="1" customHeight="1"/>
    <row r="489" ht="15" hidden="1" customHeight="1"/>
    <row r="490" ht="15" hidden="1" customHeight="1"/>
    <row r="491" ht="15" hidden="1" customHeight="1"/>
    <row r="492" ht="15" hidden="1" customHeight="1"/>
    <row r="493" ht="15" hidden="1" customHeight="1"/>
    <row r="494" ht="15" hidden="1" customHeight="1"/>
    <row r="495" ht="15" hidden="1" customHeight="1"/>
    <row r="496" ht="15" hidden="1" customHeight="1"/>
    <row r="497" ht="15" hidden="1" customHeight="1"/>
    <row r="498" ht="15" hidden="1" customHeight="1"/>
    <row r="499" ht="15" hidden="1" customHeight="1"/>
    <row r="500" ht="15" hidden="1" customHeight="1"/>
    <row r="501" ht="15" hidden="1" customHeight="1"/>
    <row r="502" ht="15" hidden="1" customHeight="1"/>
    <row r="503" ht="15" hidden="1" customHeight="1"/>
    <row r="504" ht="15" hidden="1" customHeight="1"/>
    <row r="505" ht="15" hidden="1" customHeight="1"/>
    <row r="506" ht="15" hidden="1" customHeight="1"/>
    <row r="507" ht="15" hidden="1" customHeight="1"/>
    <row r="508" ht="15" hidden="1" customHeight="1"/>
    <row r="509" ht="15" hidden="1" customHeight="1"/>
    <row r="510" ht="15" hidden="1" customHeight="1"/>
    <row r="511" ht="15" hidden="1" customHeight="1"/>
    <row r="512" ht="15" hidden="1" customHeight="1"/>
    <row r="513" ht="15" hidden="1" customHeight="1"/>
    <row r="514" ht="15" hidden="1" customHeight="1"/>
    <row r="515" ht="15" hidden="1" customHeight="1"/>
    <row r="516" ht="15" hidden="1" customHeight="1"/>
    <row r="517" ht="15" hidden="1" customHeight="1"/>
    <row r="518" ht="15" hidden="1" customHeight="1"/>
    <row r="519" ht="15" hidden="1" customHeight="1"/>
  </sheetData>
  <mergeCells count="11">
    <mergeCell ref="D3:D4"/>
    <mergeCell ref="A1:N1"/>
    <mergeCell ref="A2:N2"/>
    <mergeCell ref="L3:L4"/>
    <mergeCell ref="M3:M4"/>
    <mergeCell ref="A3:A4"/>
    <mergeCell ref="B3:B4"/>
    <mergeCell ref="C3:C4"/>
    <mergeCell ref="E3:H3"/>
    <mergeCell ref="I3:J3"/>
    <mergeCell ref="K3:K4"/>
  </mergeCells>
  <dataValidations count="5">
    <dataValidation type="whole" errorStyle="warning" operator="greaterThan" allowBlank="1" showInputMessage="1" showErrorMessage="1" errorTitle="IMPORTANTE" error="Se recomienda leer las instrucciones antes de inciar con el llenado del presupuesto por objeto del gasto" sqref="B3:B4">
      <formula1>0</formula1>
    </dataValidation>
    <dataValidation type="whole" operator="greaterThanOrEqual" allowBlank="1" showInputMessage="1" showErrorMessage="1" errorTitle="Valor no valido" error="La información que intenta ingresar es un números negativos o texto, favor de verificarlo." sqref="M9 M330:M331 M262 M268:M273 M253:M254 M321:M328 M312:M319 M257:M258 M283:M284 M12:M13 M279 M139">
      <formula1>0</formula1>
    </dataValidation>
    <dataValidation type="whole" operator="greaterThan" allowBlank="1" showInputMessage="1" showErrorMessage="1" errorTitle="Valor no valido" error="La información que intenta ingresar es un números negativos o texto, favor de verificarlo." sqref="N244:N246 N241:N242 M429 M424 M260:M261 M220:M227 M409:M416 M400:M407 M296:M299 M337:M345 M354:M362 M167:M175 M286:M294 M263 M57:M65 M275 M364:M372 M14:M15 M204:M208 M426:M427 M183:M191 M277:M278 M177:M181 M334:M335 M140:M147 M129:M137 M109:M117 M229:M231 M98:M106 M94:M96 M88:M92 M85:M86 M77:M83 M67:M75 M53:M55 M44:M51 M40:M41 M38 M301:M309 M26:M29 M31:M36 M418:M419 M233:M238 M248:M250 M159:M165 M10 M421:M422 M374:M375 M240:M246 M210:M218 M265:M266 M194:M202 M17:M24 M7:M8 M395:M397 M389:M393 M382:M387 M347:M352 M377:M379 M119:M127 M280:M282 M255:M256 M149:M157 C241:L241 C239:N239">
      <formula1>0</formula1>
    </dataValidation>
    <dataValidation operator="greaterThan" allowBlank="1" showInputMessage="1" showErrorMessage="1" errorTitle="Valor no valido" error="La información que intenta ingresar es un números negativos o texto, favor de verificarlo." sqref="C194:L202 C395:L397 C389:L393 C382:L387 C374:L375 C354:L362 C248:L250 C240:L240 C233:L238 C210:L218 C426:L427 C57:L65"/>
    <dataValidation operator="greaterThanOrEqual" allowBlank="1" showInputMessage="1" showErrorMessage="1" errorTitle="Valor no valido" error="La información que intenta ingresar es un números negativos o texto, favor de verificarlo." sqref="C229:L231 C330:L331 C321:L328 C312:L319"/>
  </dataValidations>
  <printOptions horizontalCentered="1"/>
  <pageMargins left="0.9055118110236221" right="0.23622047244094491" top="0.39370078740157483" bottom="0.47244094488188981" header="0.31496062992125984" footer="0.23622047244094491"/>
  <pageSetup paperSize="5" scale="65" orientation="landscape" r:id="rId1"/>
  <headerFooter>
    <oddFooter>&amp;L&amp;"-,Cursiva"     Ejercicio Fiscal 2016&amp;RPágina &amp;P de &amp;N&amp;K00+000--------</oddFooter>
  </headerFooter>
</worksheet>
</file>

<file path=xl/worksheets/sheet12.xml><?xml version="1.0" encoding="utf-8"?>
<worksheet xmlns="http://schemas.openxmlformats.org/spreadsheetml/2006/main" xmlns:r="http://schemas.openxmlformats.org/officeDocument/2006/relationships">
  <dimension ref="A1:DU179"/>
  <sheetViews>
    <sheetView showGridLines="0" topLeftCell="A62" zoomScale="80" zoomScaleNormal="80" workbookViewId="0">
      <selection activeCell="AQ73" sqref="AQ73:AX75"/>
    </sheetView>
  </sheetViews>
  <sheetFormatPr baseColWidth="10" defaultRowHeight="15"/>
  <cols>
    <col min="1" max="9" width="1.7109375" customWidth="1"/>
    <col min="10" max="11" width="3.140625" customWidth="1"/>
    <col min="12" max="12" width="1.7109375" customWidth="1"/>
    <col min="13" max="13" width="3.140625" customWidth="1"/>
    <col min="14" max="14" width="3" customWidth="1"/>
    <col min="15" max="15" width="1.28515625" customWidth="1"/>
    <col min="16" max="25" width="1.7109375" customWidth="1"/>
    <col min="26" max="26" width="3.5703125" customWidth="1"/>
    <col min="27" max="27" width="1.7109375" customWidth="1"/>
    <col min="28" max="28" width="5.28515625" customWidth="1"/>
    <col min="29" max="35" width="1.7109375" customWidth="1"/>
    <col min="36" max="36" width="4.5703125" customWidth="1"/>
    <col min="37" max="39" width="1.7109375" customWidth="1"/>
    <col min="40" max="40" width="3.5703125" customWidth="1"/>
    <col min="41" max="41" width="1.7109375" customWidth="1"/>
    <col min="42" max="42" width="3.85546875" customWidth="1"/>
    <col min="43" max="49" width="1.7109375" customWidth="1"/>
    <col min="50" max="50" width="3.5703125" customWidth="1"/>
    <col min="51" max="57" width="1.7109375" customWidth="1"/>
    <col min="58" max="58" width="2.5703125" customWidth="1"/>
    <col min="59" max="105" width="1.7109375" customWidth="1"/>
    <col min="106" max="106" width="1" customWidth="1"/>
    <col min="107" max="107" width="1.7109375" customWidth="1"/>
    <col min="108" max="108" width="0.42578125" customWidth="1"/>
    <col min="109" max="120" width="1.7109375" customWidth="1"/>
    <col min="121" max="122" width="12" bestFit="1" customWidth="1"/>
  </cols>
  <sheetData>
    <row r="1" spans="1:125" ht="24" customHeight="1" thickTop="1">
      <c r="A1" s="720" t="s">
        <v>1789</v>
      </c>
      <c r="B1" s="721"/>
      <c r="C1" s="721"/>
      <c r="D1" s="721"/>
      <c r="E1" s="721"/>
      <c r="F1" s="721"/>
      <c r="G1" s="721"/>
      <c r="H1" s="721"/>
      <c r="I1" s="721"/>
      <c r="J1" s="721"/>
      <c r="K1" s="721"/>
      <c r="L1" s="721"/>
      <c r="M1" s="721"/>
      <c r="N1" s="721"/>
      <c r="O1" s="721"/>
      <c r="P1" s="721"/>
      <c r="Q1" s="721"/>
      <c r="R1" s="721"/>
      <c r="S1" s="721"/>
      <c r="T1" s="721"/>
      <c r="U1" s="721"/>
      <c r="V1" s="721"/>
      <c r="W1" s="721"/>
      <c r="X1" s="721"/>
      <c r="Y1" s="721"/>
      <c r="Z1" s="721"/>
      <c r="AA1" s="721"/>
      <c r="AB1" s="721"/>
      <c r="AC1" s="721"/>
      <c r="AD1" s="721"/>
      <c r="AE1" s="721"/>
      <c r="AF1" s="721"/>
      <c r="AG1" s="721"/>
      <c r="AH1" s="721"/>
      <c r="AI1" s="721"/>
      <c r="AJ1" s="721"/>
      <c r="AK1" s="721"/>
      <c r="AL1" s="721"/>
      <c r="AM1" s="721"/>
      <c r="AN1" s="721"/>
      <c r="AO1" s="721"/>
      <c r="AP1" s="721"/>
      <c r="AQ1" s="721"/>
      <c r="AR1" s="721"/>
      <c r="AS1" s="721"/>
      <c r="AT1" s="721"/>
      <c r="AU1" s="721"/>
      <c r="AV1" s="721"/>
      <c r="AW1" s="721"/>
      <c r="AX1" s="721"/>
      <c r="AY1" s="721"/>
      <c r="AZ1" s="721"/>
      <c r="BA1" s="721"/>
      <c r="BB1" s="721"/>
      <c r="BC1" s="721"/>
      <c r="BD1" s="721"/>
      <c r="BE1" s="721"/>
      <c r="BF1" s="721"/>
      <c r="BG1" s="721"/>
      <c r="BH1" s="721"/>
      <c r="BI1" s="721"/>
      <c r="BJ1" s="721"/>
      <c r="BK1" s="721"/>
      <c r="BL1" s="721"/>
      <c r="BM1" s="721"/>
      <c r="BN1" s="721"/>
      <c r="BO1" s="721"/>
      <c r="BP1" s="721"/>
      <c r="BQ1" s="721"/>
      <c r="BR1" s="721"/>
      <c r="BS1" s="721"/>
      <c r="BT1" s="721"/>
      <c r="BU1" s="721"/>
      <c r="BV1" s="721"/>
      <c r="BW1" s="721"/>
      <c r="BX1" s="721"/>
      <c r="BY1" s="721"/>
      <c r="BZ1" s="721"/>
      <c r="CA1" s="721"/>
      <c r="CB1" s="721"/>
      <c r="CC1" s="721"/>
      <c r="CD1" s="721"/>
      <c r="CE1" s="721"/>
      <c r="CF1" s="721"/>
      <c r="CG1" s="721"/>
      <c r="CH1" s="721"/>
      <c r="CI1" s="721"/>
      <c r="CJ1" s="721"/>
      <c r="CK1" s="721"/>
      <c r="CL1" s="721"/>
      <c r="CM1" s="721"/>
      <c r="CN1" s="721"/>
      <c r="CO1" s="721"/>
      <c r="CP1" s="721"/>
      <c r="CQ1" s="721"/>
      <c r="CR1" s="721"/>
      <c r="CS1" s="721"/>
      <c r="CT1" s="721"/>
      <c r="CU1" s="721"/>
      <c r="CV1" s="721"/>
      <c r="CW1" s="721"/>
      <c r="CX1" s="721"/>
      <c r="CY1" s="721"/>
      <c r="CZ1" s="721"/>
      <c r="DA1" s="721"/>
      <c r="DB1" s="721"/>
      <c r="DC1" s="721"/>
      <c r="DD1" s="721"/>
      <c r="DE1" s="722"/>
    </row>
    <row r="2" spans="1:125" ht="17.25" customHeight="1">
      <c r="A2" s="346"/>
      <c r="B2" s="347"/>
      <c r="C2" s="723" t="str">
        <f>'Objetivos PMD'!$B$3</f>
        <v>Municipio:  Degollado, Jalisco.</v>
      </c>
      <c r="D2" s="723"/>
      <c r="E2" s="723"/>
      <c r="F2" s="723"/>
      <c r="G2" s="723"/>
      <c r="H2" s="723"/>
      <c r="I2" s="723"/>
      <c r="J2" s="723"/>
      <c r="K2" s="723"/>
      <c r="L2" s="723"/>
      <c r="M2" s="723"/>
      <c r="N2" s="723"/>
      <c r="O2" s="723"/>
      <c r="P2" s="723"/>
      <c r="Q2" s="723"/>
      <c r="R2" s="723"/>
      <c r="S2" s="723"/>
      <c r="T2" s="723"/>
      <c r="U2" s="723"/>
      <c r="V2" s="723"/>
      <c r="W2" s="723"/>
      <c r="X2" s="723"/>
      <c r="Y2" s="723"/>
      <c r="Z2" s="723"/>
      <c r="AA2" s="723"/>
      <c r="AB2" s="723"/>
      <c r="AC2" s="723"/>
      <c r="AD2" s="723"/>
      <c r="AE2" s="723"/>
      <c r="AF2" s="723"/>
      <c r="AG2" s="723"/>
      <c r="AH2" s="723"/>
      <c r="AI2" s="723"/>
      <c r="AJ2" s="723"/>
      <c r="AK2" s="723"/>
      <c r="AL2" s="723"/>
      <c r="AM2" s="723"/>
      <c r="AN2" s="723"/>
      <c r="AO2" s="723"/>
      <c r="AP2" s="723"/>
      <c r="AQ2" s="723"/>
      <c r="AR2" s="723"/>
      <c r="AS2" s="723"/>
      <c r="AT2" s="723"/>
      <c r="AU2" s="723"/>
      <c r="AV2" s="723"/>
      <c r="AW2" s="723"/>
      <c r="AX2" s="723"/>
      <c r="AY2" s="723"/>
      <c r="AZ2" s="723"/>
      <c r="BA2" s="723"/>
      <c r="BB2" s="723"/>
      <c r="BC2" s="723"/>
      <c r="BD2" s="723"/>
      <c r="BE2" s="723"/>
      <c r="BF2" s="723"/>
      <c r="BG2" s="723"/>
      <c r="BH2" s="723"/>
      <c r="BI2" s="723"/>
      <c r="BJ2" s="723"/>
      <c r="BK2" s="723"/>
      <c r="BL2" s="723"/>
      <c r="BM2" s="723"/>
      <c r="BN2" s="723"/>
      <c r="BO2" s="723"/>
      <c r="BP2" s="723"/>
      <c r="BQ2" s="723"/>
      <c r="BR2" s="723"/>
      <c r="BS2" s="723"/>
      <c r="BT2" s="723"/>
      <c r="BU2" s="723"/>
      <c r="BV2" s="723"/>
      <c r="BW2" s="347"/>
      <c r="BX2" s="347"/>
      <c r="BY2" s="347"/>
      <c r="BZ2" s="347"/>
      <c r="CA2" s="347"/>
      <c r="CB2" s="347"/>
      <c r="CC2" s="347"/>
      <c r="CD2" s="347"/>
      <c r="CE2" s="347"/>
      <c r="CF2" s="347"/>
      <c r="CG2" s="347"/>
      <c r="CH2" s="347"/>
      <c r="CI2" s="347"/>
      <c r="CJ2" s="347"/>
      <c r="CK2" s="347"/>
      <c r="CL2" s="347"/>
      <c r="CM2" s="347"/>
      <c r="CN2" s="347"/>
      <c r="CO2" s="347"/>
      <c r="CP2" s="347"/>
      <c r="CQ2" s="347"/>
      <c r="CR2" s="347"/>
      <c r="CS2" s="347"/>
      <c r="CT2" s="347"/>
      <c r="CU2" s="347"/>
      <c r="CV2" s="347"/>
      <c r="CW2" s="347"/>
      <c r="CX2" s="347"/>
      <c r="CY2" s="347"/>
      <c r="CZ2" s="347"/>
      <c r="DA2" s="347"/>
      <c r="DB2" s="347"/>
      <c r="DC2" s="347"/>
      <c r="DD2" s="347"/>
      <c r="DE2" s="348"/>
    </row>
    <row r="3" spans="1:125" s="1" customFormat="1" ht="3" customHeight="1">
      <c r="A3" s="211"/>
      <c r="B3" s="212"/>
      <c r="C3" s="212"/>
      <c r="D3" s="212"/>
      <c r="E3" s="212"/>
      <c r="F3" s="212"/>
      <c r="G3" s="212"/>
      <c r="H3" s="212"/>
      <c r="I3" s="212"/>
      <c r="J3" s="212"/>
      <c r="K3" s="212"/>
      <c r="L3" s="212"/>
      <c r="M3" s="212"/>
      <c r="N3" s="212"/>
      <c r="O3" s="212"/>
      <c r="P3" s="212"/>
      <c r="Q3" s="212"/>
      <c r="R3" s="212"/>
      <c r="S3" s="212"/>
      <c r="T3" s="212"/>
      <c r="U3" s="212"/>
      <c r="V3" s="212"/>
      <c r="W3" s="212"/>
      <c r="X3" s="212"/>
      <c r="Y3" s="212"/>
      <c r="Z3" s="212"/>
      <c r="AA3" s="212"/>
      <c r="AB3" s="212"/>
      <c r="AC3" s="212"/>
      <c r="AD3" s="212"/>
      <c r="AE3" s="212"/>
      <c r="AF3" s="212"/>
      <c r="AG3" s="212"/>
      <c r="AH3" s="212"/>
      <c r="AI3" s="212"/>
      <c r="AJ3" s="212"/>
      <c r="AK3" s="212"/>
      <c r="AL3" s="212"/>
      <c r="AM3" s="212"/>
      <c r="AN3" s="212"/>
      <c r="AO3" s="212"/>
      <c r="AP3" s="212"/>
      <c r="AQ3" s="212"/>
      <c r="AR3" s="212"/>
      <c r="AS3" s="212"/>
      <c r="AT3" s="212"/>
      <c r="AU3" s="212"/>
      <c r="AV3" s="212"/>
      <c r="AW3" s="212"/>
      <c r="AX3" s="212"/>
      <c r="AY3" s="212"/>
      <c r="AZ3" s="212"/>
      <c r="BA3" s="212"/>
      <c r="BB3" s="212"/>
      <c r="BC3" s="212"/>
      <c r="BD3" s="212"/>
      <c r="BE3" s="212"/>
      <c r="BF3" s="212"/>
      <c r="BG3" s="212"/>
      <c r="BH3" s="212"/>
      <c r="BI3" s="212"/>
      <c r="BJ3" s="212"/>
      <c r="BK3" s="212"/>
      <c r="BL3" s="212"/>
      <c r="BM3" s="212"/>
      <c r="BN3" s="212"/>
      <c r="BO3" s="212"/>
      <c r="BP3" s="212"/>
      <c r="BQ3" s="212"/>
      <c r="BR3" s="212"/>
      <c r="BS3" s="212"/>
      <c r="BT3" s="212"/>
      <c r="BU3" s="212"/>
      <c r="BV3" s="212"/>
      <c r="BW3" s="212"/>
      <c r="BX3" s="212"/>
      <c r="BY3" s="212"/>
      <c r="BZ3" s="212"/>
      <c r="CA3" s="212"/>
      <c r="CB3" s="212"/>
      <c r="CC3" s="212"/>
      <c r="CD3" s="212"/>
      <c r="CE3" s="212"/>
      <c r="CF3" s="212"/>
      <c r="CG3" s="212"/>
      <c r="CH3" s="212"/>
      <c r="CI3" s="212"/>
      <c r="CJ3" s="212"/>
      <c r="CK3" s="212"/>
      <c r="CL3" s="212"/>
      <c r="CM3" s="212"/>
      <c r="CN3" s="212"/>
      <c r="CO3" s="212"/>
      <c r="CP3" s="212"/>
      <c r="CQ3" s="212"/>
      <c r="CR3" s="212"/>
      <c r="CS3" s="212"/>
      <c r="CT3" s="212"/>
      <c r="CU3" s="212"/>
      <c r="CV3" s="212"/>
      <c r="CW3" s="212"/>
      <c r="CX3" s="212"/>
      <c r="CY3" s="212"/>
      <c r="CZ3" s="212"/>
      <c r="DA3" s="212"/>
      <c r="DB3" s="213"/>
      <c r="DC3" s="213"/>
      <c r="DD3" s="213"/>
      <c r="DE3" s="214"/>
    </row>
    <row r="4" spans="1:125" ht="15" customHeight="1">
      <c r="A4" s="724" t="s">
        <v>1039</v>
      </c>
      <c r="B4" s="725"/>
      <c r="C4" s="725"/>
      <c r="D4" s="725"/>
      <c r="E4" s="725"/>
      <c r="F4" s="725"/>
      <c r="G4" s="725"/>
      <c r="H4" s="725"/>
      <c r="I4" s="725"/>
      <c r="J4" s="725"/>
      <c r="K4" s="725"/>
      <c r="L4" s="725"/>
      <c r="M4" s="725"/>
      <c r="N4" s="725"/>
      <c r="O4" s="725"/>
      <c r="P4" s="725" t="s">
        <v>1040</v>
      </c>
      <c r="Q4" s="725"/>
      <c r="R4" s="725"/>
      <c r="S4" s="725"/>
      <c r="T4" s="725"/>
      <c r="U4" s="725"/>
      <c r="V4" s="725"/>
      <c r="W4" s="725"/>
      <c r="X4" s="725"/>
      <c r="Y4" s="725"/>
      <c r="Z4" s="725"/>
      <c r="AA4" s="725"/>
      <c r="AB4" s="725"/>
      <c r="AC4" s="725"/>
      <c r="AD4" s="725" t="s">
        <v>39</v>
      </c>
      <c r="AE4" s="725"/>
      <c r="AF4" s="725"/>
      <c r="AG4" s="726" t="s">
        <v>1044</v>
      </c>
      <c r="AH4" s="726"/>
      <c r="AI4" s="726"/>
      <c r="AJ4" s="727"/>
      <c r="AK4" s="728" t="s">
        <v>1043</v>
      </c>
      <c r="AL4" s="729"/>
      <c r="AM4" s="729"/>
      <c r="AN4" s="729"/>
      <c r="AO4" s="729"/>
      <c r="AP4" s="729"/>
      <c r="AQ4" s="729"/>
      <c r="AR4" s="729"/>
      <c r="AS4" s="729"/>
      <c r="AT4" s="729"/>
      <c r="AU4" s="729"/>
      <c r="AV4" s="729"/>
      <c r="AW4" s="729"/>
      <c r="AX4" s="730"/>
      <c r="AY4" s="728">
        <v>131</v>
      </c>
      <c r="AZ4" s="729"/>
      <c r="BA4" s="729"/>
      <c r="BB4" s="729"/>
      <c r="BC4" s="729"/>
      <c r="BD4" s="729"/>
      <c r="BE4" s="729"/>
      <c r="BF4" s="730"/>
      <c r="BG4" s="728">
        <v>132</v>
      </c>
      <c r="BH4" s="729"/>
      <c r="BI4" s="729"/>
      <c r="BJ4" s="729"/>
      <c r="BK4" s="729"/>
      <c r="BL4" s="729"/>
      <c r="BM4" s="729"/>
      <c r="BN4" s="730"/>
      <c r="BO4" s="728">
        <v>132</v>
      </c>
      <c r="BP4" s="729"/>
      <c r="BQ4" s="729"/>
      <c r="BR4" s="729"/>
      <c r="BS4" s="729"/>
      <c r="BT4" s="729"/>
      <c r="BU4" s="729"/>
      <c r="BV4" s="730"/>
      <c r="BW4" s="728">
        <v>133</v>
      </c>
      <c r="BX4" s="729"/>
      <c r="BY4" s="729"/>
      <c r="BZ4" s="729"/>
      <c r="CA4" s="729"/>
      <c r="CB4" s="729"/>
      <c r="CC4" s="729"/>
      <c r="CD4" s="730"/>
      <c r="CE4" s="728">
        <v>134</v>
      </c>
      <c r="CF4" s="729"/>
      <c r="CG4" s="729"/>
      <c r="CH4" s="729"/>
      <c r="CI4" s="729"/>
      <c r="CJ4" s="729"/>
      <c r="CK4" s="729"/>
      <c r="CL4" s="729"/>
      <c r="CM4" s="730"/>
      <c r="CN4" s="736" t="s">
        <v>1586</v>
      </c>
      <c r="CO4" s="737"/>
      <c r="CP4" s="737"/>
      <c r="CQ4" s="737"/>
      <c r="CR4" s="737"/>
      <c r="CS4" s="737"/>
      <c r="CT4" s="737"/>
      <c r="CU4" s="738"/>
      <c r="CV4" s="736" t="s">
        <v>1587</v>
      </c>
      <c r="CW4" s="737"/>
      <c r="CX4" s="737"/>
      <c r="CY4" s="737"/>
      <c r="CZ4" s="737"/>
      <c r="DA4" s="737"/>
      <c r="DB4" s="737"/>
      <c r="DC4" s="737"/>
      <c r="DD4" s="737"/>
      <c r="DE4" s="739"/>
    </row>
    <row r="5" spans="1:125" ht="12.75" customHeight="1">
      <c r="A5" s="724"/>
      <c r="B5" s="725"/>
      <c r="C5" s="725"/>
      <c r="D5" s="725"/>
      <c r="E5" s="725"/>
      <c r="F5" s="725"/>
      <c r="G5" s="725"/>
      <c r="H5" s="725"/>
      <c r="I5" s="725"/>
      <c r="J5" s="725"/>
      <c r="K5" s="725"/>
      <c r="L5" s="725"/>
      <c r="M5" s="725"/>
      <c r="N5" s="725"/>
      <c r="O5" s="725"/>
      <c r="P5" s="725"/>
      <c r="Q5" s="725"/>
      <c r="R5" s="725"/>
      <c r="S5" s="725"/>
      <c r="T5" s="725"/>
      <c r="U5" s="725"/>
      <c r="V5" s="725"/>
      <c r="W5" s="725"/>
      <c r="X5" s="725"/>
      <c r="Y5" s="725"/>
      <c r="Z5" s="725"/>
      <c r="AA5" s="725"/>
      <c r="AB5" s="725"/>
      <c r="AC5" s="725"/>
      <c r="AD5" s="725"/>
      <c r="AE5" s="725"/>
      <c r="AF5" s="725"/>
      <c r="AG5" s="726"/>
      <c r="AH5" s="726"/>
      <c r="AI5" s="726"/>
      <c r="AJ5" s="727"/>
      <c r="AK5" s="717" t="s">
        <v>1041</v>
      </c>
      <c r="AL5" s="718"/>
      <c r="AM5" s="718"/>
      <c r="AN5" s="718"/>
      <c r="AO5" s="718"/>
      <c r="AP5" s="718"/>
      <c r="AQ5" s="718"/>
      <c r="AR5" s="718"/>
      <c r="AS5" s="718"/>
      <c r="AT5" s="718"/>
      <c r="AU5" s="718"/>
      <c r="AV5" s="718"/>
      <c r="AW5" s="718"/>
      <c r="AX5" s="719"/>
      <c r="AY5" s="709" t="s">
        <v>1045</v>
      </c>
      <c r="AZ5" s="710"/>
      <c r="BA5" s="710"/>
      <c r="BB5" s="710"/>
      <c r="BC5" s="710"/>
      <c r="BD5" s="710"/>
      <c r="BE5" s="710"/>
      <c r="BF5" s="711"/>
      <c r="BG5" s="709" t="s">
        <v>1588</v>
      </c>
      <c r="BH5" s="710"/>
      <c r="BI5" s="710"/>
      <c r="BJ5" s="710"/>
      <c r="BK5" s="710"/>
      <c r="BL5" s="710"/>
      <c r="BM5" s="710"/>
      <c r="BN5" s="711"/>
      <c r="BO5" s="709" t="s">
        <v>1590</v>
      </c>
      <c r="BP5" s="710"/>
      <c r="BQ5" s="710"/>
      <c r="BR5" s="710"/>
      <c r="BS5" s="710"/>
      <c r="BT5" s="710"/>
      <c r="BU5" s="710"/>
      <c r="BV5" s="711"/>
      <c r="BW5" s="709" t="s">
        <v>1585</v>
      </c>
      <c r="BX5" s="715"/>
      <c r="BY5" s="715"/>
      <c r="BZ5" s="715"/>
      <c r="CA5" s="715"/>
      <c r="CB5" s="715"/>
      <c r="CC5" s="715"/>
      <c r="CD5" s="716"/>
      <c r="CE5" s="731" t="s">
        <v>361</v>
      </c>
      <c r="CF5" s="715"/>
      <c r="CG5" s="715"/>
      <c r="CH5" s="715"/>
      <c r="CI5" s="715"/>
      <c r="CJ5" s="715"/>
      <c r="CK5" s="715"/>
      <c r="CL5" s="715"/>
      <c r="CM5" s="716"/>
      <c r="CN5" s="709"/>
      <c r="CO5" s="710"/>
      <c r="CP5" s="710"/>
      <c r="CQ5" s="710"/>
      <c r="CR5" s="710"/>
      <c r="CS5" s="710"/>
      <c r="CT5" s="710"/>
      <c r="CU5" s="711"/>
      <c r="CV5" s="709"/>
      <c r="CW5" s="710"/>
      <c r="CX5" s="710"/>
      <c r="CY5" s="710"/>
      <c r="CZ5" s="710"/>
      <c r="DA5" s="710"/>
      <c r="DB5" s="710"/>
      <c r="DC5" s="710"/>
      <c r="DD5" s="710"/>
      <c r="DE5" s="740"/>
    </row>
    <row r="6" spans="1:125" ht="44.25" customHeight="1">
      <c r="A6" s="724"/>
      <c r="B6" s="725"/>
      <c r="C6" s="725"/>
      <c r="D6" s="725"/>
      <c r="E6" s="725"/>
      <c r="F6" s="725"/>
      <c r="G6" s="725"/>
      <c r="H6" s="725"/>
      <c r="I6" s="725"/>
      <c r="J6" s="725"/>
      <c r="K6" s="725"/>
      <c r="L6" s="725"/>
      <c r="M6" s="725"/>
      <c r="N6" s="725"/>
      <c r="O6" s="725"/>
      <c r="P6" s="725"/>
      <c r="Q6" s="725"/>
      <c r="R6" s="725"/>
      <c r="S6" s="725"/>
      <c r="T6" s="725"/>
      <c r="U6" s="725"/>
      <c r="V6" s="725"/>
      <c r="W6" s="725"/>
      <c r="X6" s="725"/>
      <c r="Y6" s="725"/>
      <c r="Z6" s="725"/>
      <c r="AA6" s="725"/>
      <c r="AB6" s="725"/>
      <c r="AC6" s="725"/>
      <c r="AD6" s="725"/>
      <c r="AE6" s="725"/>
      <c r="AF6" s="725"/>
      <c r="AG6" s="726"/>
      <c r="AH6" s="726"/>
      <c r="AI6" s="726"/>
      <c r="AJ6" s="726"/>
      <c r="AK6" s="732" t="s">
        <v>1042</v>
      </c>
      <c r="AL6" s="732"/>
      <c r="AM6" s="732"/>
      <c r="AN6" s="732"/>
      <c r="AO6" s="732"/>
      <c r="AP6" s="732"/>
      <c r="AQ6" s="732" t="s">
        <v>6</v>
      </c>
      <c r="AR6" s="732"/>
      <c r="AS6" s="732"/>
      <c r="AT6" s="732"/>
      <c r="AU6" s="732"/>
      <c r="AV6" s="732"/>
      <c r="AW6" s="732"/>
      <c r="AX6" s="732"/>
      <c r="AY6" s="733" t="s">
        <v>1589</v>
      </c>
      <c r="AZ6" s="734"/>
      <c r="BA6" s="734"/>
      <c r="BB6" s="734"/>
      <c r="BC6" s="734"/>
      <c r="BD6" s="734"/>
      <c r="BE6" s="734"/>
      <c r="BF6" s="735"/>
      <c r="BG6" s="712"/>
      <c r="BH6" s="713"/>
      <c r="BI6" s="713"/>
      <c r="BJ6" s="713"/>
      <c r="BK6" s="713"/>
      <c r="BL6" s="713"/>
      <c r="BM6" s="713"/>
      <c r="BN6" s="714"/>
      <c r="BO6" s="712"/>
      <c r="BP6" s="713"/>
      <c r="BQ6" s="713"/>
      <c r="BR6" s="713"/>
      <c r="BS6" s="713"/>
      <c r="BT6" s="713"/>
      <c r="BU6" s="713"/>
      <c r="BV6" s="714"/>
      <c r="BW6" s="717"/>
      <c r="BX6" s="718"/>
      <c r="BY6" s="718"/>
      <c r="BZ6" s="718"/>
      <c r="CA6" s="718"/>
      <c r="CB6" s="718"/>
      <c r="CC6" s="718"/>
      <c r="CD6" s="719"/>
      <c r="CE6" s="717"/>
      <c r="CF6" s="718"/>
      <c r="CG6" s="718"/>
      <c r="CH6" s="718"/>
      <c r="CI6" s="718"/>
      <c r="CJ6" s="718"/>
      <c r="CK6" s="718"/>
      <c r="CL6" s="718"/>
      <c r="CM6" s="719"/>
      <c r="CN6" s="712"/>
      <c r="CO6" s="713"/>
      <c r="CP6" s="713"/>
      <c r="CQ6" s="713"/>
      <c r="CR6" s="713"/>
      <c r="CS6" s="713"/>
      <c r="CT6" s="713"/>
      <c r="CU6" s="714"/>
      <c r="CV6" s="712"/>
      <c r="CW6" s="713"/>
      <c r="CX6" s="713"/>
      <c r="CY6" s="713"/>
      <c r="CZ6" s="713"/>
      <c r="DA6" s="713"/>
      <c r="DB6" s="713"/>
      <c r="DC6" s="713"/>
      <c r="DD6" s="713"/>
      <c r="DE6" s="741"/>
    </row>
    <row r="7" spans="1:125" s="3" customFormat="1" ht="6" hidden="1" customHeight="1">
      <c r="A7" s="66"/>
      <c r="B7" s="67"/>
      <c r="C7" s="67"/>
      <c r="D7" s="67"/>
      <c r="E7" s="67"/>
      <c r="F7" s="67"/>
      <c r="G7" s="67"/>
      <c r="H7" s="67"/>
      <c r="I7" s="67"/>
      <c r="J7" s="67"/>
      <c r="K7" s="67"/>
      <c r="L7" s="67"/>
      <c r="M7" s="67"/>
      <c r="N7" s="67"/>
      <c r="O7" s="67"/>
      <c r="P7" s="67"/>
      <c r="Q7" s="67"/>
      <c r="R7" s="67"/>
      <c r="S7" s="67"/>
      <c r="T7" s="67"/>
      <c r="U7" s="67"/>
      <c r="V7" s="67"/>
      <c r="W7" s="67"/>
      <c r="X7" s="67"/>
      <c r="Y7" s="67"/>
      <c r="Z7" s="67"/>
      <c r="AA7" s="67"/>
      <c r="AB7" s="67"/>
      <c r="AC7" s="67"/>
      <c r="AD7" s="67"/>
      <c r="AE7" s="67"/>
      <c r="AF7" s="67"/>
      <c r="AG7" s="68">
        <v>35480</v>
      </c>
      <c r="AH7" s="68"/>
      <c r="AI7" s="68"/>
      <c r="AJ7" s="68"/>
      <c r="AK7" s="742"/>
      <c r="AL7" s="742"/>
      <c r="AM7" s="742"/>
      <c r="AN7" s="742"/>
      <c r="AO7" s="742"/>
      <c r="AP7" s="742"/>
      <c r="AQ7" s="743"/>
      <c r="AR7" s="743"/>
      <c r="AS7" s="743"/>
      <c r="AT7" s="743"/>
      <c r="AU7" s="743"/>
      <c r="AV7" s="743"/>
      <c r="AW7" s="743"/>
      <c r="AX7" s="743"/>
      <c r="AY7" s="67"/>
      <c r="AZ7" s="67"/>
      <c r="BA7" s="67"/>
      <c r="BB7" s="67"/>
      <c r="BC7" s="67"/>
      <c r="BD7" s="67"/>
      <c r="BE7" s="67"/>
      <c r="BF7" s="67"/>
      <c r="BG7" s="67"/>
      <c r="BH7" s="67"/>
      <c r="BI7" s="67"/>
      <c r="BJ7" s="67"/>
      <c r="BK7" s="67"/>
      <c r="BL7" s="67"/>
      <c r="BM7" s="67"/>
      <c r="BN7" s="67"/>
      <c r="BO7" s="67"/>
      <c r="BP7" s="67"/>
      <c r="BQ7" s="67"/>
      <c r="BR7" s="67"/>
      <c r="BS7" s="67"/>
      <c r="BT7" s="67"/>
      <c r="BU7" s="67"/>
      <c r="BV7" s="67"/>
      <c r="BW7" s="67"/>
      <c r="BX7" s="67"/>
      <c r="BY7" s="67"/>
      <c r="BZ7" s="67"/>
      <c r="CA7" s="67"/>
      <c r="CB7" s="67"/>
      <c r="CC7" s="67"/>
      <c r="CD7" s="67"/>
      <c r="CE7" s="67"/>
      <c r="CF7" s="67"/>
      <c r="CG7" s="67"/>
      <c r="CH7" s="67"/>
      <c r="CI7" s="67"/>
      <c r="CJ7" s="67"/>
      <c r="CK7" s="67"/>
      <c r="CL7" s="67"/>
      <c r="CM7" s="67"/>
      <c r="CN7" s="67"/>
      <c r="CO7" s="67"/>
      <c r="CP7" s="67"/>
      <c r="CQ7" s="67"/>
      <c r="CR7" s="67"/>
      <c r="CS7" s="67"/>
      <c r="CT7" s="67"/>
      <c r="CU7" s="67"/>
      <c r="CV7" s="67"/>
      <c r="CW7" s="67"/>
      <c r="CX7" s="67"/>
      <c r="CY7" s="67"/>
      <c r="CZ7" s="67"/>
      <c r="DA7" s="67"/>
      <c r="DB7" s="67"/>
      <c r="DC7" s="67"/>
      <c r="DD7" s="67"/>
      <c r="DE7" s="69"/>
    </row>
    <row r="8" spans="1:125" s="3" customFormat="1" ht="23.25" customHeight="1">
      <c r="A8" s="672" t="s">
        <v>1796</v>
      </c>
      <c r="B8" s="673"/>
      <c r="C8" s="673"/>
      <c r="D8" s="673"/>
      <c r="E8" s="673"/>
      <c r="F8" s="673"/>
      <c r="G8" s="673"/>
      <c r="H8" s="673"/>
      <c r="I8" s="673"/>
      <c r="J8" s="673"/>
      <c r="K8" s="673"/>
      <c r="L8" s="673"/>
      <c r="M8" s="673"/>
      <c r="N8" s="673"/>
      <c r="O8" s="674"/>
      <c r="P8" s="688" t="s">
        <v>1797</v>
      </c>
      <c r="Q8" s="688"/>
      <c r="R8" s="688"/>
      <c r="S8" s="688"/>
      <c r="T8" s="688"/>
      <c r="U8" s="688"/>
      <c r="V8" s="688"/>
      <c r="W8" s="688"/>
      <c r="X8" s="688"/>
      <c r="Y8" s="688"/>
      <c r="Z8" s="688"/>
      <c r="AA8" s="688"/>
      <c r="AB8" s="688"/>
      <c r="AC8" s="688"/>
      <c r="AD8" s="689"/>
      <c r="AE8" s="689"/>
      <c r="AF8" s="689"/>
      <c r="AG8" s="690">
        <v>9</v>
      </c>
      <c r="AH8" s="690"/>
      <c r="AI8" s="690"/>
      <c r="AJ8" s="690"/>
      <c r="AK8" s="744">
        <v>16800</v>
      </c>
      <c r="AL8" s="744"/>
      <c r="AM8" s="744"/>
      <c r="AN8" s="744"/>
      <c r="AO8" s="744"/>
      <c r="AP8" s="744"/>
      <c r="AQ8" s="687">
        <f>AG8*AK8*12</f>
        <v>1814400</v>
      </c>
      <c r="AR8" s="687"/>
      <c r="AS8" s="687"/>
      <c r="AT8" s="687"/>
      <c r="AU8" s="687"/>
      <c r="AV8" s="687"/>
      <c r="AW8" s="687"/>
      <c r="AX8" s="687"/>
      <c r="AY8" s="671">
        <v>0</v>
      </c>
      <c r="AZ8" s="671"/>
      <c r="BA8" s="671"/>
      <c r="BB8" s="671"/>
      <c r="BC8" s="671"/>
      <c r="BD8" s="671"/>
      <c r="BE8" s="671"/>
      <c r="BF8" s="671"/>
      <c r="BG8" s="671">
        <v>0</v>
      </c>
      <c r="BH8" s="671"/>
      <c r="BI8" s="671"/>
      <c r="BJ8" s="671"/>
      <c r="BK8" s="671"/>
      <c r="BL8" s="671"/>
      <c r="BM8" s="671"/>
      <c r="BN8" s="671"/>
      <c r="BO8" s="671">
        <f>AQ8/365*50</f>
        <v>248547.94520547942</v>
      </c>
      <c r="BP8" s="671"/>
      <c r="BQ8" s="671"/>
      <c r="BR8" s="671"/>
      <c r="BS8" s="671"/>
      <c r="BT8" s="671"/>
      <c r="BU8" s="671"/>
      <c r="BV8" s="671"/>
      <c r="BW8" s="671">
        <v>0</v>
      </c>
      <c r="BX8" s="671"/>
      <c r="BY8" s="671"/>
      <c r="BZ8" s="671"/>
      <c r="CA8" s="671"/>
      <c r="CB8" s="671"/>
      <c r="CC8" s="671"/>
      <c r="CD8" s="671"/>
      <c r="CE8" s="671">
        <v>0</v>
      </c>
      <c r="CF8" s="671"/>
      <c r="CG8" s="671"/>
      <c r="CH8" s="671"/>
      <c r="CI8" s="671"/>
      <c r="CJ8" s="671"/>
      <c r="CK8" s="671"/>
      <c r="CL8" s="671"/>
      <c r="CM8" s="671"/>
      <c r="CN8" s="671">
        <v>0</v>
      </c>
      <c r="CO8" s="671"/>
      <c r="CP8" s="671"/>
      <c r="CQ8" s="671"/>
      <c r="CR8" s="671"/>
      <c r="CS8" s="671"/>
      <c r="CT8" s="671"/>
      <c r="CU8" s="671"/>
      <c r="CV8" s="666">
        <f>SUM(AQ8:CU8)</f>
        <v>2062947.9452054794</v>
      </c>
      <c r="CW8" s="666"/>
      <c r="CX8" s="666"/>
      <c r="CY8" s="666"/>
      <c r="CZ8" s="666"/>
      <c r="DA8" s="666"/>
      <c r="DB8" s="666"/>
      <c r="DC8" s="666"/>
      <c r="DD8" s="666"/>
      <c r="DE8" s="667"/>
      <c r="DQ8" s="459"/>
      <c r="DR8" s="459"/>
    </row>
    <row r="9" spans="1:125" s="3" customFormat="1" ht="23.25" customHeight="1">
      <c r="A9" s="672" t="s">
        <v>1798</v>
      </c>
      <c r="B9" s="673"/>
      <c r="C9" s="673"/>
      <c r="D9" s="673"/>
      <c r="E9" s="673"/>
      <c r="F9" s="673"/>
      <c r="G9" s="673"/>
      <c r="H9" s="673"/>
      <c r="I9" s="673"/>
      <c r="J9" s="673"/>
      <c r="K9" s="673"/>
      <c r="L9" s="673"/>
      <c r="M9" s="673"/>
      <c r="N9" s="673"/>
      <c r="O9" s="674"/>
      <c r="P9" s="688" t="s">
        <v>1799</v>
      </c>
      <c r="Q9" s="688"/>
      <c r="R9" s="688"/>
      <c r="S9" s="688"/>
      <c r="T9" s="688"/>
      <c r="U9" s="688"/>
      <c r="V9" s="688"/>
      <c r="W9" s="688"/>
      <c r="X9" s="688"/>
      <c r="Y9" s="688"/>
      <c r="Z9" s="688"/>
      <c r="AA9" s="688"/>
      <c r="AB9" s="688"/>
      <c r="AC9" s="688"/>
      <c r="AD9" s="689"/>
      <c r="AE9" s="689"/>
      <c r="AF9" s="689"/>
      <c r="AG9" s="690">
        <v>1</v>
      </c>
      <c r="AH9" s="690"/>
      <c r="AI9" s="690"/>
      <c r="AJ9" s="690"/>
      <c r="AK9" s="691">
        <v>40081.97</v>
      </c>
      <c r="AL9" s="692"/>
      <c r="AM9" s="692"/>
      <c r="AN9" s="692"/>
      <c r="AO9" s="692"/>
      <c r="AP9" s="693"/>
      <c r="AQ9" s="687">
        <f>AG9*AK9*12</f>
        <v>480983.64</v>
      </c>
      <c r="AR9" s="687"/>
      <c r="AS9" s="687"/>
      <c r="AT9" s="687"/>
      <c r="AU9" s="687"/>
      <c r="AV9" s="687"/>
      <c r="AW9" s="687"/>
      <c r="AX9" s="687"/>
      <c r="AY9" s="668">
        <v>0</v>
      </c>
      <c r="AZ9" s="669"/>
      <c r="BA9" s="669"/>
      <c r="BB9" s="669"/>
      <c r="BC9" s="669"/>
      <c r="BD9" s="669"/>
      <c r="BE9" s="669"/>
      <c r="BF9" s="670"/>
      <c r="BG9" s="671">
        <v>0</v>
      </c>
      <c r="BH9" s="671"/>
      <c r="BI9" s="671"/>
      <c r="BJ9" s="671"/>
      <c r="BK9" s="671"/>
      <c r="BL9" s="671"/>
      <c r="BM9" s="671"/>
      <c r="BN9" s="671"/>
      <c r="BO9" s="668">
        <f t="shared" ref="BO9:BO82" si="0">AQ9/365*50</f>
        <v>65888.169863013696</v>
      </c>
      <c r="BP9" s="669"/>
      <c r="BQ9" s="669"/>
      <c r="BR9" s="669"/>
      <c r="BS9" s="669"/>
      <c r="BT9" s="669"/>
      <c r="BU9" s="669"/>
      <c r="BV9" s="670"/>
      <c r="BW9" s="671">
        <v>0</v>
      </c>
      <c r="BX9" s="671"/>
      <c r="BY9" s="671"/>
      <c r="BZ9" s="671"/>
      <c r="CA9" s="671"/>
      <c r="CB9" s="671"/>
      <c r="CC9" s="671"/>
      <c r="CD9" s="671"/>
      <c r="CE9" s="671">
        <v>0</v>
      </c>
      <c r="CF9" s="671"/>
      <c r="CG9" s="671"/>
      <c r="CH9" s="671"/>
      <c r="CI9" s="671"/>
      <c r="CJ9" s="671"/>
      <c r="CK9" s="671"/>
      <c r="CL9" s="671"/>
      <c r="CM9" s="671"/>
      <c r="CN9" s="671">
        <v>0</v>
      </c>
      <c r="CO9" s="671"/>
      <c r="CP9" s="671"/>
      <c r="CQ9" s="671"/>
      <c r="CR9" s="671"/>
      <c r="CS9" s="671"/>
      <c r="CT9" s="671"/>
      <c r="CU9" s="671"/>
      <c r="CV9" s="666">
        <f t="shared" ref="CV9:CV82" si="1">SUM(AQ9:CU9)</f>
        <v>546871.80986301368</v>
      </c>
      <c r="CW9" s="666"/>
      <c r="CX9" s="666"/>
      <c r="CY9" s="666"/>
      <c r="CZ9" s="666"/>
      <c r="DA9" s="666"/>
      <c r="DB9" s="666"/>
      <c r="DC9" s="666"/>
      <c r="DD9" s="666"/>
      <c r="DE9" s="667"/>
      <c r="DQ9" s="459"/>
      <c r="DR9" s="459"/>
      <c r="DU9" s="128"/>
    </row>
    <row r="10" spans="1:125" s="3" customFormat="1" ht="23.25" customHeight="1">
      <c r="A10" s="750" t="s">
        <v>1802</v>
      </c>
      <c r="B10" s="751"/>
      <c r="C10" s="751"/>
      <c r="D10" s="751"/>
      <c r="E10" s="751"/>
      <c r="F10" s="751"/>
      <c r="G10" s="751"/>
      <c r="H10" s="751"/>
      <c r="I10" s="751"/>
      <c r="J10" s="751"/>
      <c r="K10" s="751"/>
      <c r="L10" s="751"/>
      <c r="M10" s="751"/>
      <c r="N10" s="751"/>
      <c r="O10" s="752"/>
      <c r="P10" s="688" t="s">
        <v>1799</v>
      </c>
      <c r="Q10" s="688"/>
      <c r="R10" s="688"/>
      <c r="S10" s="688"/>
      <c r="T10" s="688"/>
      <c r="U10" s="688"/>
      <c r="V10" s="688"/>
      <c r="W10" s="688"/>
      <c r="X10" s="688"/>
      <c r="Y10" s="688"/>
      <c r="Z10" s="688"/>
      <c r="AA10" s="688"/>
      <c r="AB10" s="688"/>
      <c r="AC10" s="688"/>
      <c r="AD10" s="689"/>
      <c r="AE10" s="689"/>
      <c r="AF10" s="689"/>
      <c r="AG10" s="690">
        <v>1</v>
      </c>
      <c r="AH10" s="690"/>
      <c r="AI10" s="690"/>
      <c r="AJ10" s="690"/>
      <c r="AK10" s="691">
        <v>5302.02</v>
      </c>
      <c r="AL10" s="692"/>
      <c r="AM10" s="692"/>
      <c r="AN10" s="692"/>
      <c r="AO10" s="692"/>
      <c r="AP10" s="693"/>
      <c r="AQ10" s="687">
        <f>AG10*AK10*12</f>
        <v>63624.240000000005</v>
      </c>
      <c r="AR10" s="687"/>
      <c r="AS10" s="687"/>
      <c r="AT10" s="687"/>
      <c r="AU10" s="687"/>
      <c r="AV10" s="687"/>
      <c r="AW10" s="687"/>
      <c r="AX10" s="687"/>
      <c r="AY10" s="668">
        <v>0</v>
      </c>
      <c r="AZ10" s="669"/>
      <c r="BA10" s="669"/>
      <c r="BB10" s="669"/>
      <c r="BC10" s="669"/>
      <c r="BD10" s="669"/>
      <c r="BE10" s="669"/>
      <c r="BF10" s="670"/>
      <c r="BG10" s="671">
        <v>0</v>
      </c>
      <c r="BH10" s="671"/>
      <c r="BI10" s="671"/>
      <c r="BJ10" s="671"/>
      <c r="BK10" s="671"/>
      <c r="BL10" s="671"/>
      <c r="BM10" s="671"/>
      <c r="BN10" s="671"/>
      <c r="BO10" s="668">
        <f>AQ10/365*50</f>
        <v>8715.6493150684946</v>
      </c>
      <c r="BP10" s="669"/>
      <c r="BQ10" s="669"/>
      <c r="BR10" s="669"/>
      <c r="BS10" s="669"/>
      <c r="BT10" s="669"/>
      <c r="BU10" s="669"/>
      <c r="BV10" s="670"/>
      <c r="BW10" s="671">
        <v>0</v>
      </c>
      <c r="BX10" s="671"/>
      <c r="BY10" s="671"/>
      <c r="BZ10" s="671"/>
      <c r="CA10" s="671"/>
      <c r="CB10" s="671"/>
      <c r="CC10" s="671"/>
      <c r="CD10" s="671"/>
      <c r="CE10" s="671">
        <v>0</v>
      </c>
      <c r="CF10" s="671"/>
      <c r="CG10" s="671"/>
      <c r="CH10" s="671"/>
      <c r="CI10" s="671"/>
      <c r="CJ10" s="671"/>
      <c r="CK10" s="671"/>
      <c r="CL10" s="671"/>
      <c r="CM10" s="671"/>
      <c r="CN10" s="671">
        <v>0</v>
      </c>
      <c r="CO10" s="671"/>
      <c r="CP10" s="671"/>
      <c r="CQ10" s="671"/>
      <c r="CR10" s="671"/>
      <c r="CS10" s="671"/>
      <c r="CT10" s="671"/>
      <c r="CU10" s="671"/>
      <c r="CV10" s="666">
        <f>SUM(AQ10:CU10)</f>
        <v>72339.889315068503</v>
      </c>
      <c r="CW10" s="666"/>
      <c r="CX10" s="666"/>
      <c r="CY10" s="666"/>
      <c r="CZ10" s="666"/>
      <c r="DA10" s="666"/>
      <c r="DB10" s="666"/>
      <c r="DC10" s="666"/>
      <c r="DD10" s="666"/>
      <c r="DE10" s="667"/>
      <c r="DQ10" s="459"/>
      <c r="DR10" s="459"/>
      <c r="DU10" s="128"/>
    </row>
    <row r="11" spans="1:125" s="3" customFormat="1" ht="23.25" customHeight="1">
      <c r="A11" s="750" t="s">
        <v>1819</v>
      </c>
      <c r="B11" s="751"/>
      <c r="C11" s="751"/>
      <c r="D11" s="751"/>
      <c r="E11" s="751"/>
      <c r="F11" s="751"/>
      <c r="G11" s="751"/>
      <c r="H11" s="751"/>
      <c r="I11" s="751"/>
      <c r="J11" s="751"/>
      <c r="K11" s="751"/>
      <c r="L11" s="751"/>
      <c r="M11" s="751"/>
      <c r="N11" s="751"/>
      <c r="O11" s="752"/>
      <c r="P11" s="688" t="s">
        <v>1905</v>
      </c>
      <c r="Q11" s="688"/>
      <c r="R11" s="688"/>
      <c r="S11" s="688"/>
      <c r="T11" s="688"/>
      <c r="U11" s="688"/>
      <c r="V11" s="688"/>
      <c r="W11" s="688"/>
      <c r="X11" s="688"/>
      <c r="Y11" s="688"/>
      <c r="Z11" s="688"/>
      <c r="AA11" s="688"/>
      <c r="AB11" s="688"/>
      <c r="AC11" s="688"/>
      <c r="AD11" s="689"/>
      <c r="AE11" s="689"/>
      <c r="AF11" s="689"/>
      <c r="AG11" s="690">
        <v>1</v>
      </c>
      <c r="AH11" s="690"/>
      <c r="AI11" s="690"/>
      <c r="AJ11" s="690"/>
      <c r="AK11" s="691">
        <v>6000</v>
      </c>
      <c r="AL11" s="692"/>
      <c r="AM11" s="692"/>
      <c r="AN11" s="692"/>
      <c r="AO11" s="692"/>
      <c r="AP11" s="693"/>
      <c r="AQ11" s="687">
        <f>AG11*AK11*12</f>
        <v>72000</v>
      </c>
      <c r="AR11" s="687"/>
      <c r="AS11" s="687"/>
      <c r="AT11" s="687"/>
      <c r="AU11" s="687"/>
      <c r="AV11" s="687"/>
      <c r="AW11" s="687"/>
      <c r="AX11" s="687"/>
      <c r="AY11" s="668">
        <v>0</v>
      </c>
      <c r="AZ11" s="669"/>
      <c r="BA11" s="669"/>
      <c r="BB11" s="669"/>
      <c r="BC11" s="669"/>
      <c r="BD11" s="669"/>
      <c r="BE11" s="669"/>
      <c r="BF11" s="670"/>
      <c r="BG11" s="671">
        <v>0</v>
      </c>
      <c r="BH11" s="671"/>
      <c r="BI11" s="671"/>
      <c r="BJ11" s="671"/>
      <c r="BK11" s="671"/>
      <c r="BL11" s="671"/>
      <c r="BM11" s="671"/>
      <c r="BN11" s="671"/>
      <c r="BO11" s="668">
        <f>AQ11/365*50</f>
        <v>9863.0136986301368</v>
      </c>
      <c r="BP11" s="669"/>
      <c r="BQ11" s="669"/>
      <c r="BR11" s="669"/>
      <c r="BS11" s="669"/>
      <c r="BT11" s="669"/>
      <c r="BU11" s="669"/>
      <c r="BV11" s="670"/>
      <c r="BW11" s="671">
        <v>0</v>
      </c>
      <c r="BX11" s="671"/>
      <c r="BY11" s="671"/>
      <c r="BZ11" s="671"/>
      <c r="CA11" s="671"/>
      <c r="CB11" s="671"/>
      <c r="CC11" s="671"/>
      <c r="CD11" s="671"/>
      <c r="CE11" s="671">
        <v>0</v>
      </c>
      <c r="CF11" s="671"/>
      <c r="CG11" s="671"/>
      <c r="CH11" s="671"/>
      <c r="CI11" s="671"/>
      <c r="CJ11" s="671"/>
      <c r="CK11" s="671"/>
      <c r="CL11" s="671"/>
      <c r="CM11" s="671"/>
      <c r="CN11" s="671">
        <v>0</v>
      </c>
      <c r="CO11" s="671"/>
      <c r="CP11" s="671"/>
      <c r="CQ11" s="671"/>
      <c r="CR11" s="671"/>
      <c r="CS11" s="671"/>
      <c r="CT11" s="671"/>
      <c r="CU11" s="671"/>
      <c r="CV11" s="666">
        <f>SUM(AQ11:CU11)</f>
        <v>81863.013698630137</v>
      </c>
      <c r="CW11" s="666"/>
      <c r="CX11" s="666"/>
      <c r="CY11" s="666"/>
      <c r="CZ11" s="666"/>
      <c r="DA11" s="666"/>
      <c r="DB11" s="666"/>
      <c r="DC11" s="666"/>
      <c r="DD11" s="666"/>
      <c r="DE11" s="667"/>
      <c r="DQ11" s="459"/>
      <c r="DR11" s="459"/>
      <c r="DU11" s="128"/>
    </row>
    <row r="12" spans="1:125" s="3" customFormat="1" ht="23.25" customHeight="1">
      <c r="A12" s="672" t="s">
        <v>1800</v>
      </c>
      <c r="B12" s="673"/>
      <c r="C12" s="673"/>
      <c r="D12" s="673"/>
      <c r="E12" s="673"/>
      <c r="F12" s="673"/>
      <c r="G12" s="673"/>
      <c r="H12" s="673"/>
      <c r="I12" s="673"/>
      <c r="J12" s="673"/>
      <c r="K12" s="673"/>
      <c r="L12" s="673"/>
      <c r="M12" s="673"/>
      <c r="N12" s="673"/>
      <c r="O12" s="674"/>
      <c r="P12" s="688" t="s">
        <v>1801</v>
      </c>
      <c r="Q12" s="688"/>
      <c r="R12" s="688"/>
      <c r="S12" s="688"/>
      <c r="T12" s="688"/>
      <c r="U12" s="688"/>
      <c r="V12" s="688"/>
      <c r="W12" s="688"/>
      <c r="X12" s="688"/>
      <c r="Y12" s="688"/>
      <c r="Z12" s="688"/>
      <c r="AA12" s="688"/>
      <c r="AB12" s="688"/>
      <c r="AC12" s="688"/>
      <c r="AD12" s="689"/>
      <c r="AE12" s="689"/>
      <c r="AF12" s="689"/>
      <c r="AG12" s="690">
        <v>1</v>
      </c>
      <c r="AH12" s="690"/>
      <c r="AI12" s="690"/>
      <c r="AJ12" s="690"/>
      <c r="AK12" s="691">
        <v>20560.88</v>
      </c>
      <c r="AL12" s="692"/>
      <c r="AM12" s="692"/>
      <c r="AN12" s="692"/>
      <c r="AO12" s="692"/>
      <c r="AP12" s="693"/>
      <c r="AQ12" s="687">
        <f>AG12*AK12*12</f>
        <v>246730.56</v>
      </c>
      <c r="AR12" s="687"/>
      <c r="AS12" s="687"/>
      <c r="AT12" s="687"/>
      <c r="AU12" s="687"/>
      <c r="AV12" s="687"/>
      <c r="AW12" s="687"/>
      <c r="AX12" s="687"/>
      <c r="AY12" s="668">
        <v>0</v>
      </c>
      <c r="AZ12" s="669"/>
      <c r="BA12" s="669"/>
      <c r="BB12" s="669"/>
      <c r="BC12" s="669"/>
      <c r="BD12" s="669"/>
      <c r="BE12" s="669"/>
      <c r="BF12" s="670"/>
      <c r="BG12" s="671">
        <v>0</v>
      </c>
      <c r="BH12" s="671"/>
      <c r="BI12" s="671"/>
      <c r="BJ12" s="671"/>
      <c r="BK12" s="671"/>
      <c r="BL12" s="671"/>
      <c r="BM12" s="671"/>
      <c r="BN12" s="671"/>
      <c r="BO12" s="668">
        <f>AQ12/365*50</f>
        <v>33798.706849315065</v>
      </c>
      <c r="BP12" s="669"/>
      <c r="BQ12" s="669"/>
      <c r="BR12" s="669"/>
      <c r="BS12" s="669"/>
      <c r="BT12" s="669"/>
      <c r="BU12" s="669"/>
      <c r="BV12" s="670"/>
      <c r="BW12" s="671">
        <v>0</v>
      </c>
      <c r="BX12" s="671"/>
      <c r="BY12" s="671"/>
      <c r="BZ12" s="671"/>
      <c r="CA12" s="671"/>
      <c r="CB12" s="671"/>
      <c r="CC12" s="671"/>
      <c r="CD12" s="671"/>
      <c r="CE12" s="671">
        <v>0</v>
      </c>
      <c r="CF12" s="671"/>
      <c r="CG12" s="671"/>
      <c r="CH12" s="671"/>
      <c r="CI12" s="671"/>
      <c r="CJ12" s="671"/>
      <c r="CK12" s="671"/>
      <c r="CL12" s="671"/>
      <c r="CM12" s="671"/>
      <c r="CN12" s="671">
        <v>0</v>
      </c>
      <c r="CO12" s="671"/>
      <c r="CP12" s="671"/>
      <c r="CQ12" s="671"/>
      <c r="CR12" s="671"/>
      <c r="CS12" s="671"/>
      <c r="CT12" s="671"/>
      <c r="CU12" s="671"/>
      <c r="CV12" s="666">
        <f>SUM(AQ12:CU12)</f>
        <v>280529.26684931508</v>
      </c>
      <c r="CW12" s="666"/>
      <c r="CX12" s="666"/>
      <c r="CY12" s="666"/>
      <c r="CZ12" s="666"/>
      <c r="DA12" s="666"/>
      <c r="DB12" s="666"/>
      <c r="DC12" s="666"/>
      <c r="DD12" s="666"/>
      <c r="DE12" s="667"/>
      <c r="DQ12" s="459"/>
      <c r="DR12" s="459"/>
      <c r="DU12" s="128"/>
    </row>
    <row r="13" spans="1:125" s="3" customFormat="1" ht="23.25" customHeight="1">
      <c r="A13" s="672" t="s">
        <v>1802</v>
      </c>
      <c r="B13" s="673"/>
      <c r="C13" s="673"/>
      <c r="D13" s="673"/>
      <c r="E13" s="673"/>
      <c r="F13" s="673"/>
      <c r="G13" s="673"/>
      <c r="H13" s="673"/>
      <c r="I13" s="673"/>
      <c r="J13" s="673"/>
      <c r="K13" s="673"/>
      <c r="L13" s="673"/>
      <c r="M13" s="673"/>
      <c r="N13" s="673"/>
      <c r="O13" s="674"/>
      <c r="P13" s="688" t="s">
        <v>1801</v>
      </c>
      <c r="Q13" s="688"/>
      <c r="R13" s="688"/>
      <c r="S13" s="688"/>
      <c r="T13" s="688"/>
      <c r="U13" s="688"/>
      <c r="V13" s="688"/>
      <c r="W13" s="688"/>
      <c r="X13" s="688"/>
      <c r="Y13" s="688"/>
      <c r="Z13" s="688"/>
      <c r="AA13" s="688"/>
      <c r="AB13" s="688"/>
      <c r="AC13" s="688"/>
      <c r="AD13" s="689"/>
      <c r="AE13" s="689"/>
      <c r="AF13" s="689"/>
      <c r="AG13" s="690">
        <v>1</v>
      </c>
      <c r="AH13" s="690"/>
      <c r="AI13" s="690"/>
      <c r="AJ13" s="690"/>
      <c r="AK13" s="691">
        <v>4480</v>
      </c>
      <c r="AL13" s="692"/>
      <c r="AM13" s="692"/>
      <c r="AN13" s="692"/>
      <c r="AO13" s="692"/>
      <c r="AP13" s="693"/>
      <c r="AQ13" s="687">
        <f t="shared" ref="AQ13:AQ87" si="2">AG13*AK13*12</f>
        <v>53760</v>
      </c>
      <c r="AR13" s="687"/>
      <c r="AS13" s="687"/>
      <c r="AT13" s="687"/>
      <c r="AU13" s="687"/>
      <c r="AV13" s="687"/>
      <c r="AW13" s="687"/>
      <c r="AX13" s="687"/>
      <c r="AY13" s="668">
        <v>0</v>
      </c>
      <c r="AZ13" s="669"/>
      <c r="BA13" s="669"/>
      <c r="BB13" s="669"/>
      <c r="BC13" s="669"/>
      <c r="BD13" s="669"/>
      <c r="BE13" s="669"/>
      <c r="BF13" s="670"/>
      <c r="BG13" s="671">
        <v>0</v>
      </c>
      <c r="BH13" s="671"/>
      <c r="BI13" s="671"/>
      <c r="BJ13" s="671"/>
      <c r="BK13" s="671"/>
      <c r="BL13" s="671"/>
      <c r="BM13" s="671"/>
      <c r="BN13" s="671"/>
      <c r="BO13" s="668">
        <f t="shared" si="0"/>
        <v>7364.3835616438355</v>
      </c>
      <c r="BP13" s="669"/>
      <c r="BQ13" s="669"/>
      <c r="BR13" s="669"/>
      <c r="BS13" s="669"/>
      <c r="BT13" s="669"/>
      <c r="BU13" s="669"/>
      <c r="BV13" s="670"/>
      <c r="BW13" s="671">
        <v>0</v>
      </c>
      <c r="BX13" s="671"/>
      <c r="BY13" s="671"/>
      <c r="BZ13" s="671"/>
      <c r="CA13" s="671"/>
      <c r="CB13" s="671"/>
      <c r="CC13" s="671"/>
      <c r="CD13" s="671"/>
      <c r="CE13" s="671">
        <v>0</v>
      </c>
      <c r="CF13" s="671"/>
      <c r="CG13" s="671"/>
      <c r="CH13" s="671"/>
      <c r="CI13" s="671"/>
      <c r="CJ13" s="671"/>
      <c r="CK13" s="671"/>
      <c r="CL13" s="671"/>
      <c r="CM13" s="671"/>
      <c r="CN13" s="671">
        <v>0</v>
      </c>
      <c r="CO13" s="671"/>
      <c r="CP13" s="671"/>
      <c r="CQ13" s="671"/>
      <c r="CR13" s="671"/>
      <c r="CS13" s="671"/>
      <c r="CT13" s="671"/>
      <c r="CU13" s="671"/>
      <c r="CV13" s="666">
        <f t="shared" si="1"/>
        <v>61124.383561643837</v>
      </c>
      <c r="CW13" s="666"/>
      <c r="CX13" s="666"/>
      <c r="CY13" s="666"/>
      <c r="CZ13" s="666"/>
      <c r="DA13" s="666"/>
      <c r="DB13" s="666"/>
      <c r="DC13" s="666"/>
      <c r="DD13" s="666"/>
      <c r="DE13" s="667"/>
      <c r="DQ13" s="459"/>
      <c r="DR13" s="459"/>
      <c r="DU13" s="128"/>
    </row>
    <row r="14" spans="1:125" s="3" customFormat="1" ht="23.25" customHeight="1">
      <c r="A14" s="672" t="s">
        <v>1803</v>
      </c>
      <c r="B14" s="673"/>
      <c r="C14" s="673"/>
      <c r="D14" s="673"/>
      <c r="E14" s="673"/>
      <c r="F14" s="673"/>
      <c r="G14" s="673"/>
      <c r="H14" s="673"/>
      <c r="I14" s="673"/>
      <c r="J14" s="673"/>
      <c r="K14" s="673"/>
      <c r="L14" s="673"/>
      <c r="M14" s="673"/>
      <c r="N14" s="673"/>
      <c r="O14" s="674"/>
      <c r="P14" s="688" t="s">
        <v>1801</v>
      </c>
      <c r="Q14" s="688"/>
      <c r="R14" s="688"/>
      <c r="S14" s="688"/>
      <c r="T14" s="688"/>
      <c r="U14" s="688"/>
      <c r="V14" s="688"/>
      <c r="W14" s="688"/>
      <c r="X14" s="688"/>
      <c r="Y14" s="688"/>
      <c r="Z14" s="688"/>
      <c r="AA14" s="688"/>
      <c r="AB14" s="688"/>
      <c r="AC14" s="688"/>
      <c r="AD14" s="689"/>
      <c r="AE14" s="689"/>
      <c r="AF14" s="689"/>
      <c r="AG14" s="690">
        <v>1</v>
      </c>
      <c r="AH14" s="690"/>
      <c r="AI14" s="690"/>
      <c r="AJ14" s="690"/>
      <c r="AK14" s="691">
        <v>5716</v>
      </c>
      <c r="AL14" s="692"/>
      <c r="AM14" s="692"/>
      <c r="AN14" s="692"/>
      <c r="AO14" s="692"/>
      <c r="AP14" s="693"/>
      <c r="AQ14" s="687">
        <f t="shared" si="2"/>
        <v>68592</v>
      </c>
      <c r="AR14" s="687"/>
      <c r="AS14" s="687"/>
      <c r="AT14" s="687"/>
      <c r="AU14" s="687"/>
      <c r="AV14" s="687"/>
      <c r="AW14" s="687"/>
      <c r="AX14" s="687"/>
      <c r="AY14" s="703">
        <v>0</v>
      </c>
      <c r="AZ14" s="704"/>
      <c r="BA14" s="704"/>
      <c r="BB14" s="704"/>
      <c r="BC14" s="704"/>
      <c r="BD14" s="704"/>
      <c r="BE14" s="704"/>
      <c r="BF14" s="705"/>
      <c r="BG14" s="671">
        <v>0</v>
      </c>
      <c r="BH14" s="671"/>
      <c r="BI14" s="671"/>
      <c r="BJ14" s="671"/>
      <c r="BK14" s="671"/>
      <c r="BL14" s="671"/>
      <c r="BM14" s="671"/>
      <c r="BN14" s="671"/>
      <c r="BO14" s="668">
        <f t="shared" si="0"/>
        <v>9396.1643835616451</v>
      </c>
      <c r="BP14" s="669"/>
      <c r="BQ14" s="669"/>
      <c r="BR14" s="669"/>
      <c r="BS14" s="669"/>
      <c r="BT14" s="669"/>
      <c r="BU14" s="669"/>
      <c r="BV14" s="670"/>
      <c r="BW14" s="671">
        <v>0</v>
      </c>
      <c r="BX14" s="671"/>
      <c r="BY14" s="671"/>
      <c r="BZ14" s="671"/>
      <c r="CA14" s="671"/>
      <c r="CB14" s="671"/>
      <c r="CC14" s="671"/>
      <c r="CD14" s="671"/>
      <c r="CE14" s="671">
        <v>0</v>
      </c>
      <c r="CF14" s="671"/>
      <c r="CG14" s="671"/>
      <c r="CH14" s="671"/>
      <c r="CI14" s="671"/>
      <c r="CJ14" s="671"/>
      <c r="CK14" s="671"/>
      <c r="CL14" s="671"/>
      <c r="CM14" s="671"/>
      <c r="CN14" s="671">
        <v>0</v>
      </c>
      <c r="CO14" s="671"/>
      <c r="CP14" s="671"/>
      <c r="CQ14" s="671"/>
      <c r="CR14" s="671"/>
      <c r="CS14" s="671"/>
      <c r="CT14" s="671"/>
      <c r="CU14" s="671"/>
      <c r="CV14" s="666">
        <f t="shared" si="1"/>
        <v>77988.164383561641</v>
      </c>
      <c r="CW14" s="666"/>
      <c r="CX14" s="666"/>
      <c r="CY14" s="666"/>
      <c r="CZ14" s="666"/>
      <c r="DA14" s="666"/>
      <c r="DB14" s="666"/>
      <c r="DC14" s="666"/>
      <c r="DD14" s="666"/>
      <c r="DE14" s="667"/>
      <c r="DQ14" s="459"/>
      <c r="DR14" s="459"/>
      <c r="DU14" s="129"/>
    </row>
    <row r="15" spans="1:125" s="3" customFormat="1" ht="23.25" customHeight="1">
      <c r="A15" s="672" t="s">
        <v>1862</v>
      </c>
      <c r="B15" s="673"/>
      <c r="C15" s="673"/>
      <c r="D15" s="673"/>
      <c r="E15" s="673"/>
      <c r="F15" s="673"/>
      <c r="G15" s="673"/>
      <c r="H15" s="673"/>
      <c r="I15" s="673"/>
      <c r="J15" s="673"/>
      <c r="K15" s="673"/>
      <c r="L15" s="673"/>
      <c r="M15" s="673"/>
      <c r="N15" s="673"/>
      <c r="O15" s="674"/>
      <c r="P15" s="688" t="s">
        <v>1801</v>
      </c>
      <c r="Q15" s="688"/>
      <c r="R15" s="688"/>
      <c r="S15" s="688"/>
      <c r="T15" s="688"/>
      <c r="U15" s="688"/>
      <c r="V15" s="688"/>
      <c r="W15" s="688"/>
      <c r="X15" s="688"/>
      <c r="Y15" s="688"/>
      <c r="Z15" s="688"/>
      <c r="AA15" s="688"/>
      <c r="AB15" s="688"/>
      <c r="AC15" s="688"/>
      <c r="AD15" s="689"/>
      <c r="AE15" s="689"/>
      <c r="AF15" s="689"/>
      <c r="AG15" s="690">
        <v>1</v>
      </c>
      <c r="AH15" s="690"/>
      <c r="AI15" s="690"/>
      <c r="AJ15" s="690"/>
      <c r="AK15" s="691">
        <v>8000</v>
      </c>
      <c r="AL15" s="692"/>
      <c r="AM15" s="692"/>
      <c r="AN15" s="692"/>
      <c r="AO15" s="692"/>
      <c r="AP15" s="693"/>
      <c r="AQ15" s="687">
        <f>AG15*AK15*12</f>
        <v>96000</v>
      </c>
      <c r="AR15" s="687"/>
      <c r="AS15" s="687"/>
      <c r="AT15" s="687"/>
      <c r="AU15" s="687"/>
      <c r="AV15" s="687"/>
      <c r="AW15" s="687"/>
      <c r="AX15" s="687"/>
      <c r="AY15" s="706">
        <v>0</v>
      </c>
      <c r="AZ15" s="707"/>
      <c r="BA15" s="707"/>
      <c r="BB15" s="707"/>
      <c r="BC15" s="707"/>
      <c r="BD15" s="707"/>
      <c r="BE15" s="707"/>
      <c r="BF15" s="708"/>
      <c r="BG15" s="671">
        <v>0</v>
      </c>
      <c r="BH15" s="671"/>
      <c r="BI15" s="671"/>
      <c r="BJ15" s="671"/>
      <c r="BK15" s="671"/>
      <c r="BL15" s="671"/>
      <c r="BM15" s="671"/>
      <c r="BN15" s="671"/>
      <c r="BO15" s="668">
        <f>AQ15/365*50</f>
        <v>13150.68493150685</v>
      </c>
      <c r="BP15" s="669"/>
      <c r="BQ15" s="669"/>
      <c r="BR15" s="669"/>
      <c r="BS15" s="669"/>
      <c r="BT15" s="669"/>
      <c r="BU15" s="669"/>
      <c r="BV15" s="670"/>
      <c r="BW15" s="671">
        <v>0</v>
      </c>
      <c r="BX15" s="671"/>
      <c r="BY15" s="671"/>
      <c r="BZ15" s="671"/>
      <c r="CA15" s="671"/>
      <c r="CB15" s="671"/>
      <c r="CC15" s="671"/>
      <c r="CD15" s="671"/>
      <c r="CE15" s="671">
        <v>0</v>
      </c>
      <c r="CF15" s="671"/>
      <c r="CG15" s="671"/>
      <c r="CH15" s="671"/>
      <c r="CI15" s="671"/>
      <c r="CJ15" s="671"/>
      <c r="CK15" s="671"/>
      <c r="CL15" s="671"/>
      <c r="CM15" s="671"/>
      <c r="CN15" s="671">
        <v>0</v>
      </c>
      <c r="CO15" s="671"/>
      <c r="CP15" s="671"/>
      <c r="CQ15" s="671"/>
      <c r="CR15" s="671"/>
      <c r="CS15" s="671"/>
      <c r="CT15" s="671"/>
      <c r="CU15" s="671"/>
      <c r="CV15" s="666">
        <f>SUM(AQ15:CU15)</f>
        <v>109150.68493150685</v>
      </c>
      <c r="CW15" s="666"/>
      <c r="CX15" s="666"/>
      <c r="CY15" s="666"/>
      <c r="CZ15" s="666"/>
      <c r="DA15" s="666"/>
      <c r="DB15" s="666"/>
      <c r="DC15" s="666"/>
      <c r="DD15" s="666"/>
      <c r="DE15" s="667"/>
      <c r="DQ15" s="459"/>
      <c r="DR15" s="459"/>
    </row>
    <row r="16" spans="1:125" s="3" customFormat="1" ht="23.25" customHeight="1">
      <c r="A16" s="672" t="s">
        <v>1863</v>
      </c>
      <c r="B16" s="673"/>
      <c r="C16" s="673"/>
      <c r="D16" s="673"/>
      <c r="E16" s="673"/>
      <c r="F16" s="673"/>
      <c r="G16" s="673"/>
      <c r="H16" s="673"/>
      <c r="I16" s="673"/>
      <c r="J16" s="673"/>
      <c r="K16" s="673"/>
      <c r="L16" s="673"/>
      <c r="M16" s="673"/>
      <c r="N16" s="673"/>
      <c r="O16" s="674"/>
      <c r="P16" s="688" t="s">
        <v>1801</v>
      </c>
      <c r="Q16" s="688"/>
      <c r="R16" s="688"/>
      <c r="S16" s="688"/>
      <c r="T16" s="688"/>
      <c r="U16" s="688"/>
      <c r="V16" s="688"/>
      <c r="W16" s="688"/>
      <c r="X16" s="688"/>
      <c r="Y16" s="688"/>
      <c r="Z16" s="688"/>
      <c r="AA16" s="688"/>
      <c r="AB16" s="688"/>
      <c r="AC16" s="688"/>
      <c r="AD16" s="689"/>
      <c r="AE16" s="689"/>
      <c r="AF16" s="689"/>
      <c r="AG16" s="690">
        <v>1</v>
      </c>
      <c r="AH16" s="690"/>
      <c r="AI16" s="690"/>
      <c r="AJ16" s="690"/>
      <c r="AK16" s="691">
        <v>6218.1</v>
      </c>
      <c r="AL16" s="692"/>
      <c r="AM16" s="692"/>
      <c r="AN16" s="692"/>
      <c r="AO16" s="692"/>
      <c r="AP16" s="693"/>
      <c r="AQ16" s="687">
        <f t="shared" si="2"/>
        <v>74617.200000000012</v>
      </c>
      <c r="AR16" s="687"/>
      <c r="AS16" s="687"/>
      <c r="AT16" s="687"/>
      <c r="AU16" s="687"/>
      <c r="AV16" s="687"/>
      <c r="AW16" s="687"/>
      <c r="AX16" s="687"/>
      <c r="AY16" s="706">
        <v>0</v>
      </c>
      <c r="AZ16" s="707"/>
      <c r="BA16" s="707"/>
      <c r="BB16" s="707"/>
      <c r="BC16" s="707"/>
      <c r="BD16" s="707"/>
      <c r="BE16" s="707"/>
      <c r="BF16" s="708"/>
      <c r="BG16" s="671">
        <v>0</v>
      </c>
      <c r="BH16" s="671"/>
      <c r="BI16" s="671"/>
      <c r="BJ16" s="671"/>
      <c r="BK16" s="671"/>
      <c r="BL16" s="671"/>
      <c r="BM16" s="671"/>
      <c r="BN16" s="671"/>
      <c r="BO16" s="668">
        <f t="shared" si="0"/>
        <v>10221.534246575344</v>
      </c>
      <c r="BP16" s="669"/>
      <c r="BQ16" s="669"/>
      <c r="BR16" s="669"/>
      <c r="BS16" s="669"/>
      <c r="BT16" s="669"/>
      <c r="BU16" s="669"/>
      <c r="BV16" s="670"/>
      <c r="BW16" s="671">
        <v>0</v>
      </c>
      <c r="BX16" s="671"/>
      <c r="BY16" s="671"/>
      <c r="BZ16" s="671"/>
      <c r="CA16" s="671"/>
      <c r="CB16" s="671"/>
      <c r="CC16" s="671"/>
      <c r="CD16" s="671"/>
      <c r="CE16" s="671">
        <v>0</v>
      </c>
      <c r="CF16" s="671"/>
      <c r="CG16" s="671"/>
      <c r="CH16" s="671"/>
      <c r="CI16" s="671"/>
      <c r="CJ16" s="671"/>
      <c r="CK16" s="671"/>
      <c r="CL16" s="671"/>
      <c r="CM16" s="671"/>
      <c r="CN16" s="671">
        <v>0</v>
      </c>
      <c r="CO16" s="671"/>
      <c r="CP16" s="671"/>
      <c r="CQ16" s="671"/>
      <c r="CR16" s="671"/>
      <c r="CS16" s="671"/>
      <c r="CT16" s="671"/>
      <c r="CU16" s="671"/>
      <c r="CV16" s="666">
        <f t="shared" si="1"/>
        <v>84838.734246575361</v>
      </c>
      <c r="CW16" s="666"/>
      <c r="CX16" s="666"/>
      <c r="CY16" s="666"/>
      <c r="CZ16" s="666"/>
      <c r="DA16" s="666"/>
      <c r="DB16" s="666"/>
      <c r="DC16" s="666"/>
      <c r="DD16" s="666"/>
      <c r="DE16" s="667"/>
      <c r="DQ16" s="459"/>
      <c r="DR16" s="459"/>
    </row>
    <row r="17" spans="1:125" s="3" customFormat="1" ht="23.25" customHeight="1">
      <c r="A17" s="672" t="s">
        <v>1892</v>
      </c>
      <c r="B17" s="673"/>
      <c r="C17" s="673"/>
      <c r="D17" s="673"/>
      <c r="E17" s="673"/>
      <c r="F17" s="673"/>
      <c r="G17" s="673"/>
      <c r="H17" s="673"/>
      <c r="I17" s="673"/>
      <c r="J17" s="673"/>
      <c r="K17" s="673"/>
      <c r="L17" s="673"/>
      <c r="M17" s="673"/>
      <c r="N17" s="673"/>
      <c r="O17" s="674"/>
      <c r="P17" s="688" t="s">
        <v>1801</v>
      </c>
      <c r="Q17" s="688"/>
      <c r="R17" s="688"/>
      <c r="S17" s="688"/>
      <c r="T17" s="688"/>
      <c r="U17" s="688"/>
      <c r="V17" s="688"/>
      <c r="W17" s="688"/>
      <c r="X17" s="688"/>
      <c r="Y17" s="688"/>
      <c r="Z17" s="688"/>
      <c r="AA17" s="688"/>
      <c r="AB17" s="688"/>
      <c r="AC17" s="688"/>
      <c r="AD17" s="689"/>
      <c r="AE17" s="689"/>
      <c r="AF17" s="689"/>
      <c r="AG17" s="690">
        <v>1</v>
      </c>
      <c r="AH17" s="690"/>
      <c r="AI17" s="690"/>
      <c r="AJ17" s="690"/>
      <c r="AK17" s="691">
        <v>1800</v>
      </c>
      <c r="AL17" s="692"/>
      <c r="AM17" s="692"/>
      <c r="AN17" s="692"/>
      <c r="AO17" s="692"/>
      <c r="AP17" s="693"/>
      <c r="AQ17" s="687">
        <f t="shared" si="2"/>
        <v>21600</v>
      </c>
      <c r="AR17" s="687"/>
      <c r="AS17" s="687"/>
      <c r="AT17" s="687"/>
      <c r="AU17" s="687"/>
      <c r="AV17" s="687"/>
      <c r="AW17" s="687"/>
      <c r="AX17" s="687"/>
      <c r="AY17" s="668">
        <v>0</v>
      </c>
      <c r="AZ17" s="669"/>
      <c r="BA17" s="669"/>
      <c r="BB17" s="669"/>
      <c r="BC17" s="669"/>
      <c r="BD17" s="669"/>
      <c r="BE17" s="669"/>
      <c r="BF17" s="670"/>
      <c r="BG17" s="671">
        <v>0</v>
      </c>
      <c r="BH17" s="671"/>
      <c r="BI17" s="671"/>
      <c r="BJ17" s="671"/>
      <c r="BK17" s="671"/>
      <c r="BL17" s="671"/>
      <c r="BM17" s="671"/>
      <c r="BN17" s="671"/>
      <c r="BO17" s="668">
        <f t="shared" si="0"/>
        <v>2958.9041095890411</v>
      </c>
      <c r="BP17" s="669"/>
      <c r="BQ17" s="669"/>
      <c r="BR17" s="669"/>
      <c r="BS17" s="669"/>
      <c r="BT17" s="669"/>
      <c r="BU17" s="669"/>
      <c r="BV17" s="670"/>
      <c r="BW17" s="671">
        <v>0</v>
      </c>
      <c r="BX17" s="671"/>
      <c r="BY17" s="671"/>
      <c r="BZ17" s="671"/>
      <c r="CA17" s="671"/>
      <c r="CB17" s="671"/>
      <c r="CC17" s="671"/>
      <c r="CD17" s="671"/>
      <c r="CE17" s="671">
        <v>0</v>
      </c>
      <c r="CF17" s="671"/>
      <c r="CG17" s="671"/>
      <c r="CH17" s="671"/>
      <c r="CI17" s="671"/>
      <c r="CJ17" s="671"/>
      <c r="CK17" s="671"/>
      <c r="CL17" s="671"/>
      <c r="CM17" s="671"/>
      <c r="CN17" s="671">
        <v>0</v>
      </c>
      <c r="CO17" s="671"/>
      <c r="CP17" s="671"/>
      <c r="CQ17" s="671"/>
      <c r="CR17" s="671"/>
      <c r="CS17" s="671"/>
      <c r="CT17" s="671"/>
      <c r="CU17" s="671"/>
      <c r="CV17" s="666">
        <f t="shared" si="1"/>
        <v>24558.904109589042</v>
      </c>
      <c r="CW17" s="666"/>
      <c r="CX17" s="666"/>
      <c r="CY17" s="666"/>
      <c r="CZ17" s="666"/>
      <c r="DA17" s="666"/>
      <c r="DB17" s="666"/>
      <c r="DC17" s="666"/>
      <c r="DD17" s="666"/>
      <c r="DE17" s="667"/>
      <c r="DQ17" s="459"/>
      <c r="DR17" s="459"/>
    </row>
    <row r="18" spans="1:125" s="3" customFormat="1" ht="23.25" customHeight="1">
      <c r="A18" s="672" t="s">
        <v>1804</v>
      </c>
      <c r="B18" s="673"/>
      <c r="C18" s="673"/>
      <c r="D18" s="673"/>
      <c r="E18" s="673"/>
      <c r="F18" s="673"/>
      <c r="G18" s="673"/>
      <c r="H18" s="673"/>
      <c r="I18" s="673"/>
      <c r="J18" s="673"/>
      <c r="K18" s="673"/>
      <c r="L18" s="673"/>
      <c r="M18" s="673"/>
      <c r="N18" s="673"/>
      <c r="O18" s="674"/>
      <c r="P18" s="688" t="s">
        <v>1805</v>
      </c>
      <c r="Q18" s="688"/>
      <c r="R18" s="688"/>
      <c r="S18" s="688"/>
      <c r="T18" s="688"/>
      <c r="U18" s="688"/>
      <c r="V18" s="688"/>
      <c r="W18" s="688"/>
      <c r="X18" s="688"/>
      <c r="Y18" s="688"/>
      <c r="Z18" s="688"/>
      <c r="AA18" s="688"/>
      <c r="AB18" s="688"/>
      <c r="AC18" s="688"/>
      <c r="AD18" s="689"/>
      <c r="AE18" s="689"/>
      <c r="AF18" s="689"/>
      <c r="AG18" s="690">
        <v>1</v>
      </c>
      <c r="AH18" s="690"/>
      <c r="AI18" s="690"/>
      <c r="AJ18" s="690"/>
      <c r="AK18" s="691">
        <v>15150</v>
      </c>
      <c r="AL18" s="692"/>
      <c r="AM18" s="692"/>
      <c r="AN18" s="692"/>
      <c r="AO18" s="692"/>
      <c r="AP18" s="693"/>
      <c r="AQ18" s="687">
        <f t="shared" si="2"/>
        <v>181800</v>
      </c>
      <c r="AR18" s="687"/>
      <c r="AS18" s="687"/>
      <c r="AT18" s="687"/>
      <c r="AU18" s="687"/>
      <c r="AV18" s="687"/>
      <c r="AW18" s="687"/>
      <c r="AX18" s="687"/>
      <c r="AY18" s="668">
        <v>0</v>
      </c>
      <c r="AZ18" s="669"/>
      <c r="BA18" s="669"/>
      <c r="BB18" s="669"/>
      <c r="BC18" s="669"/>
      <c r="BD18" s="669"/>
      <c r="BE18" s="669"/>
      <c r="BF18" s="670"/>
      <c r="BG18" s="671">
        <v>0</v>
      </c>
      <c r="BH18" s="671"/>
      <c r="BI18" s="671"/>
      <c r="BJ18" s="671"/>
      <c r="BK18" s="671"/>
      <c r="BL18" s="671"/>
      <c r="BM18" s="671"/>
      <c r="BN18" s="671"/>
      <c r="BO18" s="668">
        <f>AQ18/365*50</f>
        <v>24904.109589041094</v>
      </c>
      <c r="BP18" s="669"/>
      <c r="BQ18" s="669"/>
      <c r="BR18" s="669"/>
      <c r="BS18" s="669"/>
      <c r="BT18" s="669"/>
      <c r="BU18" s="669"/>
      <c r="BV18" s="670"/>
      <c r="BW18" s="671">
        <v>0</v>
      </c>
      <c r="BX18" s="671"/>
      <c r="BY18" s="671"/>
      <c r="BZ18" s="671"/>
      <c r="CA18" s="671"/>
      <c r="CB18" s="671"/>
      <c r="CC18" s="671"/>
      <c r="CD18" s="671"/>
      <c r="CE18" s="671">
        <v>0</v>
      </c>
      <c r="CF18" s="671"/>
      <c r="CG18" s="671"/>
      <c r="CH18" s="671"/>
      <c r="CI18" s="671"/>
      <c r="CJ18" s="671"/>
      <c r="CK18" s="671"/>
      <c r="CL18" s="671"/>
      <c r="CM18" s="671"/>
      <c r="CN18" s="671">
        <v>0</v>
      </c>
      <c r="CO18" s="671"/>
      <c r="CP18" s="671"/>
      <c r="CQ18" s="671"/>
      <c r="CR18" s="671"/>
      <c r="CS18" s="671"/>
      <c r="CT18" s="671"/>
      <c r="CU18" s="671"/>
      <c r="CV18" s="666">
        <f>SUM(AQ18:CU18)</f>
        <v>206704.10958904109</v>
      </c>
      <c r="CW18" s="666"/>
      <c r="CX18" s="666"/>
      <c r="CY18" s="666"/>
      <c r="CZ18" s="666"/>
      <c r="DA18" s="666"/>
      <c r="DB18" s="666"/>
      <c r="DC18" s="666"/>
      <c r="DD18" s="666"/>
      <c r="DE18" s="667"/>
      <c r="DQ18" s="459">
        <f>DQ16+DQ17</f>
        <v>0</v>
      </c>
      <c r="DR18" s="459"/>
    </row>
    <row r="19" spans="1:125" s="3" customFormat="1" ht="23.25" customHeight="1">
      <c r="A19" s="672" t="s">
        <v>1802</v>
      </c>
      <c r="B19" s="673"/>
      <c r="C19" s="673"/>
      <c r="D19" s="673"/>
      <c r="E19" s="673"/>
      <c r="F19" s="673"/>
      <c r="G19" s="673"/>
      <c r="H19" s="673"/>
      <c r="I19" s="673"/>
      <c r="J19" s="673"/>
      <c r="K19" s="673"/>
      <c r="L19" s="673"/>
      <c r="M19" s="673"/>
      <c r="N19" s="673"/>
      <c r="O19" s="674"/>
      <c r="P19" s="688" t="s">
        <v>1805</v>
      </c>
      <c r="Q19" s="688"/>
      <c r="R19" s="688"/>
      <c r="S19" s="688"/>
      <c r="T19" s="688"/>
      <c r="U19" s="688"/>
      <c r="V19" s="688"/>
      <c r="W19" s="688"/>
      <c r="X19" s="688"/>
      <c r="Y19" s="688"/>
      <c r="Z19" s="688"/>
      <c r="AA19" s="688"/>
      <c r="AB19" s="688"/>
      <c r="AC19" s="688"/>
      <c r="AD19" s="689"/>
      <c r="AE19" s="689"/>
      <c r="AF19" s="689"/>
      <c r="AG19" s="690">
        <v>2</v>
      </c>
      <c r="AH19" s="690"/>
      <c r="AI19" s="690"/>
      <c r="AJ19" s="690"/>
      <c r="AK19" s="691">
        <v>4480</v>
      </c>
      <c r="AL19" s="692"/>
      <c r="AM19" s="692"/>
      <c r="AN19" s="692"/>
      <c r="AO19" s="692"/>
      <c r="AP19" s="693"/>
      <c r="AQ19" s="687">
        <f t="shared" si="2"/>
        <v>107520</v>
      </c>
      <c r="AR19" s="687"/>
      <c r="AS19" s="687"/>
      <c r="AT19" s="687"/>
      <c r="AU19" s="687"/>
      <c r="AV19" s="687"/>
      <c r="AW19" s="687"/>
      <c r="AX19" s="687"/>
      <c r="AY19" s="706">
        <v>0</v>
      </c>
      <c r="AZ19" s="707"/>
      <c r="BA19" s="707"/>
      <c r="BB19" s="707"/>
      <c r="BC19" s="707"/>
      <c r="BD19" s="707"/>
      <c r="BE19" s="707"/>
      <c r="BF19" s="708"/>
      <c r="BG19" s="671">
        <v>0</v>
      </c>
      <c r="BH19" s="671"/>
      <c r="BI19" s="671"/>
      <c r="BJ19" s="671"/>
      <c r="BK19" s="671"/>
      <c r="BL19" s="671"/>
      <c r="BM19" s="671"/>
      <c r="BN19" s="671"/>
      <c r="BO19" s="668">
        <f t="shared" si="0"/>
        <v>14728.767123287671</v>
      </c>
      <c r="BP19" s="669"/>
      <c r="BQ19" s="669"/>
      <c r="BR19" s="669"/>
      <c r="BS19" s="669"/>
      <c r="BT19" s="669"/>
      <c r="BU19" s="669"/>
      <c r="BV19" s="670"/>
      <c r="BW19" s="671">
        <v>0</v>
      </c>
      <c r="BX19" s="671"/>
      <c r="BY19" s="671"/>
      <c r="BZ19" s="671"/>
      <c r="CA19" s="671"/>
      <c r="CB19" s="671"/>
      <c r="CC19" s="671"/>
      <c r="CD19" s="671"/>
      <c r="CE19" s="671">
        <v>0</v>
      </c>
      <c r="CF19" s="671"/>
      <c r="CG19" s="671"/>
      <c r="CH19" s="671"/>
      <c r="CI19" s="671"/>
      <c r="CJ19" s="671"/>
      <c r="CK19" s="671"/>
      <c r="CL19" s="671"/>
      <c r="CM19" s="671"/>
      <c r="CN19" s="671">
        <v>0</v>
      </c>
      <c r="CO19" s="671"/>
      <c r="CP19" s="671"/>
      <c r="CQ19" s="671"/>
      <c r="CR19" s="671"/>
      <c r="CS19" s="671"/>
      <c r="CT19" s="671"/>
      <c r="CU19" s="671"/>
      <c r="CV19" s="687">
        <f>SUM(AQ19:CU19)</f>
        <v>122248.76712328767</v>
      </c>
      <c r="CW19" s="687"/>
      <c r="CX19" s="687"/>
      <c r="CY19" s="687"/>
      <c r="CZ19" s="687"/>
      <c r="DA19" s="687"/>
      <c r="DB19" s="687"/>
      <c r="DC19" s="687"/>
      <c r="DD19" s="687"/>
      <c r="DE19" s="694"/>
      <c r="DQ19" s="459"/>
    </row>
    <row r="20" spans="1:125" s="3" customFormat="1" ht="23.25" customHeight="1">
      <c r="A20" s="672" t="s">
        <v>1806</v>
      </c>
      <c r="B20" s="673"/>
      <c r="C20" s="673"/>
      <c r="D20" s="673"/>
      <c r="E20" s="673"/>
      <c r="F20" s="673"/>
      <c r="G20" s="673"/>
      <c r="H20" s="673"/>
      <c r="I20" s="673"/>
      <c r="J20" s="673"/>
      <c r="K20" s="673"/>
      <c r="L20" s="673"/>
      <c r="M20" s="673"/>
      <c r="N20" s="673"/>
      <c r="O20" s="674"/>
      <c r="P20" s="695" t="s">
        <v>1807</v>
      </c>
      <c r="Q20" s="695"/>
      <c r="R20" s="695"/>
      <c r="S20" s="695"/>
      <c r="T20" s="695"/>
      <c r="U20" s="695"/>
      <c r="V20" s="695"/>
      <c r="W20" s="695"/>
      <c r="X20" s="695"/>
      <c r="Y20" s="695"/>
      <c r="Z20" s="695"/>
      <c r="AA20" s="695"/>
      <c r="AB20" s="695"/>
      <c r="AC20" s="695"/>
      <c r="AD20" s="689"/>
      <c r="AE20" s="689"/>
      <c r="AF20" s="689"/>
      <c r="AG20" s="690">
        <v>1</v>
      </c>
      <c r="AH20" s="690"/>
      <c r="AI20" s="690"/>
      <c r="AJ20" s="690"/>
      <c r="AK20" s="691">
        <v>27132.42</v>
      </c>
      <c r="AL20" s="692"/>
      <c r="AM20" s="692"/>
      <c r="AN20" s="692"/>
      <c r="AO20" s="692"/>
      <c r="AP20" s="693"/>
      <c r="AQ20" s="687">
        <f t="shared" si="2"/>
        <v>325589.03999999998</v>
      </c>
      <c r="AR20" s="687"/>
      <c r="AS20" s="687"/>
      <c r="AT20" s="687"/>
      <c r="AU20" s="687"/>
      <c r="AV20" s="687"/>
      <c r="AW20" s="687"/>
      <c r="AX20" s="687"/>
      <c r="AY20" s="668">
        <v>0</v>
      </c>
      <c r="AZ20" s="669"/>
      <c r="BA20" s="669"/>
      <c r="BB20" s="669"/>
      <c r="BC20" s="669"/>
      <c r="BD20" s="669"/>
      <c r="BE20" s="669"/>
      <c r="BF20" s="670"/>
      <c r="BG20" s="671">
        <v>0</v>
      </c>
      <c r="BH20" s="671"/>
      <c r="BI20" s="671"/>
      <c r="BJ20" s="671"/>
      <c r="BK20" s="671"/>
      <c r="BL20" s="671"/>
      <c r="BM20" s="671"/>
      <c r="BN20" s="671"/>
      <c r="BO20" s="668">
        <f t="shared" si="0"/>
        <v>44601.23835616438</v>
      </c>
      <c r="BP20" s="669"/>
      <c r="BQ20" s="669"/>
      <c r="BR20" s="669"/>
      <c r="BS20" s="669"/>
      <c r="BT20" s="669"/>
      <c r="BU20" s="669"/>
      <c r="BV20" s="670"/>
      <c r="BW20" s="671">
        <v>0</v>
      </c>
      <c r="BX20" s="671"/>
      <c r="BY20" s="671"/>
      <c r="BZ20" s="671"/>
      <c r="CA20" s="671"/>
      <c r="CB20" s="671"/>
      <c r="CC20" s="671"/>
      <c r="CD20" s="671"/>
      <c r="CE20" s="671">
        <v>0</v>
      </c>
      <c r="CF20" s="671"/>
      <c r="CG20" s="671"/>
      <c r="CH20" s="671"/>
      <c r="CI20" s="671"/>
      <c r="CJ20" s="671"/>
      <c r="CK20" s="671"/>
      <c r="CL20" s="671"/>
      <c r="CM20" s="671"/>
      <c r="CN20" s="671">
        <v>0</v>
      </c>
      <c r="CO20" s="671"/>
      <c r="CP20" s="671"/>
      <c r="CQ20" s="671"/>
      <c r="CR20" s="671"/>
      <c r="CS20" s="671"/>
      <c r="CT20" s="671"/>
      <c r="CU20" s="671"/>
      <c r="CV20" s="687">
        <f>SUM(AQ20:CU20)</f>
        <v>370190.27835616434</v>
      </c>
      <c r="CW20" s="687"/>
      <c r="CX20" s="687"/>
      <c r="CY20" s="687"/>
      <c r="CZ20" s="687"/>
      <c r="DA20" s="687"/>
      <c r="DB20" s="687"/>
      <c r="DC20" s="687"/>
      <c r="DD20" s="687"/>
      <c r="DE20" s="694"/>
      <c r="DQ20" s="459"/>
    </row>
    <row r="21" spans="1:125" s="3" customFormat="1" ht="23.25" customHeight="1">
      <c r="A21" s="696" t="s">
        <v>1917</v>
      </c>
      <c r="B21" s="697"/>
      <c r="C21" s="697"/>
      <c r="D21" s="697"/>
      <c r="E21" s="697"/>
      <c r="F21" s="697"/>
      <c r="G21" s="697"/>
      <c r="H21" s="697"/>
      <c r="I21" s="697"/>
      <c r="J21" s="697"/>
      <c r="K21" s="697"/>
      <c r="L21" s="697"/>
      <c r="M21" s="697"/>
      <c r="N21" s="697"/>
      <c r="O21" s="697"/>
      <c r="P21" s="695" t="s">
        <v>1807</v>
      </c>
      <c r="Q21" s="695"/>
      <c r="R21" s="695"/>
      <c r="S21" s="695"/>
      <c r="T21" s="695"/>
      <c r="U21" s="695"/>
      <c r="V21" s="695"/>
      <c r="W21" s="695"/>
      <c r="X21" s="695"/>
      <c r="Y21" s="695"/>
      <c r="Z21" s="695"/>
      <c r="AA21" s="695"/>
      <c r="AB21" s="695"/>
      <c r="AC21" s="695"/>
      <c r="AD21" s="689"/>
      <c r="AE21" s="689"/>
      <c r="AF21" s="689"/>
      <c r="AG21" s="690">
        <v>1</v>
      </c>
      <c r="AH21" s="690"/>
      <c r="AI21" s="690"/>
      <c r="AJ21" s="690"/>
      <c r="AK21" s="691">
        <v>5000</v>
      </c>
      <c r="AL21" s="692"/>
      <c r="AM21" s="692"/>
      <c r="AN21" s="692"/>
      <c r="AO21" s="692"/>
      <c r="AP21" s="693"/>
      <c r="AQ21" s="687">
        <f t="shared" si="2"/>
        <v>60000</v>
      </c>
      <c r="AR21" s="687"/>
      <c r="AS21" s="687"/>
      <c r="AT21" s="687"/>
      <c r="AU21" s="687"/>
      <c r="AV21" s="687"/>
      <c r="AW21" s="687"/>
      <c r="AX21" s="687"/>
      <c r="AY21" s="668">
        <v>0</v>
      </c>
      <c r="AZ21" s="669"/>
      <c r="BA21" s="669"/>
      <c r="BB21" s="669"/>
      <c r="BC21" s="669"/>
      <c r="BD21" s="669"/>
      <c r="BE21" s="669"/>
      <c r="BF21" s="670"/>
      <c r="BG21" s="671">
        <v>0</v>
      </c>
      <c r="BH21" s="671"/>
      <c r="BI21" s="671"/>
      <c r="BJ21" s="671"/>
      <c r="BK21" s="671"/>
      <c r="BL21" s="671"/>
      <c r="BM21" s="671"/>
      <c r="BN21" s="671"/>
      <c r="BO21" s="668">
        <f t="shared" si="0"/>
        <v>8219.17808219178</v>
      </c>
      <c r="BP21" s="669"/>
      <c r="BQ21" s="669"/>
      <c r="BR21" s="669"/>
      <c r="BS21" s="669"/>
      <c r="BT21" s="669"/>
      <c r="BU21" s="669"/>
      <c r="BV21" s="670"/>
      <c r="BW21" s="671">
        <v>0</v>
      </c>
      <c r="BX21" s="671"/>
      <c r="BY21" s="671"/>
      <c r="BZ21" s="671"/>
      <c r="CA21" s="671"/>
      <c r="CB21" s="671"/>
      <c r="CC21" s="671"/>
      <c r="CD21" s="671"/>
      <c r="CE21" s="671">
        <v>0</v>
      </c>
      <c r="CF21" s="671"/>
      <c r="CG21" s="671"/>
      <c r="CH21" s="671"/>
      <c r="CI21" s="671"/>
      <c r="CJ21" s="671"/>
      <c r="CK21" s="671"/>
      <c r="CL21" s="671"/>
      <c r="CM21" s="671"/>
      <c r="CN21" s="671">
        <v>0</v>
      </c>
      <c r="CO21" s="671"/>
      <c r="CP21" s="671"/>
      <c r="CQ21" s="671"/>
      <c r="CR21" s="671"/>
      <c r="CS21" s="671"/>
      <c r="CT21" s="671"/>
      <c r="CU21" s="671"/>
      <c r="CV21" s="666">
        <f t="shared" si="1"/>
        <v>68219.178082191778</v>
      </c>
      <c r="CW21" s="666"/>
      <c r="CX21" s="666"/>
      <c r="CY21" s="666"/>
      <c r="CZ21" s="666"/>
      <c r="DA21" s="666"/>
      <c r="DB21" s="666"/>
      <c r="DC21" s="666"/>
      <c r="DD21" s="666"/>
      <c r="DE21" s="667"/>
      <c r="DQ21" s="459"/>
      <c r="DR21" s="459"/>
    </row>
    <row r="22" spans="1:125" s="3" customFormat="1" ht="23.25" customHeight="1">
      <c r="A22" s="696" t="s">
        <v>1808</v>
      </c>
      <c r="B22" s="697"/>
      <c r="C22" s="697"/>
      <c r="D22" s="697"/>
      <c r="E22" s="697"/>
      <c r="F22" s="697"/>
      <c r="G22" s="697"/>
      <c r="H22" s="697"/>
      <c r="I22" s="697"/>
      <c r="J22" s="697"/>
      <c r="K22" s="697"/>
      <c r="L22" s="697"/>
      <c r="M22" s="697"/>
      <c r="N22" s="697"/>
      <c r="O22" s="697"/>
      <c r="P22" s="695" t="s">
        <v>1809</v>
      </c>
      <c r="Q22" s="695"/>
      <c r="R22" s="695"/>
      <c r="S22" s="695"/>
      <c r="T22" s="695"/>
      <c r="U22" s="695"/>
      <c r="V22" s="695"/>
      <c r="W22" s="695"/>
      <c r="X22" s="695"/>
      <c r="Y22" s="695"/>
      <c r="Z22" s="695"/>
      <c r="AA22" s="695"/>
      <c r="AB22" s="695"/>
      <c r="AC22" s="695"/>
      <c r="AD22" s="689"/>
      <c r="AE22" s="689"/>
      <c r="AF22" s="689"/>
      <c r="AG22" s="690">
        <v>1</v>
      </c>
      <c r="AH22" s="690"/>
      <c r="AI22" s="690"/>
      <c r="AJ22" s="690"/>
      <c r="AK22" s="691">
        <v>24190.55</v>
      </c>
      <c r="AL22" s="692"/>
      <c r="AM22" s="692"/>
      <c r="AN22" s="692"/>
      <c r="AO22" s="692"/>
      <c r="AP22" s="693"/>
      <c r="AQ22" s="687">
        <f>AG22*AK22*12</f>
        <v>290286.59999999998</v>
      </c>
      <c r="AR22" s="687"/>
      <c r="AS22" s="687"/>
      <c r="AT22" s="687"/>
      <c r="AU22" s="687"/>
      <c r="AV22" s="687"/>
      <c r="AW22" s="687"/>
      <c r="AX22" s="687"/>
      <c r="AY22" s="668">
        <v>0</v>
      </c>
      <c r="AZ22" s="669"/>
      <c r="BA22" s="669"/>
      <c r="BB22" s="669"/>
      <c r="BC22" s="669"/>
      <c r="BD22" s="669"/>
      <c r="BE22" s="669"/>
      <c r="BF22" s="670"/>
      <c r="BG22" s="671">
        <v>0</v>
      </c>
      <c r="BH22" s="671"/>
      <c r="BI22" s="671"/>
      <c r="BJ22" s="671"/>
      <c r="BK22" s="671"/>
      <c r="BL22" s="671"/>
      <c r="BM22" s="671"/>
      <c r="BN22" s="671"/>
      <c r="BO22" s="668">
        <f t="shared" si="0"/>
        <v>39765.287671232873</v>
      </c>
      <c r="BP22" s="669"/>
      <c r="BQ22" s="669"/>
      <c r="BR22" s="669"/>
      <c r="BS22" s="669"/>
      <c r="BT22" s="669"/>
      <c r="BU22" s="669"/>
      <c r="BV22" s="670"/>
      <c r="BW22" s="671">
        <v>0</v>
      </c>
      <c r="BX22" s="671"/>
      <c r="BY22" s="671"/>
      <c r="BZ22" s="671"/>
      <c r="CA22" s="671"/>
      <c r="CB22" s="671"/>
      <c r="CC22" s="671"/>
      <c r="CD22" s="671"/>
      <c r="CE22" s="671">
        <v>0</v>
      </c>
      <c r="CF22" s="671"/>
      <c r="CG22" s="671"/>
      <c r="CH22" s="671"/>
      <c r="CI22" s="671"/>
      <c r="CJ22" s="671"/>
      <c r="CK22" s="671"/>
      <c r="CL22" s="671"/>
      <c r="CM22" s="671"/>
      <c r="CN22" s="671">
        <v>0</v>
      </c>
      <c r="CO22" s="671"/>
      <c r="CP22" s="671"/>
      <c r="CQ22" s="671"/>
      <c r="CR22" s="671"/>
      <c r="CS22" s="671"/>
      <c r="CT22" s="671"/>
      <c r="CU22" s="671"/>
      <c r="CV22" s="666">
        <f>SUM(AQ22:CU22)</f>
        <v>330051.88767123286</v>
      </c>
      <c r="CW22" s="666"/>
      <c r="CX22" s="666"/>
      <c r="CY22" s="666"/>
      <c r="CZ22" s="666"/>
      <c r="DA22" s="666"/>
      <c r="DB22" s="666"/>
      <c r="DC22" s="666"/>
      <c r="DD22" s="666"/>
      <c r="DE22" s="667"/>
      <c r="DQ22" s="459"/>
      <c r="DR22" s="459"/>
    </row>
    <row r="23" spans="1:125" s="3" customFormat="1" ht="23.25" customHeight="1">
      <c r="A23" s="696" t="s">
        <v>1802</v>
      </c>
      <c r="B23" s="697"/>
      <c r="C23" s="697"/>
      <c r="D23" s="697"/>
      <c r="E23" s="697"/>
      <c r="F23" s="697"/>
      <c r="G23" s="697"/>
      <c r="H23" s="697"/>
      <c r="I23" s="697"/>
      <c r="J23" s="697"/>
      <c r="K23" s="697"/>
      <c r="L23" s="697"/>
      <c r="M23" s="697"/>
      <c r="N23" s="697"/>
      <c r="O23" s="697"/>
      <c r="P23" s="695" t="s">
        <v>1809</v>
      </c>
      <c r="Q23" s="695"/>
      <c r="R23" s="695"/>
      <c r="S23" s="695"/>
      <c r="T23" s="695"/>
      <c r="U23" s="695"/>
      <c r="V23" s="695"/>
      <c r="W23" s="695"/>
      <c r="X23" s="695"/>
      <c r="Y23" s="695"/>
      <c r="Z23" s="695"/>
      <c r="AA23" s="695"/>
      <c r="AB23" s="695"/>
      <c r="AC23" s="695"/>
      <c r="AD23" s="689"/>
      <c r="AE23" s="689"/>
      <c r="AF23" s="689"/>
      <c r="AG23" s="690">
        <v>1</v>
      </c>
      <c r="AH23" s="690"/>
      <c r="AI23" s="690"/>
      <c r="AJ23" s="690"/>
      <c r="AK23" s="691">
        <v>5179.4799999999996</v>
      </c>
      <c r="AL23" s="692"/>
      <c r="AM23" s="692"/>
      <c r="AN23" s="692"/>
      <c r="AO23" s="692"/>
      <c r="AP23" s="693"/>
      <c r="AQ23" s="687">
        <f>AG23*AK23*12</f>
        <v>62153.759999999995</v>
      </c>
      <c r="AR23" s="687"/>
      <c r="AS23" s="687"/>
      <c r="AT23" s="687"/>
      <c r="AU23" s="687"/>
      <c r="AV23" s="687"/>
      <c r="AW23" s="687"/>
      <c r="AX23" s="687"/>
      <c r="AY23" s="668">
        <v>0</v>
      </c>
      <c r="AZ23" s="669"/>
      <c r="BA23" s="669"/>
      <c r="BB23" s="669"/>
      <c r="BC23" s="669"/>
      <c r="BD23" s="669"/>
      <c r="BE23" s="669"/>
      <c r="BF23" s="670"/>
      <c r="BG23" s="671">
        <v>0</v>
      </c>
      <c r="BH23" s="671"/>
      <c r="BI23" s="671"/>
      <c r="BJ23" s="671"/>
      <c r="BK23" s="671"/>
      <c r="BL23" s="671"/>
      <c r="BM23" s="671"/>
      <c r="BN23" s="671"/>
      <c r="BO23" s="668">
        <f t="shared" si="0"/>
        <v>8514.2136986301375</v>
      </c>
      <c r="BP23" s="669"/>
      <c r="BQ23" s="669"/>
      <c r="BR23" s="669"/>
      <c r="BS23" s="669"/>
      <c r="BT23" s="669"/>
      <c r="BU23" s="669"/>
      <c r="BV23" s="670"/>
      <c r="BW23" s="671">
        <v>0</v>
      </c>
      <c r="BX23" s="671"/>
      <c r="BY23" s="671"/>
      <c r="BZ23" s="671"/>
      <c r="CA23" s="671"/>
      <c r="CB23" s="671"/>
      <c r="CC23" s="671"/>
      <c r="CD23" s="671"/>
      <c r="CE23" s="671">
        <v>0</v>
      </c>
      <c r="CF23" s="671"/>
      <c r="CG23" s="671"/>
      <c r="CH23" s="671"/>
      <c r="CI23" s="671"/>
      <c r="CJ23" s="671"/>
      <c r="CK23" s="671"/>
      <c r="CL23" s="671"/>
      <c r="CM23" s="671"/>
      <c r="CN23" s="671">
        <v>0</v>
      </c>
      <c r="CO23" s="671"/>
      <c r="CP23" s="671"/>
      <c r="CQ23" s="671"/>
      <c r="CR23" s="671"/>
      <c r="CS23" s="671"/>
      <c r="CT23" s="671"/>
      <c r="CU23" s="671"/>
      <c r="CV23" s="666">
        <f>SUM(AQ23:CU23)</f>
        <v>70667.973698630129</v>
      </c>
      <c r="CW23" s="666"/>
      <c r="CX23" s="666"/>
      <c r="CY23" s="666"/>
      <c r="CZ23" s="666"/>
      <c r="DA23" s="666"/>
      <c r="DB23" s="666"/>
      <c r="DC23" s="666"/>
      <c r="DD23" s="666"/>
      <c r="DE23" s="667"/>
      <c r="DQ23" s="459"/>
      <c r="DR23" s="459"/>
    </row>
    <row r="24" spans="1:125" s="3" customFormat="1" ht="23.25" customHeight="1">
      <c r="A24" s="696" t="s">
        <v>1810</v>
      </c>
      <c r="B24" s="697"/>
      <c r="C24" s="697"/>
      <c r="D24" s="697"/>
      <c r="E24" s="697"/>
      <c r="F24" s="697"/>
      <c r="G24" s="697"/>
      <c r="H24" s="697"/>
      <c r="I24" s="697"/>
      <c r="J24" s="697"/>
      <c r="K24" s="697"/>
      <c r="L24" s="697"/>
      <c r="M24" s="697"/>
      <c r="N24" s="697"/>
      <c r="O24" s="697"/>
      <c r="P24" s="695" t="s">
        <v>1810</v>
      </c>
      <c r="Q24" s="695"/>
      <c r="R24" s="695"/>
      <c r="S24" s="695"/>
      <c r="T24" s="695"/>
      <c r="U24" s="695"/>
      <c r="V24" s="695"/>
      <c r="W24" s="695"/>
      <c r="X24" s="695"/>
      <c r="Y24" s="695"/>
      <c r="Z24" s="695"/>
      <c r="AA24" s="695"/>
      <c r="AB24" s="695"/>
      <c r="AC24" s="695"/>
      <c r="AD24" s="689"/>
      <c r="AE24" s="689"/>
      <c r="AF24" s="689"/>
      <c r="AG24" s="690">
        <v>1</v>
      </c>
      <c r="AH24" s="690"/>
      <c r="AI24" s="690"/>
      <c r="AJ24" s="690"/>
      <c r="AK24" s="691">
        <v>10933.43</v>
      </c>
      <c r="AL24" s="692"/>
      <c r="AM24" s="692"/>
      <c r="AN24" s="692"/>
      <c r="AO24" s="692"/>
      <c r="AP24" s="693"/>
      <c r="AQ24" s="687">
        <f>AG24*AK24*12</f>
        <v>131201.16</v>
      </c>
      <c r="AR24" s="687"/>
      <c r="AS24" s="687"/>
      <c r="AT24" s="687"/>
      <c r="AU24" s="687"/>
      <c r="AV24" s="687"/>
      <c r="AW24" s="687"/>
      <c r="AX24" s="687"/>
      <c r="AY24" s="668">
        <v>0</v>
      </c>
      <c r="AZ24" s="669"/>
      <c r="BA24" s="669"/>
      <c r="BB24" s="669"/>
      <c r="BC24" s="669"/>
      <c r="BD24" s="669"/>
      <c r="BE24" s="669"/>
      <c r="BF24" s="670"/>
      <c r="BG24" s="671">
        <v>0</v>
      </c>
      <c r="BH24" s="671"/>
      <c r="BI24" s="671"/>
      <c r="BJ24" s="671"/>
      <c r="BK24" s="671"/>
      <c r="BL24" s="671"/>
      <c r="BM24" s="671"/>
      <c r="BN24" s="671"/>
      <c r="BO24" s="668">
        <f>AQ24/365*50</f>
        <v>17972.761643835616</v>
      </c>
      <c r="BP24" s="669"/>
      <c r="BQ24" s="669"/>
      <c r="BR24" s="669"/>
      <c r="BS24" s="669"/>
      <c r="BT24" s="669"/>
      <c r="BU24" s="669"/>
      <c r="BV24" s="670"/>
      <c r="BW24" s="671">
        <v>0</v>
      </c>
      <c r="BX24" s="671"/>
      <c r="BY24" s="671"/>
      <c r="BZ24" s="671"/>
      <c r="CA24" s="671"/>
      <c r="CB24" s="671"/>
      <c r="CC24" s="671"/>
      <c r="CD24" s="671"/>
      <c r="CE24" s="671">
        <v>0</v>
      </c>
      <c r="CF24" s="671"/>
      <c r="CG24" s="671"/>
      <c r="CH24" s="671"/>
      <c r="CI24" s="671"/>
      <c r="CJ24" s="671"/>
      <c r="CK24" s="671"/>
      <c r="CL24" s="671"/>
      <c r="CM24" s="671"/>
      <c r="CN24" s="671">
        <v>0</v>
      </c>
      <c r="CO24" s="671"/>
      <c r="CP24" s="671"/>
      <c r="CQ24" s="671"/>
      <c r="CR24" s="671"/>
      <c r="CS24" s="671"/>
      <c r="CT24" s="671"/>
      <c r="CU24" s="671"/>
      <c r="CV24" s="666">
        <f>SUM(AQ24:CU24)</f>
        <v>149173.92164383561</v>
      </c>
      <c r="CW24" s="666"/>
      <c r="CX24" s="666"/>
      <c r="CY24" s="666"/>
      <c r="CZ24" s="666"/>
      <c r="DA24" s="666"/>
      <c r="DB24" s="666"/>
      <c r="DC24" s="666"/>
      <c r="DD24" s="666"/>
      <c r="DE24" s="667"/>
      <c r="DQ24" s="459"/>
      <c r="DR24" s="459"/>
    </row>
    <row r="25" spans="1:125" s="3" customFormat="1" ht="23.25" customHeight="1">
      <c r="A25" s="696" t="s">
        <v>1811</v>
      </c>
      <c r="B25" s="697"/>
      <c r="C25" s="697"/>
      <c r="D25" s="697"/>
      <c r="E25" s="697"/>
      <c r="F25" s="697"/>
      <c r="G25" s="697"/>
      <c r="H25" s="697"/>
      <c r="I25" s="697"/>
      <c r="J25" s="697"/>
      <c r="K25" s="697"/>
      <c r="L25" s="697"/>
      <c r="M25" s="697"/>
      <c r="N25" s="697"/>
      <c r="O25" s="697"/>
      <c r="P25" s="695" t="s">
        <v>1812</v>
      </c>
      <c r="Q25" s="695"/>
      <c r="R25" s="695"/>
      <c r="S25" s="695"/>
      <c r="T25" s="695"/>
      <c r="U25" s="695"/>
      <c r="V25" s="695"/>
      <c r="W25" s="695"/>
      <c r="X25" s="695"/>
      <c r="Y25" s="695"/>
      <c r="Z25" s="695"/>
      <c r="AA25" s="695"/>
      <c r="AB25" s="695"/>
      <c r="AC25" s="695"/>
      <c r="AD25" s="689"/>
      <c r="AE25" s="689"/>
      <c r="AF25" s="689"/>
      <c r="AG25" s="690">
        <v>1</v>
      </c>
      <c r="AH25" s="690"/>
      <c r="AI25" s="690"/>
      <c r="AJ25" s="690"/>
      <c r="AK25" s="691">
        <v>6840.63</v>
      </c>
      <c r="AL25" s="692"/>
      <c r="AM25" s="692"/>
      <c r="AN25" s="692"/>
      <c r="AO25" s="692"/>
      <c r="AP25" s="693"/>
      <c r="AQ25" s="687">
        <f t="shared" si="2"/>
        <v>82087.56</v>
      </c>
      <c r="AR25" s="687"/>
      <c r="AS25" s="687"/>
      <c r="AT25" s="687"/>
      <c r="AU25" s="687"/>
      <c r="AV25" s="687"/>
      <c r="AW25" s="687"/>
      <c r="AX25" s="687"/>
      <c r="AY25" s="668">
        <v>0</v>
      </c>
      <c r="AZ25" s="669"/>
      <c r="BA25" s="669"/>
      <c r="BB25" s="669"/>
      <c r="BC25" s="669"/>
      <c r="BD25" s="669"/>
      <c r="BE25" s="669"/>
      <c r="BF25" s="670"/>
      <c r="BG25" s="671">
        <v>0</v>
      </c>
      <c r="BH25" s="671"/>
      <c r="BI25" s="671"/>
      <c r="BJ25" s="671"/>
      <c r="BK25" s="671"/>
      <c r="BL25" s="671"/>
      <c r="BM25" s="671"/>
      <c r="BN25" s="671"/>
      <c r="BO25" s="668">
        <f t="shared" si="0"/>
        <v>11244.871232876712</v>
      </c>
      <c r="BP25" s="669"/>
      <c r="BQ25" s="669"/>
      <c r="BR25" s="669"/>
      <c r="BS25" s="669"/>
      <c r="BT25" s="669"/>
      <c r="BU25" s="669"/>
      <c r="BV25" s="670"/>
      <c r="BW25" s="671">
        <v>0</v>
      </c>
      <c r="BX25" s="671"/>
      <c r="BY25" s="671"/>
      <c r="BZ25" s="671"/>
      <c r="CA25" s="671"/>
      <c r="CB25" s="671"/>
      <c r="CC25" s="671"/>
      <c r="CD25" s="671"/>
      <c r="CE25" s="671">
        <v>0</v>
      </c>
      <c r="CF25" s="671"/>
      <c r="CG25" s="671"/>
      <c r="CH25" s="671"/>
      <c r="CI25" s="671"/>
      <c r="CJ25" s="671"/>
      <c r="CK25" s="671"/>
      <c r="CL25" s="671"/>
      <c r="CM25" s="671"/>
      <c r="CN25" s="671">
        <v>0</v>
      </c>
      <c r="CO25" s="671"/>
      <c r="CP25" s="671"/>
      <c r="CQ25" s="671"/>
      <c r="CR25" s="671"/>
      <c r="CS25" s="671"/>
      <c r="CT25" s="671"/>
      <c r="CU25" s="671"/>
      <c r="CV25" s="666">
        <f t="shared" si="1"/>
        <v>93332.431232876712</v>
      </c>
      <c r="CW25" s="666"/>
      <c r="CX25" s="666"/>
      <c r="CY25" s="666"/>
      <c r="CZ25" s="666"/>
      <c r="DA25" s="666"/>
      <c r="DB25" s="666"/>
      <c r="DC25" s="666"/>
      <c r="DD25" s="666"/>
      <c r="DE25" s="667"/>
      <c r="DQ25" s="459"/>
      <c r="DR25" s="459"/>
    </row>
    <row r="26" spans="1:125" s="3" customFormat="1" ht="23.25" customHeight="1">
      <c r="A26" s="696" t="s">
        <v>1802</v>
      </c>
      <c r="B26" s="697"/>
      <c r="C26" s="697"/>
      <c r="D26" s="697"/>
      <c r="E26" s="697"/>
      <c r="F26" s="697"/>
      <c r="G26" s="697"/>
      <c r="H26" s="697"/>
      <c r="I26" s="697"/>
      <c r="J26" s="697"/>
      <c r="K26" s="697"/>
      <c r="L26" s="697"/>
      <c r="M26" s="697"/>
      <c r="N26" s="697"/>
      <c r="O26" s="697"/>
      <c r="P26" s="695" t="s">
        <v>1812</v>
      </c>
      <c r="Q26" s="695"/>
      <c r="R26" s="695"/>
      <c r="S26" s="695"/>
      <c r="T26" s="695"/>
      <c r="U26" s="695"/>
      <c r="V26" s="695"/>
      <c r="W26" s="695"/>
      <c r="X26" s="695"/>
      <c r="Y26" s="695"/>
      <c r="Z26" s="695"/>
      <c r="AA26" s="695"/>
      <c r="AB26" s="695"/>
      <c r="AC26" s="695"/>
      <c r="AD26" s="689"/>
      <c r="AE26" s="689"/>
      <c r="AF26" s="689"/>
      <c r="AG26" s="690">
        <v>1</v>
      </c>
      <c r="AH26" s="690"/>
      <c r="AI26" s="690"/>
      <c r="AJ26" s="690"/>
      <c r="AK26" s="691">
        <v>2800</v>
      </c>
      <c r="AL26" s="692"/>
      <c r="AM26" s="692"/>
      <c r="AN26" s="692"/>
      <c r="AO26" s="692"/>
      <c r="AP26" s="693"/>
      <c r="AQ26" s="687">
        <f>AG26*AK26*12</f>
        <v>33600</v>
      </c>
      <c r="AR26" s="687"/>
      <c r="AS26" s="687"/>
      <c r="AT26" s="687"/>
      <c r="AU26" s="687"/>
      <c r="AV26" s="687"/>
      <c r="AW26" s="687"/>
      <c r="AX26" s="687"/>
      <c r="AY26" s="668">
        <v>0</v>
      </c>
      <c r="AZ26" s="669"/>
      <c r="BA26" s="669"/>
      <c r="BB26" s="669"/>
      <c r="BC26" s="669"/>
      <c r="BD26" s="669"/>
      <c r="BE26" s="669"/>
      <c r="BF26" s="670"/>
      <c r="BG26" s="671">
        <v>0</v>
      </c>
      <c r="BH26" s="671"/>
      <c r="BI26" s="671"/>
      <c r="BJ26" s="671"/>
      <c r="BK26" s="671"/>
      <c r="BL26" s="671"/>
      <c r="BM26" s="671"/>
      <c r="BN26" s="671"/>
      <c r="BO26" s="668">
        <f t="shared" si="0"/>
        <v>4602.7397260273974</v>
      </c>
      <c r="BP26" s="669"/>
      <c r="BQ26" s="669"/>
      <c r="BR26" s="669"/>
      <c r="BS26" s="669"/>
      <c r="BT26" s="669"/>
      <c r="BU26" s="669"/>
      <c r="BV26" s="670"/>
      <c r="BW26" s="671">
        <v>0</v>
      </c>
      <c r="BX26" s="671"/>
      <c r="BY26" s="671"/>
      <c r="BZ26" s="671"/>
      <c r="CA26" s="671"/>
      <c r="CB26" s="671"/>
      <c r="CC26" s="671"/>
      <c r="CD26" s="671"/>
      <c r="CE26" s="671">
        <v>0</v>
      </c>
      <c r="CF26" s="671"/>
      <c r="CG26" s="671"/>
      <c r="CH26" s="671"/>
      <c r="CI26" s="671"/>
      <c r="CJ26" s="671"/>
      <c r="CK26" s="671"/>
      <c r="CL26" s="671"/>
      <c r="CM26" s="671"/>
      <c r="CN26" s="671">
        <v>0</v>
      </c>
      <c r="CO26" s="671"/>
      <c r="CP26" s="671"/>
      <c r="CQ26" s="671"/>
      <c r="CR26" s="671"/>
      <c r="CS26" s="671"/>
      <c r="CT26" s="671"/>
      <c r="CU26" s="671"/>
      <c r="CV26" s="666">
        <f>SUM(AQ26:CU26)</f>
        <v>38202.739726027401</v>
      </c>
      <c r="CW26" s="666"/>
      <c r="CX26" s="666"/>
      <c r="CY26" s="666"/>
      <c r="CZ26" s="666"/>
      <c r="DA26" s="666"/>
      <c r="DB26" s="666"/>
      <c r="DC26" s="666"/>
      <c r="DD26" s="666"/>
      <c r="DE26" s="667"/>
      <c r="DQ26" s="459"/>
      <c r="DR26" s="459"/>
    </row>
    <row r="27" spans="1:125" s="3" customFormat="1" ht="23.25" customHeight="1">
      <c r="A27" s="745" t="s">
        <v>1813</v>
      </c>
      <c r="B27" s="746"/>
      <c r="C27" s="746"/>
      <c r="D27" s="746"/>
      <c r="E27" s="746"/>
      <c r="F27" s="746"/>
      <c r="G27" s="746"/>
      <c r="H27" s="746"/>
      <c r="I27" s="746"/>
      <c r="J27" s="746"/>
      <c r="K27" s="746"/>
      <c r="L27" s="746"/>
      <c r="M27" s="746"/>
      <c r="N27" s="746"/>
      <c r="O27" s="746"/>
      <c r="P27" s="747" t="s">
        <v>1812</v>
      </c>
      <c r="Q27" s="747"/>
      <c r="R27" s="747"/>
      <c r="S27" s="747"/>
      <c r="T27" s="747"/>
      <c r="U27" s="747"/>
      <c r="V27" s="747"/>
      <c r="W27" s="747"/>
      <c r="X27" s="747"/>
      <c r="Y27" s="747"/>
      <c r="Z27" s="747"/>
      <c r="AA27" s="747"/>
      <c r="AB27" s="747"/>
      <c r="AC27" s="747"/>
      <c r="AD27" s="748"/>
      <c r="AE27" s="748"/>
      <c r="AF27" s="748"/>
      <c r="AG27" s="749">
        <v>1</v>
      </c>
      <c r="AH27" s="749"/>
      <c r="AI27" s="749"/>
      <c r="AJ27" s="749"/>
      <c r="AK27" s="700">
        <v>1800</v>
      </c>
      <c r="AL27" s="701"/>
      <c r="AM27" s="701"/>
      <c r="AN27" s="701"/>
      <c r="AO27" s="701"/>
      <c r="AP27" s="702"/>
      <c r="AQ27" s="687">
        <f t="shared" si="2"/>
        <v>21600</v>
      </c>
      <c r="AR27" s="687"/>
      <c r="AS27" s="687"/>
      <c r="AT27" s="687"/>
      <c r="AU27" s="687"/>
      <c r="AV27" s="687"/>
      <c r="AW27" s="687"/>
      <c r="AX27" s="687"/>
      <c r="AY27" s="668">
        <v>0</v>
      </c>
      <c r="AZ27" s="669"/>
      <c r="BA27" s="669"/>
      <c r="BB27" s="669"/>
      <c r="BC27" s="669"/>
      <c r="BD27" s="669"/>
      <c r="BE27" s="669"/>
      <c r="BF27" s="670"/>
      <c r="BG27" s="671">
        <v>0</v>
      </c>
      <c r="BH27" s="671"/>
      <c r="BI27" s="671"/>
      <c r="BJ27" s="671"/>
      <c r="BK27" s="671"/>
      <c r="BL27" s="671"/>
      <c r="BM27" s="671"/>
      <c r="BN27" s="671"/>
      <c r="BO27" s="668">
        <f t="shared" si="0"/>
        <v>2958.9041095890411</v>
      </c>
      <c r="BP27" s="669"/>
      <c r="BQ27" s="669"/>
      <c r="BR27" s="669"/>
      <c r="BS27" s="669"/>
      <c r="BT27" s="669"/>
      <c r="BU27" s="669"/>
      <c r="BV27" s="670"/>
      <c r="BW27" s="671">
        <v>0</v>
      </c>
      <c r="BX27" s="671"/>
      <c r="BY27" s="671"/>
      <c r="BZ27" s="671"/>
      <c r="CA27" s="671"/>
      <c r="CB27" s="671"/>
      <c r="CC27" s="671"/>
      <c r="CD27" s="671"/>
      <c r="CE27" s="671">
        <v>0</v>
      </c>
      <c r="CF27" s="671"/>
      <c r="CG27" s="671"/>
      <c r="CH27" s="671"/>
      <c r="CI27" s="671"/>
      <c r="CJ27" s="671"/>
      <c r="CK27" s="671"/>
      <c r="CL27" s="671"/>
      <c r="CM27" s="671"/>
      <c r="CN27" s="671">
        <v>0</v>
      </c>
      <c r="CO27" s="671"/>
      <c r="CP27" s="671"/>
      <c r="CQ27" s="671"/>
      <c r="CR27" s="671"/>
      <c r="CS27" s="671"/>
      <c r="CT27" s="671"/>
      <c r="CU27" s="671"/>
      <c r="CV27" s="666">
        <f t="shared" si="1"/>
        <v>24558.904109589042</v>
      </c>
      <c r="CW27" s="666"/>
      <c r="CX27" s="666"/>
      <c r="CY27" s="666"/>
      <c r="CZ27" s="666"/>
      <c r="DA27" s="666"/>
      <c r="DB27" s="666"/>
      <c r="DC27" s="666"/>
      <c r="DD27" s="666"/>
      <c r="DE27" s="667"/>
      <c r="DQ27" s="459"/>
      <c r="DR27" s="459"/>
    </row>
    <row r="28" spans="1:125" s="3" customFormat="1" ht="23.25" customHeight="1">
      <c r="A28" s="696" t="s">
        <v>1814</v>
      </c>
      <c r="B28" s="697"/>
      <c r="C28" s="697"/>
      <c r="D28" s="697"/>
      <c r="E28" s="697"/>
      <c r="F28" s="697"/>
      <c r="G28" s="697"/>
      <c r="H28" s="697"/>
      <c r="I28" s="697"/>
      <c r="J28" s="697"/>
      <c r="K28" s="697"/>
      <c r="L28" s="697"/>
      <c r="M28" s="697"/>
      <c r="N28" s="697"/>
      <c r="O28" s="697"/>
      <c r="P28" s="688" t="s">
        <v>1812</v>
      </c>
      <c r="Q28" s="688"/>
      <c r="R28" s="688"/>
      <c r="S28" s="688"/>
      <c r="T28" s="688"/>
      <c r="U28" s="688"/>
      <c r="V28" s="688"/>
      <c r="W28" s="688"/>
      <c r="X28" s="688"/>
      <c r="Y28" s="688"/>
      <c r="Z28" s="688"/>
      <c r="AA28" s="688"/>
      <c r="AB28" s="688"/>
      <c r="AC28" s="688"/>
      <c r="AD28" s="689"/>
      <c r="AE28" s="689"/>
      <c r="AF28" s="689"/>
      <c r="AG28" s="690">
        <v>1</v>
      </c>
      <c r="AH28" s="690"/>
      <c r="AI28" s="690"/>
      <c r="AJ28" s="690"/>
      <c r="AK28" s="691">
        <v>3924.75</v>
      </c>
      <c r="AL28" s="692"/>
      <c r="AM28" s="692"/>
      <c r="AN28" s="692"/>
      <c r="AO28" s="692"/>
      <c r="AP28" s="693"/>
      <c r="AQ28" s="687">
        <f t="shared" si="2"/>
        <v>47097</v>
      </c>
      <c r="AR28" s="687"/>
      <c r="AS28" s="687"/>
      <c r="AT28" s="687"/>
      <c r="AU28" s="687"/>
      <c r="AV28" s="687"/>
      <c r="AW28" s="687"/>
      <c r="AX28" s="687"/>
      <c r="AY28" s="668">
        <v>0</v>
      </c>
      <c r="AZ28" s="669"/>
      <c r="BA28" s="669"/>
      <c r="BB28" s="669"/>
      <c r="BC28" s="669"/>
      <c r="BD28" s="669"/>
      <c r="BE28" s="669"/>
      <c r="BF28" s="670"/>
      <c r="BG28" s="671">
        <v>0</v>
      </c>
      <c r="BH28" s="671"/>
      <c r="BI28" s="671"/>
      <c r="BJ28" s="671"/>
      <c r="BK28" s="671"/>
      <c r="BL28" s="671"/>
      <c r="BM28" s="671"/>
      <c r="BN28" s="671"/>
      <c r="BO28" s="668">
        <f t="shared" si="0"/>
        <v>6451.643835616439</v>
      </c>
      <c r="BP28" s="669"/>
      <c r="BQ28" s="669"/>
      <c r="BR28" s="669"/>
      <c r="BS28" s="669"/>
      <c r="BT28" s="669"/>
      <c r="BU28" s="669"/>
      <c r="BV28" s="670"/>
      <c r="BW28" s="671">
        <v>0</v>
      </c>
      <c r="BX28" s="671"/>
      <c r="BY28" s="671"/>
      <c r="BZ28" s="671"/>
      <c r="CA28" s="671"/>
      <c r="CB28" s="671"/>
      <c r="CC28" s="671"/>
      <c r="CD28" s="671"/>
      <c r="CE28" s="671">
        <v>0</v>
      </c>
      <c r="CF28" s="671"/>
      <c r="CG28" s="671"/>
      <c r="CH28" s="671"/>
      <c r="CI28" s="671"/>
      <c r="CJ28" s="671"/>
      <c r="CK28" s="671"/>
      <c r="CL28" s="671"/>
      <c r="CM28" s="671"/>
      <c r="CN28" s="671">
        <v>0</v>
      </c>
      <c r="CO28" s="671"/>
      <c r="CP28" s="671"/>
      <c r="CQ28" s="671"/>
      <c r="CR28" s="671"/>
      <c r="CS28" s="671"/>
      <c r="CT28" s="671"/>
      <c r="CU28" s="671"/>
      <c r="CV28" s="666">
        <f t="shared" si="1"/>
        <v>53548.643835616436</v>
      </c>
      <c r="CW28" s="666"/>
      <c r="CX28" s="666"/>
      <c r="CY28" s="666"/>
      <c r="CZ28" s="666"/>
      <c r="DA28" s="666"/>
      <c r="DB28" s="666"/>
      <c r="DC28" s="666"/>
      <c r="DD28" s="666"/>
      <c r="DE28" s="667"/>
      <c r="DQ28" s="459"/>
      <c r="DR28" s="459"/>
    </row>
    <row r="29" spans="1:125" s="3" customFormat="1" ht="23.25" customHeight="1">
      <c r="A29" s="696" t="s">
        <v>1815</v>
      </c>
      <c r="B29" s="697"/>
      <c r="C29" s="697"/>
      <c r="D29" s="697"/>
      <c r="E29" s="697"/>
      <c r="F29" s="697"/>
      <c r="G29" s="697"/>
      <c r="H29" s="697"/>
      <c r="I29" s="697"/>
      <c r="J29" s="697"/>
      <c r="K29" s="697"/>
      <c r="L29" s="697"/>
      <c r="M29" s="697"/>
      <c r="N29" s="697"/>
      <c r="O29" s="697"/>
      <c r="P29" s="688" t="s">
        <v>1812</v>
      </c>
      <c r="Q29" s="688"/>
      <c r="R29" s="688"/>
      <c r="S29" s="688"/>
      <c r="T29" s="688"/>
      <c r="U29" s="688"/>
      <c r="V29" s="688"/>
      <c r="W29" s="688"/>
      <c r="X29" s="688"/>
      <c r="Y29" s="688"/>
      <c r="Z29" s="688"/>
      <c r="AA29" s="688"/>
      <c r="AB29" s="688"/>
      <c r="AC29" s="688"/>
      <c r="AD29" s="689"/>
      <c r="AE29" s="689"/>
      <c r="AF29" s="689"/>
      <c r="AG29" s="690">
        <v>1</v>
      </c>
      <c r="AH29" s="690"/>
      <c r="AI29" s="690"/>
      <c r="AJ29" s="690"/>
      <c r="AK29" s="691">
        <v>3072.34</v>
      </c>
      <c r="AL29" s="692"/>
      <c r="AM29" s="692"/>
      <c r="AN29" s="692"/>
      <c r="AO29" s="692"/>
      <c r="AP29" s="693"/>
      <c r="AQ29" s="687">
        <f t="shared" si="2"/>
        <v>36868.080000000002</v>
      </c>
      <c r="AR29" s="687"/>
      <c r="AS29" s="687"/>
      <c r="AT29" s="687"/>
      <c r="AU29" s="687"/>
      <c r="AV29" s="687"/>
      <c r="AW29" s="687"/>
      <c r="AX29" s="687"/>
      <c r="AY29" s="668">
        <v>0</v>
      </c>
      <c r="AZ29" s="669"/>
      <c r="BA29" s="669"/>
      <c r="BB29" s="669"/>
      <c r="BC29" s="669"/>
      <c r="BD29" s="669"/>
      <c r="BE29" s="669"/>
      <c r="BF29" s="670"/>
      <c r="BG29" s="671">
        <v>0</v>
      </c>
      <c r="BH29" s="671"/>
      <c r="BI29" s="671"/>
      <c r="BJ29" s="671"/>
      <c r="BK29" s="671"/>
      <c r="BL29" s="671"/>
      <c r="BM29" s="671"/>
      <c r="BN29" s="671"/>
      <c r="BO29" s="668">
        <f t="shared" si="0"/>
        <v>5050.4219178082194</v>
      </c>
      <c r="BP29" s="669"/>
      <c r="BQ29" s="669"/>
      <c r="BR29" s="669"/>
      <c r="BS29" s="669"/>
      <c r="BT29" s="669"/>
      <c r="BU29" s="669"/>
      <c r="BV29" s="670"/>
      <c r="BW29" s="671">
        <v>0</v>
      </c>
      <c r="BX29" s="671"/>
      <c r="BY29" s="671"/>
      <c r="BZ29" s="671"/>
      <c r="CA29" s="671"/>
      <c r="CB29" s="671"/>
      <c r="CC29" s="671"/>
      <c r="CD29" s="671"/>
      <c r="CE29" s="671">
        <v>0</v>
      </c>
      <c r="CF29" s="671"/>
      <c r="CG29" s="671"/>
      <c r="CH29" s="671"/>
      <c r="CI29" s="671"/>
      <c r="CJ29" s="671"/>
      <c r="CK29" s="671"/>
      <c r="CL29" s="671"/>
      <c r="CM29" s="671"/>
      <c r="CN29" s="671">
        <v>0</v>
      </c>
      <c r="CO29" s="671"/>
      <c r="CP29" s="671"/>
      <c r="CQ29" s="671"/>
      <c r="CR29" s="671"/>
      <c r="CS29" s="671"/>
      <c r="CT29" s="671"/>
      <c r="CU29" s="671"/>
      <c r="CV29" s="666">
        <f t="shared" si="1"/>
        <v>41918.501917808222</v>
      </c>
      <c r="CW29" s="666"/>
      <c r="CX29" s="666"/>
      <c r="CY29" s="666"/>
      <c r="CZ29" s="666"/>
      <c r="DA29" s="666"/>
      <c r="DB29" s="666"/>
      <c r="DC29" s="666"/>
      <c r="DD29" s="666"/>
      <c r="DE29" s="667"/>
      <c r="DQ29" s="459"/>
      <c r="DR29" s="459"/>
    </row>
    <row r="30" spans="1:125" s="3" customFormat="1" ht="23.25" customHeight="1">
      <c r="A30" s="696" t="s">
        <v>1816</v>
      </c>
      <c r="B30" s="697"/>
      <c r="C30" s="697"/>
      <c r="D30" s="697"/>
      <c r="E30" s="697"/>
      <c r="F30" s="697"/>
      <c r="G30" s="697"/>
      <c r="H30" s="697"/>
      <c r="I30" s="697"/>
      <c r="J30" s="697"/>
      <c r="K30" s="697"/>
      <c r="L30" s="697"/>
      <c r="M30" s="697"/>
      <c r="N30" s="697"/>
      <c r="O30" s="697"/>
      <c r="P30" s="688" t="s">
        <v>1812</v>
      </c>
      <c r="Q30" s="688"/>
      <c r="R30" s="688"/>
      <c r="S30" s="688"/>
      <c r="T30" s="688"/>
      <c r="U30" s="688"/>
      <c r="V30" s="688"/>
      <c r="W30" s="688"/>
      <c r="X30" s="688"/>
      <c r="Y30" s="688"/>
      <c r="Z30" s="688"/>
      <c r="AA30" s="688"/>
      <c r="AB30" s="688"/>
      <c r="AC30" s="688"/>
      <c r="AD30" s="689"/>
      <c r="AE30" s="689"/>
      <c r="AF30" s="689"/>
      <c r="AG30" s="690">
        <v>1</v>
      </c>
      <c r="AH30" s="690"/>
      <c r="AI30" s="690"/>
      <c r="AJ30" s="690"/>
      <c r="AK30" s="691">
        <v>3500</v>
      </c>
      <c r="AL30" s="692"/>
      <c r="AM30" s="692"/>
      <c r="AN30" s="692"/>
      <c r="AO30" s="692"/>
      <c r="AP30" s="693"/>
      <c r="AQ30" s="687">
        <f t="shared" si="2"/>
        <v>42000</v>
      </c>
      <c r="AR30" s="687"/>
      <c r="AS30" s="687"/>
      <c r="AT30" s="687"/>
      <c r="AU30" s="687"/>
      <c r="AV30" s="687"/>
      <c r="AW30" s="687"/>
      <c r="AX30" s="687"/>
      <c r="AY30" s="668">
        <v>0</v>
      </c>
      <c r="AZ30" s="669"/>
      <c r="BA30" s="669"/>
      <c r="BB30" s="669"/>
      <c r="BC30" s="669"/>
      <c r="BD30" s="669"/>
      <c r="BE30" s="669"/>
      <c r="BF30" s="670"/>
      <c r="BG30" s="671">
        <v>0</v>
      </c>
      <c r="BH30" s="671"/>
      <c r="BI30" s="671"/>
      <c r="BJ30" s="671"/>
      <c r="BK30" s="671"/>
      <c r="BL30" s="671"/>
      <c r="BM30" s="671"/>
      <c r="BN30" s="671"/>
      <c r="BO30" s="668">
        <f t="shared" si="0"/>
        <v>5753.4246575342468</v>
      </c>
      <c r="BP30" s="669"/>
      <c r="BQ30" s="669"/>
      <c r="BR30" s="669"/>
      <c r="BS30" s="669"/>
      <c r="BT30" s="669"/>
      <c r="BU30" s="669"/>
      <c r="BV30" s="670"/>
      <c r="BW30" s="671">
        <v>0</v>
      </c>
      <c r="BX30" s="671"/>
      <c r="BY30" s="671"/>
      <c r="BZ30" s="671"/>
      <c r="CA30" s="671"/>
      <c r="CB30" s="671"/>
      <c r="CC30" s="671"/>
      <c r="CD30" s="671"/>
      <c r="CE30" s="671">
        <v>0</v>
      </c>
      <c r="CF30" s="671"/>
      <c r="CG30" s="671"/>
      <c r="CH30" s="671"/>
      <c r="CI30" s="671"/>
      <c r="CJ30" s="671"/>
      <c r="CK30" s="671"/>
      <c r="CL30" s="671"/>
      <c r="CM30" s="671"/>
      <c r="CN30" s="671">
        <v>0</v>
      </c>
      <c r="CO30" s="671"/>
      <c r="CP30" s="671"/>
      <c r="CQ30" s="671"/>
      <c r="CR30" s="671"/>
      <c r="CS30" s="671"/>
      <c r="CT30" s="671"/>
      <c r="CU30" s="671"/>
      <c r="CV30" s="666">
        <f t="shared" si="1"/>
        <v>47753.424657534248</v>
      </c>
      <c r="CW30" s="666"/>
      <c r="CX30" s="666"/>
      <c r="CY30" s="666"/>
      <c r="CZ30" s="666"/>
      <c r="DA30" s="666"/>
      <c r="DB30" s="666"/>
      <c r="DC30" s="666"/>
      <c r="DD30" s="666"/>
      <c r="DE30" s="667"/>
      <c r="DQ30" s="459"/>
      <c r="DR30" s="459"/>
      <c r="DU30" s="128"/>
    </row>
    <row r="31" spans="1:125" s="3" customFormat="1" ht="23.25" customHeight="1">
      <c r="A31" s="696" t="s">
        <v>1817</v>
      </c>
      <c r="B31" s="697"/>
      <c r="C31" s="697"/>
      <c r="D31" s="697"/>
      <c r="E31" s="697"/>
      <c r="F31" s="697"/>
      <c r="G31" s="697"/>
      <c r="H31" s="697"/>
      <c r="I31" s="697"/>
      <c r="J31" s="697"/>
      <c r="K31" s="697"/>
      <c r="L31" s="697"/>
      <c r="M31" s="697"/>
      <c r="N31" s="697"/>
      <c r="O31" s="697"/>
      <c r="P31" s="688" t="s">
        <v>1818</v>
      </c>
      <c r="Q31" s="688"/>
      <c r="R31" s="688"/>
      <c r="S31" s="688"/>
      <c r="T31" s="688"/>
      <c r="U31" s="688"/>
      <c r="V31" s="688"/>
      <c r="W31" s="688"/>
      <c r="X31" s="688"/>
      <c r="Y31" s="688"/>
      <c r="Z31" s="688"/>
      <c r="AA31" s="688"/>
      <c r="AB31" s="688"/>
      <c r="AC31" s="688"/>
      <c r="AD31" s="689"/>
      <c r="AE31" s="689"/>
      <c r="AF31" s="689"/>
      <c r="AG31" s="690">
        <v>1</v>
      </c>
      <c r="AH31" s="690"/>
      <c r="AI31" s="690"/>
      <c r="AJ31" s="690"/>
      <c r="AK31" s="691">
        <v>27132.42</v>
      </c>
      <c r="AL31" s="692"/>
      <c r="AM31" s="692"/>
      <c r="AN31" s="692"/>
      <c r="AO31" s="692"/>
      <c r="AP31" s="693"/>
      <c r="AQ31" s="687">
        <f t="shared" si="2"/>
        <v>325589.03999999998</v>
      </c>
      <c r="AR31" s="687"/>
      <c r="AS31" s="687"/>
      <c r="AT31" s="687"/>
      <c r="AU31" s="687"/>
      <c r="AV31" s="687"/>
      <c r="AW31" s="687"/>
      <c r="AX31" s="687"/>
      <c r="AY31" s="668">
        <v>0</v>
      </c>
      <c r="AZ31" s="669"/>
      <c r="BA31" s="669"/>
      <c r="BB31" s="669"/>
      <c r="BC31" s="669"/>
      <c r="BD31" s="669"/>
      <c r="BE31" s="669"/>
      <c r="BF31" s="670"/>
      <c r="BG31" s="671">
        <v>0</v>
      </c>
      <c r="BH31" s="671"/>
      <c r="BI31" s="671"/>
      <c r="BJ31" s="671"/>
      <c r="BK31" s="671"/>
      <c r="BL31" s="671"/>
      <c r="BM31" s="671"/>
      <c r="BN31" s="671"/>
      <c r="BO31" s="668">
        <f t="shared" si="0"/>
        <v>44601.23835616438</v>
      </c>
      <c r="BP31" s="669"/>
      <c r="BQ31" s="669"/>
      <c r="BR31" s="669"/>
      <c r="BS31" s="669"/>
      <c r="BT31" s="669"/>
      <c r="BU31" s="669"/>
      <c r="BV31" s="670"/>
      <c r="BW31" s="671">
        <v>0</v>
      </c>
      <c r="BX31" s="671"/>
      <c r="BY31" s="671"/>
      <c r="BZ31" s="671"/>
      <c r="CA31" s="671"/>
      <c r="CB31" s="671"/>
      <c r="CC31" s="671"/>
      <c r="CD31" s="671"/>
      <c r="CE31" s="671">
        <v>0</v>
      </c>
      <c r="CF31" s="671"/>
      <c r="CG31" s="671"/>
      <c r="CH31" s="671"/>
      <c r="CI31" s="671"/>
      <c r="CJ31" s="671"/>
      <c r="CK31" s="671"/>
      <c r="CL31" s="671"/>
      <c r="CM31" s="671"/>
      <c r="CN31" s="671">
        <v>0</v>
      </c>
      <c r="CO31" s="671"/>
      <c r="CP31" s="671"/>
      <c r="CQ31" s="671"/>
      <c r="CR31" s="671"/>
      <c r="CS31" s="671"/>
      <c r="CT31" s="671"/>
      <c r="CU31" s="671"/>
      <c r="CV31" s="666">
        <f t="shared" si="1"/>
        <v>370190.27835616434</v>
      </c>
      <c r="CW31" s="666"/>
      <c r="CX31" s="666"/>
      <c r="CY31" s="666"/>
      <c r="CZ31" s="666"/>
      <c r="DA31" s="666"/>
      <c r="DB31" s="666"/>
      <c r="DC31" s="666"/>
      <c r="DD31" s="666"/>
      <c r="DE31" s="667"/>
      <c r="DQ31" s="459"/>
      <c r="DR31" s="459"/>
    </row>
    <row r="32" spans="1:125" s="3" customFormat="1" ht="23.25" customHeight="1">
      <c r="A32" s="696" t="s">
        <v>1908</v>
      </c>
      <c r="B32" s="697"/>
      <c r="C32" s="697"/>
      <c r="D32" s="697"/>
      <c r="E32" s="697"/>
      <c r="F32" s="697"/>
      <c r="G32" s="697"/>
      <c r="H32" s="697"/>
      <c r="I32" s="697"/>
      <c r="J32" s="697"/>
      <c r="K32" s="697"/>
      <c r="L32" s="697"/>
      <c r="M32" s="697"/>
      <c r="N32" s="697"/>
      <c r="O32" s="697"/>
      <c r="P32" s="688" t="s">
        <v>1818</v>
      </c>
      <c r="Q32" s="688"/>
      <c r="R32" s="688"/>
      <c r="S32" s="688"/>
      <c r="T32" s="688"/>
      <c r="U32" s="688"/>
      <c r="V32" s="688"/>
      <c r="W32" s="688"/>
      <c r="X32" s="688"/>
      <c r="Y32" s="688"/>
      <c r="Z32" s="688"/>
      <c r="AA32" s="688"/>
      <c r="AB32" s="688"/>
      <c r="AC32" s="688"/>
      <c r="AD32" s="689"/>
      <c r="AE32" s="689"/>
      <c r="AF32" s="689"/>
      <c r="AG32" s="690">
        <v>1</v>
      </c>
      <c r="AH32" s="690"/>
      <c r="AI32" s="690"/>
      <c r="AJ32" s="690"/>
      <c r="AK32" s="691">
        <v>6731.82</v>
      </c>
      <c r="AL32" s="692"/>
      <c r="AM32" s="692"/>
      <c r="AN32" s="692"/>
      <c r="AO32" s="692"/>
      <c r="AP32" s="693"/>
      <c r="AQ32" s="687">
        <f t="shared" si="2"/>
        <v>80781.84</v>
      </c>
      <c r="AR32" s="687"/>
      <c r="AS32" s="687"/>
      <c r="AT32" s="687"/>
      <c r="AU32" s="687"/>
      <c r="AV32" s="687"/>
      <c r="AW32" s="687"/>
      <c r="AX32" s="687"/>
      <c r="AY32" s="668">
        <v>0</v>
      </c>
      <c r="AZ32" s="669"/>
      <c r="BA32" s="669"/>
      <c r="BB32" s="669"/>
      <c r="BC32" s="669"/>
      <c r="BD32" s="669"/>
      <c r="BE32" s="669"/>
      <c r="BF32" s="670"/>
      <c r="BG32" s="671">
        <v>0</v>
      </c>
      <c r="BH32" s="671"/>
      <c r="BI32" s="671"/>
      <c r="BJ32" s="671"/>
      <c r="BK32" s="671"/>
      <c r="BL32" s="671"/>
      <c r="BM32" s="671"/>
      <c r="BN32" s="671"/>
      <c r="BO32" s="668">
        <f t="shared" si="0"/>
        <v>11066.005479452055</v>
      </c>
      <c r="BP32" s="669"/>
      <c r="BQ32" s="669"/>
      <c r="BR32" s="669"/>
      <c r="BS32" s="669"/>
      <c r="BT32" s="669"/>
      <c r="BU32" s="669"/>
      <c r="BV32" s="670"/>
      <c r="BW32" s="671">
        <v>0</v>
      </c>
      <c r="BX32" s="671"/>
      <c r="BY32" s="671"/>
      <c r="BZ32" s="671"/>
      <c r="CA32" s="671"/>
      <c r="CB32" s="671"/>
      <c r="CC32" s="671"/>
      <c r="CD32" s="671"/>
      <c r="CE32" s="671">
        <v>0</v>
      </c>
      <c r="CF32" s="671"/>
      <c r="CG32" s="671"/>
      <c r="CH32" s="671"/>
      <c r="CI32" s="671"/>
      <c r="CJ32" s="671"/>
      <c r="CK32" s="671"/>
      <c r="CL32" s="671"/>
      <c r="CM32" s="671"/>
      <c r="CN32" s="671">
        <v>0</v>
      </c>
      <c r="CO32" s="671"/>
      <c r="CP32" s="671"/>
      <c r="CQ32" s="671"/>
      <c r="CR32" s="671"/>
      <c r="CS32" s="671"/>
      <c r="CT32" s="671"/>
      <c r="CU32" s="671"/>
      <c r="CV32" s="666">
        <f t="shared" si="1"/>
        <v>91847.845479452051</v>
      </c>
      <c r="CW32" s="666"/>
      <c r="CX32" s="666"/>
      <c r="CY32" s="666"/>
      <c r="CZ32" s="666"/>
      <c r="DA32" s="666"/>
      <c r="DB32" s="666"/>
      <c r="DC32" s="666"/>
      <c r="DD32" s="666"/>
      <c r="DE32" s="667"/>
      <c r="DQ32" s="459"/>
      <c r="DR32" s="459"/>
    </row>
    <row r="33" spans="1:123" s="3" customFormat="1" ht="23.25" customHeight="1">
      <c r="A33" s="696" t="s">
        <v>1820</v>
      </c>
      <c r="B33" s="697"/>
      <c r="C33" s="697"/>
      <c r="D33" s="697"/>
      <c r="E33" s="697"/>
      <c r="F33" s="697"/>
      <c r="G33" s="697"/>
      <c r="H33" s="697"/>
      <c r="I33" s="697"/>
      <c r="J33" s="697"/>
      <c r="K33" s="697"/>
      <c r="L33" s="697"/>
      <c r="M33" s="697"/>
      <c r="N33" s="697"/>
      <c r="O33" s="697"/>
      <c r="P33" s="688" t="s">
        <v>1818</v>
      </c>
      <c r="Q33" s="688"/>
      <c r="R33" s="688"/>
      <c r="S33" s="688"/>
      <c r="T33" s="688"/>
      <c r="U33" s="688"/>
      <c r="V33" s="688"/>
      <c r="W33" s="688"/>
      <c r="X33" s="688"/>
      <c r="Y33" s="688"/>
      <c r="Z33" s="688"/>
      <c r="AA33" s="688"/>
      <c r="AB33" s="688"/>
      <c r="AC33" s="688"/>
      <c r="AD33" s="689"/>
      <c r="AE33" s="689"/>
      <c r="AF33" s="689"/>
      <c r="AG33" s="690">
        <v>1</v>
      </c>
      <c r="AH33" s="690"/>
      <c r="AI33" s="690"/>
      <c r="AJ33" s="690"/>
      <c r="AK33" s="691">
        <v>7444.51</v>
      </c>
      <c r="AL33" s="692"/>
      <c r="AM33" s="692"/>
      <c r="AN33" s="692"/>
      <c r="AO33" s="692"/>
      <c r="AP33" s="693"/>
      <c r="AQ33" s="687">
        <f t="shared" si="2"/>
        <v>89334.12</v>
      </c>
      <c r="AR33" s="687"/>
      <c r="AS33" s="687"/>
      <c r="AT33" s="687"/>
      <c r="AU33" s="687"/>
      <c r="AV33" s="687"/>
      <c r="AW33" s="687"/>
      <c r="AX33" s="687"/>
      <c r="AY33" s="668">
        <v>0</v>
      </c>
      <c r="AZ33" s="669"/>
      <c r="BA33" s="669"/>
      <c r="BB33" s="669"/>
      <c r="BC33" s="669"/>
      <c r="BD33" s="669"/>
      <c r="BE33" s="669"/>
      <c r="BF33" s="670"/>
      <c r="BG33" s="671">
        <v>0</v>
      </c>
      <c r="BH33" s="671"/>
      <c r="BI33" s="671"/>
      <c r="BJ33" s="671"/>
      <c r="BK33" s="671"/>
      <c r="BL33" s="671"/>
      <c r="BM33" s="671"/>
      <c r="BN33" s="671"/>
      <c r="BO33" s="668">
        <f t="shared" si="0"/>
        <v>12237.550684931506</v>
      </c>
      <c r="BP33" s="669"/>
      <c r="BQ33" s="669"/>
      <c r="BR33" s="669"/>
      <c r="BS33" s="669"/>
      <c r="BT33" s="669"/>
      <c r="BU33" s="669"/>
      <c r="BV33" s="670"/>
      <c r="BW33" s="671">
        <v>0</v>
      </c>
      <c r="BX33" s="671"/>
      <c r="BY33" s="671"/>
      <c r="BZ33" s="671"/>
      <c r="CA33" s="671"/>
      <c r="CB33" s="671"/>
      <c r="CC33" s="671"/>
      <c r="CD33" s="671"/>
      <c r="CE33" s="671">
        <v>0</v>
      </c>
      <c r="CF33" s="671"/>
      <c r="CG33" s="671"/>
      <c r="CH33" s="671"/>
      <c r="CI33" s="671"/>
      <c r="CJ33" s="671"/>
      <c r="CK33" s="671"/>
      <c r="CL33" s="671"/>
      <c r="CM33" s="671"/>
      <c r="CN33" s="671">
        <v>0</v>
      </c>
      <c r="CO33" s="671"/>
      <c r="CP33" s="671"/>
      <c r="CQ33" s="671"/>
      <c r="CR33" s="671"/>
      <c r="CS33" s="671"/>
      <c r="CT33" s="671"/>
      <c r="CU33" s="671"/>
      <c r="CV33" s="666">
        <f t="shared" si="1"/>
        <v>101571.67068493151</v>
      </c>
      <c r="CW33" s="666"/>
      <c r="CX33" s="666"/>
      <c r="CY33" s="666"/>
      <c r="CZ33" s="666"/>
      <c r="DA33" s="666"/>
      <c r="DB33" s="666"/>
      <c r="DC33" s="666"/>
      <c r="DD33" s="666"/>
      <c r="DE33" s="667"/>
      <c r="DQ33" s="459"/>
      <c r="DR33" s="459"/>
    </row>
    <row r="34" spans="1:123" s="3" customFormat="1" ht="23.25" customHeight="1">
      <c r="A34" s="672" t="s">
        <v>1821</v>
      </c>
      <c r="B34" s="673"/>
      <c r="C34" s="673"/>
      <c r="D34" s="673"/>
      <c r="E34" s="673"/>
      <c r="F34" s="673"/>
      <c r="G34" s="673"/>
      <c r="H34" s="673"/>
      <c r="I34" s="673"/>
      <c r="J34" s="673"/>
      <c r="K34" s="673"/>
      <c r="L34" s="673"/>
      <c r="M34" s="673"/>
      <c r="N34" s="673"/>
      <c r="O34" s="674"/>
      <c r="P34" s="688" t="s">
        <v>1818</v>
      </c>
      <c r="Q34" s="688"/>
      <c r="R34" s="688"/>
      <c r="S34" s="688"/>
      <c r="T34" s="688"/>
      <c r="U34" s="688"/>
      <c r="V34" s="688"/>
      <c r="W34" s="688"/>
      <c r="X34" s="688"/>
      <c r="Y34" s="688"/>
      <c r="Z34" s="688"/>
      <c r="AA34" s="688"/>
      <c r="AB34" s="688"/>
      <c r="AC34" s="688"/>
      <c r="AD34" s="689"/>
      <c r="AE34" s="689"/>
      <c r="AF34" s="689"/>
      <c r="AG34" s="690">
        <v>1</v>
      </c>
      <c r="AH34" s="690"/>
      <c r="AI34" s="690"/>
      <c r="AJ34" s="690"/>
      <c r="AK34" s="691">
        <v>5987.74</v>
      </c>
      <c r="AL34" s="692"/>
      <c r="AM34" s="692"/>
      <c r="AN34" s="692"/>
      <c r="AO34" s="692"/>
      <c r="AP34" s="693"/>
      <c r="AQ34" s="687">
        <f t="shared" si="2"/>
        <v>71852.88</v>
      </c>
      <c r="AR34" s="687"/>
      <c r="AS34" s="687"/>
      <c r="AT34" s="687"/>
      <c r="AU34" s="687"/>
      <c r="AV34" s="687"/>
      <c r="AW34" s="687"/>
      <c r="AX34" s="687"/>
      <c r="AY34" s="668">
        <v>0</v>
      </c>
      <c r="AZ34" s="669"/>
      <c r="BA34" s="669"/>
      <c r="BB34" s="669"/>
      <c r="BC34" s="669"/>
      <c r="BD34" s="669"/>
      <c r="BE34" s="669"/>
      <c r="BF34" s="670"/>
      <c r="BG34" s="671">
        <v>0</v>
      </c>
      <c r="BH34" s="671"/>
      <c r="BI34" s="671"/>
      <c r="BJ34" s="671"/>
      <c r="BK34" s="671"/>
      <c r="BL34" s="671"/>
      <c r="BM34" s="671"/>
      <c r="BN34" s="671"/>
      <c r="BO34" s="668">
        <f t="shared" si="0"/>
        <v>9842.860273972603</v>
      </c>
      <c r="BP34" s="669"/>
      <c r="BQ34" s="669"/>
      <c r="BR34" s="669"/>
      <c r="BS34" s="669"/>
      <c r="BT34" s="669"/>
      <c r="BU34" s="669"/>
      <c r="BV34" s="670"/>
      <c r="BW34" s="671">
        <v>0</v>
      </c>
      <c r="BX34" s="671"/>
      <c r="BY34" s="671"/>
      <c r="BZ34" s="671"/>
      <c r="CA34" s="671"/>
      <c r="CB34" s="671"/>
      <c r="CC34" s="671"/>
      <c r="CD34" s="671"/>
      <c r="CE34" s="671">
        <v>0</v>
      </c>
      <c r="CF34" s="671"/>
      <c r="CG34" s="671"/>
      <c r="CH34" s="671"/>
      <c r="CI34" s="671"/>
      <c r="CJ34" s="671"/>
      <c r="CK34" s="671"/>
      <c r="CL34" s="671"/>
      <c r="CM34" s="671"/>
      <c r="CN34" s="671">
        <v>0</v>
      </c>
      <c r="CO34" s="671"/>
      <c r="CP34" s="671"/>
      <c r="CQ34" s="671"/>
      <c r="CR34" s="671"/>
      <c r="CS34" s="671"/>
      <c r="CT34" s="671"/>
      <c r="CU34" s="671"/>
      <c r="CV34" s="666">
        <f t="shared" si="1"/>
        <v>81695.740273972609</v>
      </c>
      <c r="CW34" s="666"/>
      <c r="CX34" s="666"/>
      <c r="CY34" s="666"/>
      <c r="CZ34" s="666"/>
      <c r="DA34" s="666"/>
      <c r="DB34" s="666"/>
      <c r="DC34" s="666"/>
      <c r="DD34" s="666"/>
      <c r="DE34" s="667"/>
      <c r="DQ34" s="459"/>
      <c r="DR34" s="459"/>
    </row>
    <row r="35" spans="1:123" s="3" customFormat="1" ht="23.25" customHeight="1">
      <c r="A35" s="672" t="s">
        <v>1821</v>
      </c>
      <c r="B35" s="673"/>
      <c r="C35" s="673"/>
      <c r="D35" s="673"/>
      <c r="E35" s="673"/>
      <c r="F35" s="673"/>
      <c r="G35" s="673"/>
      <c r="H35" s="673"/>
      <c r="I35" s="673"/>
      <c r="J35" s="673"/>
      <c r="K35" s="673"/>
      <c r="L35" s="673"/>
      <c r="M35" s="673"/>
      <c r="N35" s="673"/>
      <c r="O35" s="674"/>
      <c r="P35" s="688" t="s">
        <v>1818</v>
      </c>
      <c r="Q35" s="688"/>
      <c r="R35" s="688"/>
      <c r="S35" s="688"/>
      <c r="T35" s="688"/>
      <c r="U35" s="688"/>
      <c r="V35" s="688"/>
      <c r="W35" s="688"/>
      <c r="X35" s="688"/>
      <c r="Y35" s="688"/>
      <c r="Z35" s="688"/>
      <c r="AA35" s="688"/>
      <c r="AB35" s="688"/>
      <c r="AC35" s="688"/>
      <c r="AD35" s="689"/>
      <c r="AE35" s="689"/>
      <c r="AF35" s="689"/>
      <c r="AG35" s="690">
        <v>2</v>
      </c>
      <c r="AH35" s="690"/>
      <c r="AI35" s="690"/>
      <c r="AJ35" s="690"/>
      <c r="AK35" s="691">
        <v>5503.68</v>
      </c>
      <c r="AL35" s="692"/>
      <c r="AM35" s="692"/>
      <c r="AN35" s="692"/>
      <c r="AO35" s="692"/>
      <c r="AP35" s="693"/>
      <c r="AQ35" s="687">
        <f t="shared" si="2"/>
        <v>132088.32000000001</v>
      </c>
      <c r="AR35" s="687"/>
      <c r="AS35" s="687"/>
      <c r="AT35" s="687"/>
      <c r="AU35" s="687"/>
      <c r="AV35" s="687"/>
      <c r="AW35" s="687"/>
      <c r="AX35" s="687"/>
      <c r="AY35" s="668">
        <v>0</v>
      </c>
      <c r="AZ35" s="669"/>
      <c r="BA35" s="669"/>
      <c r="BB35" s="669"/>
      <c r="BC35" s="669"/>
      <c r="BD35" s="669"/>
      <c r="BE35" s="669"/>
      <c r="BF35" s="670"/>
      <c r="BG35" s="671">
        <v>0</v>
      </c>
      <c r="BH35" s="671"/>
      <c r="BI35" s="671"/>
      <c r="BJ35" s="671"/>
      <c r="BK35" s="671"/>
      <c r="BL35" s="671"/>
      <c r="BM35" s="671"/>
      <c r="BN35" s="671"/>
      <c r="BO35" s="668">
        <f t="shared" si="0"/>
        <v>18094.290410958904</v>
      </c>
      <c r="BP35" s="669"/>
      <c r="BQ35" s="669"/>
      <c r="BR35" s="669"/>
      <c r="BS35" s="669"/>
      <c r="BT35" s="669"/>
      <c r="BU35" s="669"/>
      <c r="BV35" s="670"/>
      <c r="BW35" s="671">
        <v>0</v>
      </c>
      <c r="BX35" s="671"/>
      <c r="BY35" s="671"/>
      <c r="BZ35" s="671"/>
      <c r="CA35" s="671"/>
      <c r="CB35" s="671"/>
      <c r="CC35" s="671"/>
      <c r="CD35" s="671"/>
      <c r="CE35" s="671">
        <v>0</v>
      </c>
      <c r="CF35" s="671"/>
      <c r="CG35" s="671"/>
      <c r="CH35" s="671"/>
      <c r="CI35" s="671"/>
      <c r="CJ35" s="671"/>
      <c r="CK35" s="671"/>
      <c r="CL35" s="671"/>
      <c r="CM35" s="671"/>
      <c r="CN35" s="671">
        <v>0</v>
      </c>
      <c r="CO35" s="671"/>
      <c r="CP35" s="671"/>
      <c r="CQ35" s="671"/>
      <c r="CR35" s="671"/>
      <c r="CS35" s="671"/>
      <c r="CT35" s="671"/>
      <c r="CU35" s="671"/>
      <c r="CV35" s="666">
        <f t="shared" si="1"/>
        <v>150182.61041095891</v>
      </c>
      <c r="CW35" s="666"/>
      <c r="CX35" s="666"/>
      <c r="CY35" s="666"/>
      <c r="CZ35" s="666"/>
      <c r="DA35" s="666"/>
      <c r="DB35" s="666"/>
      <c r="DC35" s="666"/>
      <c r="DD35" s="666"/>
      <c r="DE35" s="667"/>
      <c r="DQ35" s="459"/>
      <c r="DR35" s="459"/>
    </row>
    <row r="36" spans="1:123" s="3" customFormat="1" ht="23.25" customHeight="1">
      <c r="A36" s="672" t="s">
        <v>1804</v>
      </c>
      <c r="B36" s="673"/>
      <c r="C36" s="673"/>
      <c r="D36" s="673"/>
      <c r="E36" s="673"/>
      <c r="F36" s="673"/>
      <c r="G36" s="673"/>
      <c r="H36" s="673"/>
      <c r="I36" s="673"/>
      <c r="J36" s="673"/>
      <c r="K36" s="673"/>
      <c r="L36" s="673"/>
      <c r="M36" s="673"/>
      <c r="N36" s="673"/>
      <c r="O36" s="674"/>
      <c r="P36" s="688" t="s">
        <v>1822</v>
      </c>
      <c r="Q36" s="688"/>
      <c r="R36" s="688"/>
      <c r="S36" s="688"/>
      <c r="T36" s="688"/>
      <c r="U36" s="688"/>
      <c r="V36" s="688"/>
      <c r="W36" s="688"/>
      <c r="X36" s="688"/>
      <c r="Y36" s="688"/>
      <c r="Z36" s="688"/>
      <c r="AA36" s="688"/>
      <c r="AB36" s="688"/>
      <c r="AC36" s="688"/>
      <c r="AD36" s="689"/>
      <c r="AE36" s="689"/>
      <c r="AF36" s="689"/>
      <c r="AG36" s="690">
        <v>1</v>
      </c>
      <c r="AH36" s="690"/>
      <c r="AI36" s="690"/>
      <c r="AJ36" s="690"/>
      <c r="AK36" s="691">
        <v>8051.4</v>
      </c>
      <c r="AL36" s="692"/>
      <c r="AM36" s="692"/>
      <c r="AN36" s="692"/>
      <c r="AO36" s="692"/>
      <c r="AP36" s="693"/>
      <c r="AQ36" s="687">
        <f t="shared" si="2"/>
        <v>96616.799999999988</v>
      </c>
      <c r="AR36" s="687"/>
      <c r="AS36" s="687"/>
      <c r="AT36" s="687"/>
      <c r="AU36" s="687"/>
      <c r="AV36" s="687"/>
      <c r="AW36" s="687"/>
      <c r="AX36" s="687"/>
      <c r="AY36" s="668">
        <v>0</v>
      </c>
      <c r="AZ36" s="669"/>
      <c r="BA36" s="669"/>
      <c r="BB36" s="669"/>
      <c r="BC36" s="669"/>
      <c r="BD36" s="669"/>
      <c r="BE36" s="669"/>
      <c r="BF36" s="670"/>
      <c r="BG36" s="671">
        <v>0</v>
      </c>
      <c r="BH36" s="671"/>
      <c r="BI36" s="671"/>
      <c r="BJ36" s="671"/>
      <c r="BK36" s="671"/>
      <c r="BL36" s="671"/>
      <c r="BM36" s="671"/>
      <c r="BN36" s="671"/>
      <c r="BO36" s="668">
        <f t="shared" si="0"/>
        <v>13235.17808219178</v>
      </c>
      <c r="BP36" s="669"/>
      <c r="BQ36" s="669"/>
      <c r="BR36" s="669"/>
      <c r="BS36" s="669"/>
      <c r="BT36" s="669"/>
      <c r="BU36" s="669"/>
      <c r="BV36" s="670"/>
      <c r="BW36" s="671">
        <v>0</v>
      </c>
      <c r="BX36" s="671"/>
      <c r="BY36" s="671"/>
      <c r="BZ36" s="671"/>
      <c r="CA36" s="671"/>
      <c r="CB36" s="671"/>
      <c r="CC36" s="671"/>
      <c r="CD36" s="671"/>
      <c r="CE36" s="671">
        <v>0</v>
      </c>
      <c r="CF36" s="671"/>
      <c r="CG36" s="671"/>
      <c r="CH36" s="671"/>
      <c r="CI36" s="671"/>
      <c r="CJ36" s="671"/>
      <c r="CK36" s="671"/>
      <c r="CL36" s="671"/>
      <c r="CM36" s="671"/>
      <c r="CN36" s="671">
        <v>0</v>
      </c>
      <c r="CO36" s="671"/>
      <c r="CP36" s="671"/>
      <c r="CQ36" s="671"/>
      <c r="CR36" s="671"/>
      <c r="CS36" s="671"/>
      <c r="CT36" s="671"/>
      <c r="CU36" s="671"/>
      <c r="CV36" s="666">
        <f t="shared" si="1"/>
        <v>109851.97808219177</v>
      </c>
      <c r="CW36" s="666"/>
      <c r="CX36" s="666"/>
      <c r="CY36" s="666"/>
      <c r="CZ36" s="666"/>
      <c r="DA36" s="666"/>
      <c r="DB36" s="666"/>
      <c r="DC36" s="666"/>
      <c r="DD36" s="666"/>
      <c r="DE36" s="667"/>
      <c r="DQ36" s="459"/>
      <c r="DR36" s="459"/>
      <c r="DS36" s="128"/>
    </row>
    <row r="37" spans="1:123" s="3" customFormat="1" ht="23.25" customHeight="1">
      <c r="A37" s="672" t="s">
        <v>1803</v>
      </c>
      <c r="B37" s="673"/>
      <c r="C37" s="673"/>
      <c r="D37" s="673"/>
      <c r="E37" s="673"/>
      <c r="F37" s="673"/>
      <c r="G37" s="673"/>
      <c r="H37" s="673"/>
      <c r="I37" s="673"/>
      <c r="J37" s="673"/>
      <c r="K37" s="673"/>
      <c r="L37" s="673"/>
      <c r="M37" s="673"/>
      <c r="N37" s="673"/>
      <c r="O37" s="674"/>
      <c r="P37" s="688" t="s">
        <v>1822</v>
      </c>
      <c r="Q37" s="688"/>
      <c r="R37" s="688"/>
      <c r="S37" s="688"/>
      <c r="T37" s="688"/>
      <c r="U37" s="688"/>
      <c r="V37" s="688"/>
      <c r="W37" s="688"/>
      <c r="X37" s="688"/>
      <c r="Y37" s="688"/>
      <c r="Z37" s="688"/>
      <c r="AA37" s="688"/>
      <c r="AB37" s="688"/>
      <c r="AC37" s="688"/>
      <c r="AD37" s="689"/>
      <c r="AE37" s="689"/>
      <c r="AF37" s="689"/>
      <c r="AG37" s="690">
        <v>1</v>
      </c>
      <c r="AH37" s="690"/>
      <c r="AI37" s="690"/>
      <c r="AJ37" s="690"/>
      <c r="AK37" s="691">
        <v>4497.1099999999997</v>
      </c>
      <c r="AL37" s="692"/>
      <c r="AM37" s="692"/>
      <c r="AN37" s="692"/>
      <c r="AO37" s="692"/>
      <c r="AP37" s="693"/>
      <c r="AQ37" s="687">
        <f t="shared" si="2"/>
        <v>53965.319999999992</v>
      </c>
      <c r="AR37" s="687"/>
      <c r="AS37" s="687"/>
      <c r="AT37" s="687"/>
      <c r="AU37" s="687"/>
      <c r="AV37" s="687"/>
      <c r="AW37" s="687"/>
      <c r="AX37" s="687"/>
      <c r="AY37" s="668">
        <v>0</v>
      </c>
      <c r="AZ37" s="669"/>
      <c r="BA37" s="669"/>
      <c r="BB37" s="669"/>
      <c r="BC37" s="669"/>
      <c r="BD37" s="669"/>
      <c r="BE37" s="669"/>
      <c r="BF37" s="670"/>
      <c r="BG37" s="671">
        <v>0</v>
      </c>
      <c r="BH37" s="671"/>
      <c r="BI37" s="671"/>
      <c r="BJ37" s="671"/>
      <c r="BK37" s="671"/>
      <c r="BL37" s="671"/>
      <c r="BM37" s="671"/>
      <c r="BN37" s="671"/>
      <c r="BO37" s="668">
        <f t="shared" si="0"/>
        <v>7392.5095890410939</v>
      </c>
      <c r="BP37" s="669"/>
      <c r="BQ37" s="669"/>
      <c r="BR37" s="669"/>
      <c r="BS37" s="669"/>
      <c r="BT37" s="669"/>
      <c r="BU37" s="669"/>
      <c r="BV37" s="670"/>
      <c r="BW37" s="671">
        <v>0</v>
      </c>
      <c r="BX37" s="671"/>
      <c r="BY37" s="671"/>
      <c r="BZ37" s="671"/>
      <c r="CA37" s="671"/>
      <c r="CB37" s="671"/>
      <c r="CC37" s="671"/>
      <c r="CD37" s="671"/>
      <c r="CE37" s="671">
        <v>0</v>
      </c>
      <c r="CF37" s="671"/>
      <c r="CG37" s="671"/>
      <c r="CH37" s="671"/>
      <c r="CI37" s="671"/>
      <c r="CJ37" s="671"/>
      <c r="CK37" s="671"/>
      <c r="CL37" s="671"/>
      <c r="CM37" s="671"/>
      <c r="CN37" s="671">
        <v>0</v>
      </c>
      <c r="CO37" s="671"/>
      <c r="CP37" s="671"/>
      <c r="CQ37" s="671"/>
      <c r="CR37" s="671"/>
      <c r="CS37" s="671"/>
      <c r="CT37" s="671"/>
      <c r="CU37" s="671"/>
      <c r="CV37" s="666">
        <f t="shared" si="1"/>
        <v>61357.829589041088</v>
      </c>
      <c r="CW37" s="666"/>
      <c r="CX37" s="666"/>
      <c r="CY37" s="666"/>
      <c r="CZ37" s="666"/>
      <c r="DA37" s="666"/>
      <c r="DB37" s="666"/>
      <c r="DC37" s="666"/>
      <c r="DD37" s="666"/>
      <c r="DE37" s="667"/>
      <c r="DQ37" s="459"/>
      <c r="DR37" s="459"/>
    </row>
    <row r="38" spans="1:123" s="3" customFormat="1" ht="23.25" customHeight="1">
      <c r="A38" s="672" t="s">
        <v>1804</v>
      </c>
      <c r="B38" s="673"/>
      <c r="C38" s="673"/>
      <c r="D38" s="673"/>
      <c r="E38" s="673"/>
      <c r="F38" s="673"/>
      <c r="G38" s="673"/>
      <c r="H38" s="673"/>
      <c r="I38" s="673"/>
      <c r="J38" s="673"/>
      <c r="K38" s="673"/>
      <c r="L38" s="673"/>
      <c r="M38" s="673"/>
      <c r="N38" s="673"/>
      <c r="O38" s="674"/>
      <c r="P38" s="688" t="s">
        <v>1823</v>
      </c>
      <c r="Q38" s="688"/>
      <c r="R38" s="688"/>
      <c r="S38" s="688"/>
      <c r="T38" s="688"/>
      <c r="U38" s="688"/>
      <c r="V38" s="688"/>
      <c r="W38" s="688"/>
      <c r="X38" s="688"/>
      <c r="Y38" s="688"/>
      <c r="Z38" s="688"/>
      <c r="AA38" s="688"/>
      <c r="AB38" s="688"/>
      <c r="AC38" s="688"/>
      <c r="AD38" s="689"/>
      <c r="AE38" s="689"/>
      <c r="AF38" s="689"/>
      <c r="AG38" s="690">
        <v>1</v>
      </c>
      <c r="AH38" s="690"/>
      <c r="AI38" s="690"/>
      <c r="AJ38" s="690"/>
      <c r="AK38" s="691">
        <v>13705.65</v>
      </c>
      <c r="AL38" s="692"/>
      <c r="AM38" s="692"/>
      <c r="AN38" s="692"/>
      <c r="AO38" s="692"/>
      <c r="AP38" s="693"/>
      <c r="AQ38" s="687">
        <f t="shared" si="2"/>
        <v>164467.79999999999</v>
      </c>
      <c r="AR38" s="687"/>
      <c r="AS38" s="687"/>
      <c r="AT38" s="687"/>
      <c r="AU38" s="687"/>
      <c r="AV38" s="687"/>
      <c r="AW38" s="687"/>
      <c r="AX38" s="687"/>
      <c r="AY38" s="668">
        <v>0</v>
      </c>
      <c r="AZ38" s="669"/>
      <c r="BA38" s="669"/>
      <c r="BB38" s="669"/>
      <c r="BC38" s="669"/>
      <c r="BD38" s="669"/>
      <c r="BE38" s="669"/>
      <c r="BF38" s="670"/>
      <c r="BG38" s="671">
        <v>0</v>
      </c>
      <c r="BH38" s="671"/>
      <c r="BI38" s="671"/>
      <c r="BJ38" s="671"/>
      <c r="BK38" s="671"/>
      <c r="BL38" s="671"/>
      <c r="BM38" s="671"/>
      <c r="BN38" s="671"/>
      <c r="BO38" s="668">
        <f t="shared" si="0"/>
        <v>22529.835616438355</v>
      </c>
      <c r="BP38" s="669"/>
      <c r="BQ38" s="669"/>
      <c r="BR38" s="669"/>
      <c r="BS38" s="669"/>
      <c r="BT38" s="669"/>
      <c r="BU38" s="669"/>
      <c r="BV38" s="670"/>
      <c r="BW38" s="671">
        <v>0</v>
      </c>
      <c r="BX38" s="671"/>
      <c r="BY38" s="671"/>
      <c r="BZ38" s="671"/>
      <c r="CA38" s="671"/>
      <c r="CB38" s="671"/>
      <c r="CC38" s="671"/>
      <c r="CD38" s="671"/>
      <c r="CE38" s="671">
        <v>0</v>
      </c>
      <c r="CF38" s="671"/>
      <c r="CG38" s="671"/>
      <c r="CH38" s="671"/>
      <c r="CI38" s="671"/>
      <c r="CJ38" s="671"/>
      <c r="CK38" s="671"/>
      <c r="CL38" s="671"/>
      <c r="CM38" s="671"/>
      <c r="CN38" s="671">
        <v>0</v>
      </c>
      <c r="CO38" s="671"/>
      <c r="CP38" s="671"/>
      <c r="CQ38" s="671"/>
      <c r="CR38" s="671"/>
      <c r="CS38" s="671"/>
      <c r="CT38" s="671"/>
      <c r="CU38" s="671"/>
      <c r="CV38" s="666">
        <f t="shared" si="1"/>
        <v>186997.63561643835</v>
      </c>
      <c r="CW38" s="666"/>
      <c r="CX38" s="666"/>
      <c r="CY38" s="666"/>
      <c r="CZ38" s="666"/>
      <c r="DA38" s="666"/>
      <c r="DB38" s="666"/>
      <c r="DC38" s="666"/>
      <c r="DD38" s="666"/>
      <c r="DE38" s="667"/>
      <c r="DQ38" s="459"/>
      <c r="DR38" s="459"/>
    </row>
    <row r="39" spans="1:123" s="3" customFormat="1" ht="23.25" customHeight="1">
      <c r="A39" s="672" t="s">
        <v>1802</v>
      </c>
      <c r="B39" s="673"/>
      <c r="C39" s="673"/>
      <c r="D39" s="673"/>
      <c r="E39" s="673"/>
      <c r="F39" s="673"/>
      <c r="G39" s="673"/>
      <c r="H39" s="673"/>
      <c r="I39" s="673"/>
      <c r="J39" s="673"/>
      <c r="K39" s="673"/>
      <c r="L39" s="673"/>
      <c r="M39" s="673"/>
      <c r="N39" s="673"/>
      <c r="O39" s="674"/>
      <c r="P39" s="688" t="s">
        <v>1823</v>
      </c>
      <c r="Q39" s="688"/>
      <c r="R39" s="688"/>
      <c r="S39" s="688"/>
      <c r="T39" s="688"/>
      <c r="U39" s="688"/>
      <c r="V39" s="688"/>
      <c r="W39" s="688"/>
      <c r="X39" s="688"/>
      <c r="Y39" s="688"/>
      <c r="Z39" s="688"/>
      <c r="AA39" s="688"/>
      <c r="AB39" s="688"/>
      <c r="AC39" s="688"/>
      <c r="AD39" s="689"/>
      <c r="AE39" s="689"/>
      <c r="AF39" s="689"/>
      <c r="AG39" s="690">
        <v>2</v>
      </c>
      <c r="AH39" s="690"/>
      <c r="AI39" s="690"/>
      <c r="AJ39" s="690"/>
      <c r="AK39" s="691">
        <v>4800</v>
      </c>
      <c r="AL39" s="692"/>
      <c r="AM39" s="692"/>
      <c r="AN39" s="692"/>
      <c r="AO39" s="692"/>
      <c r="AP39" s="693"/>
      <c r="AQ39" s="687">
        <f>AG39*AK39*12</f>
        <v>115200</v>
      </c>
      <c r="AR39" s="687"/>
      <c r="AS39" s="687"/>
      <c r="AT39" s="687"/>
      <c r="AU39" s="687"/>
      <c r="AV39" s="687"/>
      <c r="AW39" s="687"/>
      <c r="AX39" s="687"/>
      <c r="AY39" s="668">
        <v>0</v>
      </c>
      <c r="AZ39" s="669"/>
      <c r="BA39" s="669"/>
      <c r="BB39" s="669"/>
      <c r="BC39" s="669"/>
      <c r="BD39" s="669"/>
      <c r="BE39" s="669"/>
      <c r="BF39" s="670"/>
      <c r="BG39" s="671">
        <v>0</v>
      </c>
      <c r="BH39" s="671"/>
      <c r="BI39" s="671"/>
      <c r="BJ39" s="671"/>
      <c r="BK39" s="671"/>
      <c r="BL39" s="671"/>
      <c r="BM39" s="671"/>
      <c r="BN39" s="671"/>
      <c r="BO39" s="668">
        <f>AQ39/365*50</f>
        <v>15780.82191780822</v>
      </c>
      <c r="BP39" s="669"/>
      <c r="BQ39" s="669"/>
      <c r="BR39" s="669"/>
      <c r="BS39" s="669"/>
      <c r="BT39" s="669"/>
      <c r="BU39" s="669"/>
      <c r="BV39" s="670"/>
      <c r="BW39" s="671">
        <v>0</v>
      </c>
      <c r="BX39" s="671"/>
      <c r="BY39" s="671"/>
      <c r="BZ39" s="671"/>
      <c r="CA39" s="671"/>
      <c r="CB39" s="671"/>
      <c r="CC39" s="671"/>
      <c r="CD39" s="671"/>
      <c r="CE39" s="671">
        <v>0</v>
      </c>
      <c r="CF39" s="671"/>
      <c r="CG39" s="671"/>
      <c r="CH39" s="671"/>
      <c r="CI39" s="671"/>
      <c r="CJ39" s="671"/>
      <c r="CK39" s="671"/>
      <c r="CL39" s="671"/>
      <c r="CM39" s="671"/>
      <c r="CN39" s="671">
        <v>0</v>
      </c>
      <c r="CO39" s="671"/>
      <c r="CP39" s="671"/>
      <c r="CQ39" s="671"/>
      <c r="CR39" s="671"/>
      <c r="CS39" s="671"/>
      <c r="CT39" s="671"/>
      <c r="CU39" s="671"/>
      <c r="CV39" s="666">
        <f>SUM(AQ39:CU39)</f>
        <v>130980.82191780822</v>
      </c>
      <c r="CW39" s="666"/>
      <c r="CX39" s="666"/>
      <c r="CY39" s="666"/>
      <c r="CZ39" s="666"/>
      <c r="DA39" s="666"/>
      <c r="DB39" s="666"/>
      <c r="DC39" s="666"/>
      <c r="DD39" s="666"/>
      <c r="DE39" s="667"/>
      <c r="DQ39" s="459"/>
      <c r="DR39" s="459"/>
    </row>
    <row r="40" spans="1:123" s="3" customFormat="1" ht="23.25" customHeight="1">
      <c r="A40" s="672" t="s">
        <v>1824</v>
      </c>
      <c r="B40" s="673"/>
      <c r="C40" s="673"/>
      <c r="D40" s="673"/>
      <c r="E40" s="673"/>
      <c r="F40" s="673"/>
      <c r="G40" s="673"/>
      <c r="H40" s="673"/>
      <c r="I40" s="673"/>
      <c r="J40" s="673"/>
      <c r="K40" s="673"/>
      <c r="L40" s="673"/>
      <c r="M40" s="673"/>
      <c r="N40" s="673"/>
      <c r="O40" s="674"/>
      <c r="P40" s="675" t="s">
        <v>1825</v>
      </c>
      <c r="Q40" s="676"/>
      <c r="R40" s="676"/>
      <c r="S40" s="676"/>
      <c r="T40" s="676"/>
      <c r="U40" s="676"/>
      <c r="V40" s="676"/>
      <c r="W40" s="676"/>
      <c r="X40" s="676"/>
      <c r="Y40" s="676"/>
      <c r="Z40" s="676"/>
      <c r="AA40" s="676"/>
      <c r="AB40" s="676"/>
      <c r="AC40" s="677"/>
      <c r="AD40" s="689"/>
      <c r="AE40" s="689"/>
      <c r="AF40" s="689"/>
      <c r="AG40" s="690">
        <v>1</v>
      </c>
      <c r="AH40" s="690"/>
      <c r="AI40" s="690"/>
      <c r="AJ40" s="690"/>
      <c r="AK40" s="691">
        <v>24191.69</v>
      </c>
      <c r="AL40" s="692"/>
      <c r="AM40" s="692"/>
      <c r="AN40" s="692"/>
      <c r="AO40" s="692"/>
      <c r="AP40" s="693"/>
      <c r="AQ40" s="687">
        <f t="shared" si="2"/>
        <v>290300.27999999997</v>
      </c>
      <c r="AR40" s="687"/>
      <c r="AS40" s="687"/>
      <c r="AT40" s="687"/>
      <c r="AU40" s="687"/>
      <c r="AV40" s="687"/>
      <c r="AW40" s="687"/>
      <c r="AX40" s="687"/>
      <c r="AY40" s="668">
        <v>0</v>
      </c>
      <c r="AZ40" s="669"/>
      <c r="BA40" s="669"/>
      <c r="BB40" s="669"/>
      <c r="BC40" s="669"/>
      <c r="BD40" s="669"/>
      <c r="BE40" s="669"/>
      <c r="BF40" s="670"/>
      <c r="BG40" s="671">
        <v>0</v>
      </c>
      <c r="BH40" s="671"/>
      <c r="BI40" s="671"/>
      <c r="BJ40" s="671"/>
      <c r="BK40" s="671"/>
      <c r="BL40" s="671"/>
      <c r="BM40" s="671"/>
      <c r="BN40" s="671"/>
      <c r="BO40" s="668">
        <f t="shared" si="0"/>
        <v>39767.161643835614</v>
      </c>
      <c r="BP40" s="669"/>
      <c r="BQ40" s="669"/>
      <c r="BR40" s="669"/>
      <c r="BS40" s="669"/>
      <c r="BT40" s="669"/>
      <c r="BU40" s="669"/>
      <c r="BV40" s="670"/>
      <c r="BW40" s="671">
        <v>0</v>
      </c>
      <c r="BX40" s="671"/>
      <c r="BY40" s="671"/>
      <c r="BZ40" s="671"/>
      <c r="CA40" s="671"/>
      <c r="CB40" s="671"/>
      <c r="CC40" s="671"/>
      <c r="CD40" s="671"/>
      <c r="CE40" s="671">
        <v>0</v>
      </c>
      <c r="CF40" s="671"/>
      <c r="CG40" s="671"/>
      <c r="CH40" s="671"/>
      <c r="CI40" s="671"/>
      <c r="CJ40" s="671"/>
      <c r="CK40" s="671"/>
      <c r="CL40" s="671"/>
      <c r="CM40" s="671"/>
      <c r="CN40" s="671">
        <v>0</v>
      </c>
      <c r="CO40" s="671"/>
      <c r="CP40" s="671"/>
      <c r="CQ40" s="671"/>
      <c r="CR40" s="671"/>
      <c r="CS40" s="671"/>
      <c r="CT40" s="671"/>
      <c r="CU40" s="671"/>
      <c r="CV40" s="666">
        <f t="shared" si="1"/>
        <v>330067.44164383557</v>
      </c>
      <c r="CW40" s="666"/>
      <c r="CX40" s="666"/>
      <c r="CY40" s="666"/>
      <c r="CZ40" s="666"/>
      <c r="DA40" s="666"/>
      <c r="DB40" s="666"/>
      <c r="DC40" s="666"/>
      <c r="DD40" s="666"/>
      <c r="DE40" s="667"/>
      <c r="DQ40" s="459"/>
      <c r="DR40" s="459"/>
    </row>
    <row r="41" spans="1:123" s="3" customFormat="1" ht="23.25" customHeight="1">
      <c r="A41" s="672" t="s">
        <v>1921</v>
      </c>
      <c r="B41" s="673"/>
      <c r="C41" s="673"/>
      <c r="D41" s="673"/>
      <c r="E41" s="673"/>
      <c r="F41" s="673"/>
      <c r="G41" s="673"/>
      <c r="H41" s="673"/>
      <c r="I41" s="673"/>
      <c r="J41" s="673"/>
      <c r="K41" s="673"/>
      <c r="L41" s="673"/>
      <c r="M41" s="673"/>
      <c r="N41" s="673"/>
      <c r="O41" s="674"/>
      <c r="P41" s="675" t="s">
        <v>1825</v>
      </c>
      <c r="Q41" s="676"/>
      <c r="R41" s="676"/>
      <c r="S41" s="676"/>
      <c r="T41" s="676"/>
      <c r="U41" s="676"/>
      <c r="V41" s="676"/>
      <c r="W41" s="676"/>
      <c r="X41" s="676"/>
      <c r="Y41" s="676"/>
      <c r="Z41" s="676"/>
      <c r="AA41" s="676"/>
      <c r="AB41" s="676"/>
      <c r="AC41" s="677"/>
      <c r="AD41" s="689"/>
      <c r="AE41" s="689"/>
      <c r="AF41" s="689"/>
      <c r="AG41" s="690">
        <v>1</v>
      </c>
      <c r="AH41" s="690"/>
      <c r="AI41" s="690"/>
      <c r="AJ41" s="690"/>
      <c r="AK41" s="691">
        <v>12344.54</v>
      </c>
      <c r="AL41" s="692"/>
      <c r="AM41" s="692"/>
      <c r="AN41" s="692"/>
      <c r="AO41" s="692"/>
      <c r="AP41" s="693"/>
      <c r="AQ41" s="687">
        <f>AG41*AK41*12</f>
        <v>148134.48000000001</v>
      </c>
      <c r="AR41" s="687"/>
      <c r="AS41" s="687"/>
      <c r="AT41" s="687"/>
      <c r="AU41" s="687"/>
      <c r="AV41" s="687"/>
      <c r="AW41" s="687"/>
      <c r="AX41" s="687"/>
      <c r="AY41" s="668">
        <v>0</v>
      </c>
      <c r="AZ41" s="669"/>
      <c r="BA41" s="669"/>
      <c r="BB41" s="669"/>
      <c r="BC41" s="669"/>
      <c r="BD41" s="669"/>
      <c r="BE41" s="669"/>
      <c r="BF41" s="670"/>
      <c r="BG41" s="671">
        <v>0</v>
      </c>
      <c r="BH41" s="671"/>
      <c r="BI41" s="671"/>
      <c r="BJ41" s="671"/>
      <c r="BK41" s="671"/>
      <c r="BL41" s="671"/>
      <c r="BM41" s="671"/>
      <c r="BN41" s="671"/>
      <c r="BO41" s="668">
        <f t="shared" si="0"/>
        <v>20292.394520547947</v>
      </c>
      <c r="BP41" s="669"/>
      <c r="BQ41" s="669"/>
      <c r="BR41" s="669"/>
      <c r="BS41" s="669"/>
      <c r="BT41" s="669"/>
      <c r="BU41" s="669"/>
      <c r="BV41" s="670"/>
      <c r="BW41" s="671">
        <v>0</v>
      </c>
      <c r="BX41" s="671"/>
      <c r="BY41" s="671"/>
      <c r="BZ41" s="671"/>
      <c r="CA41" s="671"/>
      <c r="CB41" s="671"/>
      <c r="CC41" s="671"/>
      <c r="CD41" s="671"/>
      <c r="CE41" s="671">
        <v>0</v>
      </c>
      <c r="CF41" s="671"/>
      <c r="CG41" s="671"/>
      <c r="CH41" s="671"/>
      <c r="CI41" s="671"/>
      <c r="CJ41" s="671"/>
      <c r="CK41" s="671"/>
      <c r="CL41" s="671"/>
      <c r="CM41" s="671"/>
      <c r="CN41" s="671">
        <v>0</v>
      </c>
      <c r="CO41" s="671"/>
      <c r="CP41" s="671"/>
      <c r="CQ41" s="671"/>
      <c r="CR41" s="671"/>
      <c r="CS41" s="671"/>
      <c r="CT41" s="671"/>
      <c r="CU41" s="671"/>
      <c r="CV41" s="666">
        <f>SUM(AQ41:CU41)</f>
        <v>168426.87452054795</v>
      </c>
      <c r="CW41" s="666"/>
      <c r="CX41" s="666"/>
      <c r="CY41" s="666"/>
      <c r="CZ41" s="666"/>
      <c r="DA41" s="666"/>
      <c r="DB41" s="666"/>
      <c r="DC41" s="666"/>
      <c r="DD41" s="666"/>
      <c r="DE41" s="667"/>
      <c r="DQ41" s="459"/>
      <c r="DR41" s="459"/>
      <c r="DS41" s="128"/>
    </row>
    <row r="42" spans="1:123" s="3" customFormat="1" ht="23.25" customHeight="1">
      <c r="A42" s="672" t="s">
        <v>1909</v>
      </c>
      <c r="B42" s="673"/>
      <c r="C42" s="673"/>
      <c r="D42" s="673"/>
      <c r="E42" s="673"/>
      <c r="F42" s="673"/>
      <c r="G42" s="673"/>
      <c r="H42" s="673"/>
      <c r="I42" s="673"/>
      <c r="J42" s="673"/>
      <c r="K42" s="673"/>
      <c r="L42" s="673"/>
      <c r="M42" s="673"/>
      <c r="N42" s="673"/>
      <c r="O42" s="674"/>
      <c r="P42" s="675" t="s">
        <v>1825</v>
      </c>
      <c r="Q42" s="676"/>
      <c r="R42" s="676"/>
      <c r="S42" s="676"/>
      <c r="T42" s="676"/>
      <c r="U42" s="676"/>
      <c r="V42" s="676"/>
      <c r="W42" s="676"/>
      <c r="X42" s="676"/>
      <c r="Y42" s="676"/>
      <c r="Z42" s="676"/>
      <c r="AA42" s="676"/>
      <c r="AB42" s="676"/>
      <c r="AC42" s="677"/>
      <c r="AD42" s="689"/>
      <c r="AE42" s="689"/>
      <c r="AF42" s="689"/>
      <c r="AG42" s="690">
        <v>2</v>
      </c>
      <c r="AH42" s="690"/>
      <c r="AI42" s="690"/>
      <c r="AJ42" s="690"/>
      <c r="AK42" s="691">
        <v>10063.620000000001</v>
      </c>
      <c r="AL42" s="692"/>
      <c r="AM42" s="692"/>
      <c r="AN42" s="692"/>
      <c r="AO42" s="692"/>
      <c r="AP42" s="693"/>
      <c r="AQ42" s="687">
        <f t="shared" si="2"/>
        <v>241526.88</v>
      </c>
      <c r="AR42" s="687"/>
      <c r="AS42" s="687"/>
      <c r="AT42" s="687"/>
      <c r="AU42" s="687"/>
      <c r="AV42" s="687"/>
      <c r="AW42" s="687"/>
      <c r="AX42" s="687"/>
      <c r="AY42" s="668">
        <v>0</v>
      </c>
      <c r="AZ42" s="669"/>
      <c r="BA42" s="669"/>
      <c r="BB42" s="669"/>
      <c r="BC42" s="669"/>
      <c r="BD42" s="669"/>
      <c r="BE42" s="669"/>
      <c r="BF42" s="670"/>
      <c r="BG42" s="671">
        <v>0</v>
      </c>
      <c r="BH42" s="671"/>
      <c r="BI42" s="671"/>
      <c r="BJ42" s="671"/>
      <c r="BK42" s="671"/>
      <c r="BL42" s="671"/>
      <c r="BM42" s="671"/>
      <c r="BN42" s="671"/>
      <c r="BO42" s="668">
        <f t="shared" si="0"/>
        <v>33085.873972602742</v>
      </c>
      <c r="BP42" s="669"/>
      <c r="BQ42" s="669"/>
      <c r="BR42" s="669"/>
      <c r="BS42" s="669"/>
      <c r="BT42" s="669"/>
      <c r="BU42" s="669"/>
      <c r="BV42" s="670"/>
      <c r="BW42" s="671">
        <v>0</v>
      </c>
      <c r="BX42" s="671"/>
      <c r="BY42" s="671"/>
      <c r="BZ42" s="671"/>
      <c r="CA42" s="671"/>
      <c r="CB42" s="671"/>
      <c r="CC42" s="671"/>
      <c r="CD42" s="671"/>
      <c r="CE42" s="671">
        <v>0</v>
      </c>
      <c r="CF42" s="671"/>
      <c r="CG42" s="671"/>
      <c r="CH42" s="671"/>
      <c r="CI42" s="671"/>
      <c r="CJ42" s="671"/>
      <c r="CK42" s="671"/>
      <c r="CL42" s="671"/>
      <c r="CM42" s="671"/>
      <c r="CN42" s="671">
        <v>0</v>
      </c>
      <c r="CO42" s="671"/>
      <c r="CP42" s="671"/>
      <c r="CQ42" s="671"/>
      <c r="CR42" s="671"/>
      <c r="CS42" s="671"/>
      <c r="CT42" s="671"/>
      <c r="CU42" s="671"/>
      <c r="CV42" s="666">
        <f t="shared" si="1"/>
        <v>274612.75397260278</v>
      </c>
      <c r="CW42" s="666"/>
      <c r="CX42" s="666"/>
      <c r="CY42" s="666"/>
      <c r="CZ42" s="666"/>
      <c r="DA42" s="666"/>
      <c r="DB42" s="666"/>
      <c r="DC42" s="666"/>
      <c r="DD42" s="666"/>
      <c r="DE42" s="667"/>
      <c r="DQ42" s="459"/>
      <c r="DR42" s="459"/>
    </row>
    <row r="43" spans="1:123" s="3" customFormat="1" ht="23.25" customHeight="1">
      <c r="A43" s="672" t="s">
        <v>1802</v>
      </c>
      <c r="B43" s="673"/>
      <c r="C43" s="673"/>
      <c r="D43" s="673"/>
      <c r="E43" s="673"/>
      <c r="F43" s="673"/>
      <c r="G43" s="673"/>
      <c r="H43" s="673"/>
      <c r="I43" s="673"/>
      <c r="J43" s="673"/>
      <c r="K43" s="673"/>
      <c r="L43" s="673"/>
      <c r="M43" s="673"/>
      <c r="N43" s="673"/>
      <c r="O43" s="674"/>
      <c r="P43" s="675" t="s">
        <v>1825</v>
      </c>
      <c r="Q43" s="676"/>
      <c r="R43" s="676"/>
      <c r="S43" s="676"/>
      <c r="T43" s="676"/>
      <c r="U43" s="676"/>
      <c r="V43" s="676"/>
      <c r="W43" s="676"/>
      <c r="X43" s="676"/>
      <c r="Y43" s="676"/>
      <c r="Z43" s="676"/>
      <c r="AA43" s="676"/>
      <c r="AB43" s="676"/>
      <c r="AC43" s="677"/>
      <c r="AD43" s="689"/>
      <c r="AE43" s="689"/>
      <c r="AF43" s="689"/>
      <c r="AG43" s="690">
        <v>1</v>
      </c>
      <c r="AH43" s="690"/>
      <c r="AI43" s="690"/>
      <c r="AJ43" s="690"/>
      <c r="AK43" s="691">
        <v>8567.58</v>
      </c>
      <c r="AL43" s="692"/>
      <c r="AM43" s="692"/>
      <c r="AN43" s="692"/>
      <c r="AO43" s="692"/>
      <c r="AP43" s="693"/>
      <c r="AQ43" s="687">
        <f t="shared" si="2"/>
        <v>102810.95999999999</v>
      </c>
      <c r="AR43" s="687"/>
      <c r="AS43" s="687"/>
      <c r="AT43" s="687"/>
      <c r="AU43" s="687"/>
      <c r="AV43" s="687"/>
      <c r="AW43" s="687"/>
      <c r="AX43" s="687"/>
      <c r="AY43" s="668">
        <v>0</v>
      </c>
      <c r="AZ43" s="669"/>
      <c r="BA43" s="669"/>
      <c r="BB43" s="669"/>
      <c r="BC43" s="669"/>
      <c r="BD43" s="669"/>
      <c r="BE43" s="669"/>
      <c r="BF43" s="670"/>
      <c r="BG43" s="671">
        <v>0</v>
      </c>
      <c r="BH43" s="671"/>
      <c r="BI43" s="671"/>
      <c r="BJ43" s="671"/>
      <c r="BK43" s="671"/>
      <c r="BL43" s="671"/>
      <c r="BM43" s="671"/>
      <c r="BN43" s="671"/>
      <c r="BO43" s="668">
        <f t="shared" si="0"/>
        <v>14083.693150684931</v>
      </c>
      <c r="BP43" s="669"/>
      <c r="BQ43" s="669"/>
      <c r="BR43" s="669"/>
      <c r="BS43" s="669"/>
      <c r="BT43" s="669"/>
      <c r="BU43" s="669"/>
      <c r="BV43" s="670"/>
      <c r="BW43" s="671">
        <v>0</v>
      </c>
      <c r="BX43" s="671"/>
      <c r="BY43" s="671"/>
      <c r="BZ43" s="671"/>
      <c r="CA43" s="671"/>
      <c r="CB43" s="671"/>
      <c r="CC43" s="671"/>
      <c r="CD43" s="671"/>
      <c r="CE43" s="671">
        <v>0</v>
      </c>
      <c r="CF43" s="671"/>
      <c r="CG43" s="671"/>
      <c r="CH43" s="671"/>
      <c r="CI43" s="671"/>
      <c r="CJ43" s="671"/>
      <c r="CK43" s="671"/>
      <c r="CL43" s="671"/>
      <c r="CM43" s="671"/>
      <c r="CN43" s="671">
        <v>0</v>
      </c>
      <c r="CO43" s="671"/>
      <c r="CP43" s="671"/>
      <c r="CQ43" s="671"/>
      <c r="CR43" s="671"/>
      <c r="CS43" s="671"/>
      <c r="CT43" s="671"/>
      <c r="CU43" s="671"/>
      <c r="CV43" s="666">
        <f t="shared" si="1"/>
        <v>116894.65315068493</v>
      </c>
      <c r="CW43" s="666"/>
      <c r="CX43" s="666"/>
      <c r="CY43" s="666"/>
      <c r="CZ43" s="666"/>
      <c r="DA43" s="666"/>
      <c r="DB43" s="666"/>
      <c r="DC43" s="666"/>
      <c r="DD43" s="666"/>
      <c r="DE43" s="667"/>
      <c r="DQ43" s="459"/>
      <c r="DR43" s="459"/>
    </row>
    <row r="44" spans="1:123" s="3" customFormat="1" ht="23.25" customHeight="1">
      <c r="A44" s="672" t="s">
        <v>1802</v>
      </c>
      <c r="B44" s="673"/>
      <c r="C44" s="673"/>
      <c r="D44" s="673"/>
      <c r="E44" s="673"/>
      <c r="F44" s="673"/>
      <c r="G44" s="673"/>
      <c r="H44" s="673"/>
      <c r="I44" s="673"/>
      <c r="J44" s="673"/>
      <c r="K44" s="673"/>
      <c r="L44" s="673"/>
      <c r="M44" s="673"/>
      <c r="N44" s="673"/>
      <c r="O44" s="674"/>
      <c r="P44" s="675" t="s">
        <v>1825</v>
      </c>
      <c r="Q44" s="676"/>
      <c r="R44" s="676"/>
      <c r="S44" s="676"/>
      <c r="T44" s="676"/>
      <c r="U44" s="676"/>
      <c r="V44" s="676"/>
      <c r="W44" s="676"/>
      <c r="X44" s="676"/>
      <c r="Y44" s="676"/>
      <c r="Z44" s="676"/>
      <c r="AA44" s="676"/>
      <c r="AB44" s="676"/>
      <c r="AC44" s="677"/>
      <c r="AD44" s="689"/>
      <c r="AE44" s="689"/>
      <c r="AF44" s="689"/>
      <c r="AG44" s="690">
        <v>1</v>
      </c>
      <c r="AH44" s="690"/>
      <c r="AI44" s="690"/>
      <c r="AJ44" s="690"/>
      <c r="AK44" s="691">
        <v>4480</v>
      </c>
      <c r="AL44" s="692"/>
      <c r="AM44" s="692"/>
      <c r="AN44" s="692"/>
      <c r="AO44" s="692"/>
      <c r="AP44" s="693"/>
      <c r="AQ44" s="687">
        <f t="shared" si="2"/>
        <v>53760</v>
      </c>
      <c r="AR44" s="687"/>
      <c r="AS44" s="687"/>
      <c r="AT44" s="687"/>
      <c r="AU44" s="687"/>
      <c r="AV44" s="687"/>
      <c r="AW44" s="687"/>
      <c r="AX44" s="687"/>
      <c r="AY44" s="668">
        <v>0</v>
      </c>
      <c r="AZ44" s="669"/>
      <c r="BA44" s="669"/>
      <c r="BB44" s="669"/>
      <c r="BC44" s="669"/>
      <c r="BD44" s="669"/>
      <c r="BE44" s="669"/>
      <c r="BF44" s="670"/>
      <c r="BG44" s="671">
        <v>0</v>
      </c>
      <c r="BH44" s="671"/>
      <c r="BI44" s="671"/>
      <c r="BJ44" s="671"/>
      <c r="BK44" s="671"/>
      <c r="BL44" s="671"/>
      <c r="BM44" s="671"/>
      <c r="BN44" s="671"/>
      <c r="BO44" s="668">
        <f t="shared" si="0"/>
        <v>7364.3835616438355</v>
      </c>
      <c r="BP44" s="669"/>
      <c r="BQ44" s="669"/>
      <c r="BR44" s="669"/>
      <c r="BS44" s="669"/>
      <c r="BT44" s="669"/>
      <c r="BU44" s="669"/>
      <c r="BV44" s="670"/>
      <c r="BW44" s="671">
        <v>0</v>
      </c>
      <c r="BX44" s="671"/>
      <c r="BY44" s="671"/>
      <c r="BZ44" s="671"/>
      <c r="CA44" s="671"/>
      <c r="CB44" s="671"/>
      <c r="CC44" s="671"/>
      <c r="CD44" s="671"/>
      <c r="CE44" s="671">
        <v>0</v>
      </c>
      <c r="CF44" s="671"/>
      <c r="CG44" s="671"/>
      <c r="CH44" s="671"/>
      <c r="CI44" s="671"/>
      <c r="CJ44" s="671"/>
      <c r="CK44" s="671"/>
      <c r="CL44" s="671"/>
      <c r="CM44" s="671"/>
      <c r="CN44" s="671">
        <v>0</v>
      </c>
      <c r="CO44" s="671"/>
      <c r="CP44" s="671"/>
      <c r="CQ44" s="671"/>
      <c r="CR44" s="671"/>
      <c r="CS44" s="671"/>
      <c r="CT44" s="671"/>
      <c r="CU44" s="671"/>
      <c r="CV44" s="666">
        <f t="shared" si="1"/>
        <v>61124.383561643837</v>
      </c>
      <c r="CW44" s="666"/>
      <c r="CX44" s="666"/>
      <c r="CY44" s="666"/>
      <c r="CZ44" s="666"/>
      <c r="DA44" s="666"/>
      <c r="DB44" s="666"/>
      <c r="DC44" s="666"/>
      <c r="DD44" s="666"/>
      <c r="DE44" s="667"/>
      <c r="DQ44" s="459"/>
      <c r="DR44" s="459"/>
    </row>
    <row r="45" spans="1:123" s="3" customFormat="1" ht="23.25" customHeight="1">
      <c r="A45" s="672" t="s">
        <v>1827</v>
      </c>
      <c r="B45" s="673"/>
      <c r="C45" s="673"/>
      <c r="D45" s="673"/>
      <c r="E45" s="673"/>
      <c r="F45" s="673"/>
      <c r="G45" s="673"/>
      <c r="H45" s="673"/>
      <c r="I45" s="673"/>
      <c r="J45" s="673"/>
      <c r="K45" s="673"/>
      <c r="L45" s="673"/>
      <c r="M45" s="673"/>
      <c r="N45" s="673"/>
      <c r="O45" s="674"/>
      <c r="P45" s="675" t="s">
        <v>1825</v>
      </c>
      <c r="Q45" s="676"/>
      <c r="R45" s="676"/>
      <c r="S45" s="676"/>
      <c r="T45" s="676"/>
      <c r="U45" s="676"/>
      <c r="V45" s="676"/>
      <c r="W45" s="676"/>
      <c r="X45" s="676"/>
      <c r="Y45" s="676"/>
      <c r="Z45" s="676"/>
      <c r="AA45" s="676"/>
      <c r="AB45" s="676"/>
      <c r="AC45" s="677"/>
      <c r="AD45" s="689"/>
      <c r="AE45" s="689"/>
      <c r="AF45" s="689"/>
      <c r="AG45" s="690">
        <v>1</v>
      </c>
      <c r="AH45" s="690"/>
      <c r="AI45" s="690"/>
      <c r="AJ45" s="690"/>
      <c r="AK45" s="691">
        <v>6529.17</v>
      </c>
      <c r="AL45" s="692"/>
      <c r="AM45" s="692"/>
      <c r="AN45" s="692"/>
      <c r="AO45" s="692"/>
      <c r="AP45" s="693"/>
      <c r="AQ45" s="687">
        <f t="shared" si="2"/>
        <v>78350.040000000008</v>
      </c>
      <c r="AR45" s="687"/>
      <c r="AS45" s="687"/>
      <c r="AT45" s="687"/>
      <c r="AU45" s="687"/>
      <c r="AV45" s="687"/>
      <c r="AW45" s="687"/>
      <c r="AX45" s="687"/>
      <c r="AY45" s="668">
        <v>0</v>
      </c>
      <c r="AZ45" s="669"/>
      <c r="BA45" s="669"/>
      <c r="BB45" s="669"/>
      <c r="BC45" s="669"/>
      <c r="BD45" s="669"/>
      <c r="BE45" s="669"/>
      <c r="BF45" s="670"/>
      <c r="BG45" s="671">
        <v>0</v>
      </c>
      <c r="BH45" s="671"/>
      <c r="BI45" s="671"/>
      <c r="BJ45" s="671"/>
      <c r="BK45" s="671"/>
      <c r="BL45" s="671"/>
      <c r="BM45" s="671"/>
      <c r="BN45" s="671"/>
      <c r="BO45" s="668">
        <f t="shared" si="0"/>
        <v>10732.882191780824</v>
      </c>
      <c r="BP45" s="669"/>
      <c r="BQ45" s="669"/>
      <c r="BR45" s="669"/>
      <c r="BS45" s="669"/>
      <c r="BT45" s="669"/>
      <c r="BU45" s="669"/>
      <c r="BV45" s="670"/>
      <c r="BW45" s="671">
        <v>0</v>
      </c>
      <c r="BX45" s="671"/>
      <c r="BY45" s="671"/>
      <c r="BZ45" s="671"/>
      <c r="CA45" s="671"/>
      <c r="CB45" s="671"/>
      <c r="CC45" s="671"/>
      <c r="CD45" s="671"/>
      <c r="CE45" s="671">
        <v>0</v>
      </c>
      <c r="CF45" s="671"/>
      <c r="CG45" s="671"/>
      <c r="CH45" s="671"/>
      <c r="CI45" s="671"/>
      <c r="CJ45" s="671"/>
      <c r="CK45" s="671"/>
      <c r="CL45" s="671"/>
      <c r="CM45" s="671"/>
      <c r="CN45" s="671">
        <v>0</v>
      </c>
      <c r="CO45" s="671"/>
      <c r="CP45" s="671"/>
      <c r="CQ45" s="671"/>
      <c r="CR45" s="671"/>
      <c r="CS45" s="671"/>
      <c r="CT45" s="671"/>
      <c r="CU45" s="671"/>
      <c r="CV45" s="666">
        <f t="shared" si="1"/>
        <v>89082.922191780832</v>
      </c>
      <c r="CW45" s="666"/>
      <c r="CX45" s="666"/>
      <c r="CY45" s="666"/>
      <c r="CZ45" s="666"/>
      <c r="DA45" s="666"/>
      <c r="DB45" s="666"/>
      <c r="DC45" s="666"/>
      <c r="DD45" s="666"/>
      <c r="DE45" s="667"/>
      <c r="DQ45" s="459"/>
      <c r="DR45" s="459"/>
    </row>
    <row r="46" spans="1:123" s="3" customFormat="1" ht="23.25" customHeight="1">
      <c r="A46" s="672" t="s">
        <v>1827</v>
      </c>
      <c r="B46" s="673"/>
      <c r="C46" s="673"/>
      <c r="D46" s="673"/>
      <c r="E46" s="673"/>
      <c r="F46" s="673"/>
      <c r="G46" s="673"/>
      <c r="H46" s="673"/>
      <c r="I46" s="673"/>
      <c r="J46" s="673"/>
      <c r="K46" s="673"/>
      <c r="L46" s="673"/>
      <c r="M46" s="673"/>
      <c r="N46" s="673"/>
      <c r="O46" s="674"/>
      <c r="P46" s="675" t="s">
        <v>1825</v>
      </c>
      <c r="Q46" s="676"/>
      <c r="R46" s="676"/>
      <c r="S46" s="676"/>
      <c r="T46" s="676"/>
      <c r="U46" s="676"/>
      <c r="V46" s="676"/>
      <c r="W46" s="676"/>
      <c r="X46" s="676"/>
      <c r="Y46" s="676"/>
      <c r="Z46" s="676"/>
      <c r="AA46" s="676"/>
      <c r="AB46" s="676"/>
      <c r="AC46" s="677"/>
      <c r="AD46" s="689"/>
      <c r="AE46" s="689"/>
      <c r="AF46" s="689"/>
      <c r="AG46" s="690">
        <v>1</v>
      </c>
      <c r="AH46" s="690"/>
      <c r="AI46" s="690"/>
      <c r="AJ46" s="690"/>
      <c r="AK46" s="691">
        <v>7297.35</v>
      </c>
      <c r="AL46" s="692"/>
      <c r="AM46" s="692"/>
      <c r="AN46" s="692"/>
      <c r="AO46" s="692"/>
      <c r="AP46" s="693"/>
      <c r="AQ46" s="687">
        <f t="shared" si="2"/>
        <v>87568.200000000012</v>
      </c>
      <c r="AR46" s="687"/>
      <c r="AS46" s="687"/>
      <c r="AT46" s="687"/>
      <c r="AU46" s="687"/>
      <c r="AV46" s="687"/>
      <c r="AW46" s="687"/>
      <c r="AX46" s="687"/>
      <c r="AY46" s="668">
        <v>0</v>
      </c>
      <c r="AZ46" s="669"/>
      <c r="BA46" s="669"/>
      <c r="BB46" s="669"/>
      <c r="BC46" s="669"/>
      <c r="BD46" s="669"/>
      <c r="BE46" s="669"/>
      <c r="BF46" s="670"/>
      <c r="BG46" s="671">
        <v>0</v>
      </c>
      <c r="BH46" s="671"/>
      <c r="BI46" s="671"/>
      <c r="BJ46" s="671"/>
      <c r="BK46" s="671"/>
      <c r="BL46" s="671"/>
      <c r="BM46" s="671"/>
      <c r="BN46" s="671"/>
      <c r="BO46" s="668">
        <f t="shared" si="0"/>
        <v>11995.64383561644</v>
      </c>
      <c r="BP46" s="669"/>
      <c r="BQ46" s="669"/>
      <c r="BR46" s="669"/>
      <c r="BS46" s="669"/>
      <c r="BT46" s="669"/>
      <c r="BU46" s="669"/>
      <c r="BV46" s="670"/>
      <c r="BW46" s="671">
        <v>0</v>
      </c>
      <c r="BX46" s="671"/>
      <c r="BY46" s="671"/>
      <c r="BZ46" s="671"/>
      <c r="CA46" s="671"/>
      <c r="CB46" s="671"/>
      <c r="CC46" s="671"/>
      <c r="CD46" s="671"/>
      <c r="CE46" s="671">
        <v>0</v>
      </c>
      <c r="CF46" s="671"/>
      <c r="CG46" s="671"/>
      <c r="CH46" s="671"/>
      <c r="CI46" s="671"/>
      <c r="CJ46" s="671"/>
      <c r="CK46" s="671"/>
      <c r="CL46" s="671"/>
      <c r="CM46" s="671"/>
      <c r="CN46" s="671">
        <v>0</v>
      </c>
      <c r="CO46" s="671"/>
      <c r="CP46" s="671"/>
      <c r="CQ46" s="671"/>
      <c r="CR46" s="671"/>
      <c r="CS46" s="671"/>
      <c r="CT46" s="671"/>
      <c r="CU46" s="671"/>
      <c r="CV46" s="666">
        <f t="shared" si="1"/>
        <v>99563.843835616455</v>
      </c>
      <c r="CW46" s="666"/>
      <c r="CX46" s="666"/>
      <c r="CY46" s="666"/>
      <c r="CZ46" s="666"/>
      <c r="DA46" s="666"/>
      <c r="DB46" s="666"/>
      <c r="DC46" s="666"/>
      <c r="DD46" s="666"/>
      <c r="DE46" s="667"/>
      <c r="DQ46" s="459"/>
      <c r="DR46" s="459"/>
    </row>
    <row r="47" spans="1:123" s="3" customFormat="1" ht="23.25" customHeight="1">
      <c r="A47" s="672" t="s">
        <v>1828</v>
      </c>
      <c r="B47" s="673"/>
      <c r="C47" s="673"/>
      <c r="D47" s="673"/>
      <c r="E47" s="673"/>
      <c r="F47" s="673"/>
      <c r="G47" s="673"/>
      <c r="H47" s="673"/>
      <c r="I47" s="673"/>
      <c r="J47" s="673"/>
      <c r="K47" s="673"/>
      <c r="L47" s="673"/>
      <c r="M47" s="673"/>
      <c r="N47" s="673"/>
      <c r="O47" s="674"/>
      <c r="P47" s="688" t="s">
        <v>1825</v>
      </c>
      <c r="Q47" s="688"/>
      <c r="R47" s="688"/>
      <c r="S47" s="688"/>
      <c r="T47" s="688"/>
      <c r="U47" s="688"/>
      <c r="V47" s="688"/>
      <c r="W47" s="688"/>
      <c r="X47" s="688"/>
      <c r="Y47" s="688"/>
      <c r="Z47" s="688"/>
      <c r="AA47" s="688"/>
      <c r="AB47" s="688"/>
      <c r="AC47" s="688"/>
      <c r="AD47" s="689"/>
      <c r="AE47" s="689"/>
      <c r="AF47" s="689"/>
      <c r="AG47" s="690">
        <v>2</v>
      </c>
      <c r="AH47" s="690"/>
      <c r="AI47" s="690"/>
      <c r="AJ47" s="690"/>
      <c r="AK47" s="691">
        <v>8722.58</v>
      </c>
      <c r="AL47" s="692"/>
      <c r="AM47" s="692"/>
      <c r="AN47" s="692"/>
      <c r="AO47" s="692"/>
      <c r="AP47" s="693"/>
      <c r="AQ47" s="687">
        <f t="shared" si="2"/>
        <v>209341.91999999998</v>
      </c>
      <c r="AR47" s="687"/>
      <c r="AS47" s="687"/>
      <c r="AT47" s="687"/>
      <c r="AU47" s="687"/>
      <c r="AV47" s="687"/>
      <c r="AW47" s="687"/>
      <c r="AX47" s="687"/>
      <c r="AY47" s="668">
        <v>0</v>
      </c>
      <c r="AZ47" s="669"/>
      <c r="BA47" s="669"/>
      <c r="BB47" s="669"/>
      <c r="BC47" s="669"/>
      <c r="BD47" s="669"/>
      <c r="BE47" s="669"/>
      <c r="BF47" s="670"/>
      <c r="BG47" s="671">
        <v>0</v>
      </c>
      <c r="BH47" s="671"/>
      <c r="BI47" s="671"/>
      <c r="BJ47" s="671"/>
      <c r="BK47" s="671"/>
      <c r="BL47" s="671"/>
      <c r="BM47" s="671"/>
      <c r="BN47" s="671"/>
      <c r="BO47" s="668">
        <f t="shared" si="0"/>
        <v>28676.97534246575</v>
      </c>
      <c r="BP47" s="669"/>
      <c r="BQ47" s="669"/>
      <c r="BR47" s="669"/>
      <c r="BS47" s="669"/>
      <c r="BT47" s="669"/>
      <c r="BU47" s="669"/>
      <c r="BV47" s="670"/>
      <c r="BW47" s="671">
        <v>0</v>
      </c>
      <c r="BX47" s="671"/>
      <c r="BY47" s="671"/>
      <c r="BZ47" s="671"/>
      <c r="CA47" s="671"/>
      <c r="CB47" s="671"/>
      <c r="CC47" s="671"/>
      <c r="CD47" s="671"/>
      <c r="CE47" s="671">
        <v>0</v>
      </c>
      <c r="CF47" s="671"/>
      <c r="CG47" s="671"/>
      <c r="CH47" s="671"/>
      <c r="CI47" s="671"/>
      <c r="CJ47" s="671"/>
      <c r="CK47" s="671"/>
      <c r="CL47" s="671"/>
      <c r="CM47" s="671"/>
      <c r="CN47" s="671">
        <v>0</v>
      </c>
      <c r="CO47" s="671"/>
      <c r="CP47" s="671"/>
      <c r="CQ47" s="671"/>
      <c r="CR47" s="671"/>
      <c r="CS47" s="671"/>
      <c r="CT47" s="671"/>
      <c r="CU47" s="671"/>
      <c r="CV47" s="666">
        <f t="shared" si="1"/>
        <v>238018.89534246572</v>
      </c>
      <c r="CW47" s="666"/>
      <c r="CX47" s="666"/>
      <c r="CY47" s="666"/>
      <c r="CZ47" s="666"/>
      <c r="DA47" s="666"/>
      <c r="DB47" s="666"/>
      <c r="DC47" s="666"/>
      <c r="DD47" s="666"/>
      <c r="DE47" s="667"/>
      <c r="DQ47" s="459"/>
      <c r="DR47" s="459"/>
    </row>
    <row r="48" spans="1:123" s="3" customFormat="1" ht="23.25" customHeight="1">
      <c r="A48" s="750" t="s">
        <v>1828</v>
      </c>
      <c r="B48" s="751"/>
      <c r="C48" s="751"/>
      <c r="D48" s="751"/>
      <c r="E48" s="751"/>
      <c r="F48" s="751"/>
      <c r="G48" s="751"/>
      <c r="H48" s="751"/>
      <c r="I48" s="751"/>
      <c r="J48" s="751"/>
      <c r="K48" s="751"/>
      <c r="L48" s="751"/>
      <c r="M48" s="751"/>
      <c r="N48" s="751"/>
      <c r="O48" s="752"/>
      <c r="P48" s="753" t="s">
        <v>1825</v>
      </c>
      <c r="Q48" s="754"/>
      <c r="R48" s="754"/>
      <c r="S48" s="754"/>
      <c r="T48" s="754"/>
      <c r="U48" s="754"/>
      <c r="V48" s="754"/>
      <c r="W48" s="754"/>
      <c r="X48" s="754"/>
      <c r="Y48" s="754"/>
      <c r="Z48" s="754"/>
      <c r="AA48" s="754"/>
      <c r="AB48" s="754"/>
      <c r="AC48" s="755"/>
      <c r="AD48" s="756"/>
      <c r="AE48" s="757"/>
      <c r="AF48" s="758"/>
      <c r="AG48" s="759">
        <v>1</v>
      </c>
      <c r="AH48" s="760"/>
      <c r="AI48" s="760"/>
      <c r="AJ48" s="761"/>
      <c r="AK48" s="691">
        <v>6529.17</v>
      </c>
      <c r="AL48" s="692"/>
      <c r="AM48" s="692"/>
      <c r="AN48" s="692"/>
      <c r="AO48" s="692"/>
      <c r="AP48" s="693"/>
      <c r="AQ48" s="687">
        <f t="shared" si="2"/>
        <v>78350.040000000008</v>
      </c>
      <c r="AR48" s="687"/>
      <c r="AS48" s="687"/>
      <c r="AT48" s="687"/>
      <c r="AU48" s="687"/>
      <c r="AV48" s="687"/>
      <c r="AW48" s="687"/>
      <c r="AX48" s="687"/>
      <c r="AY48" s="668">
        <v>0</v>
      </c>
      <c r="AZ48" s="669"/>
      <c r="BA48" s="669"/>
      <c r="BB48" s="669"/>
      <c r="BC48" s="669"/>
      <c r="BD48" s="669"/>
      <c r="BE48" s="669"/>
      <c r="BF48" s="670"/>
      <c r="BG48" s="671">
        <v>0</v>
      </c>
      <c r="BH48" s="671"/>
      <c r="BI48" s="671"/>
      <c r="BJ48" s="671"/>
      <c r="BK48" s="671"/>
      <c r="BL48" s="671"/>
      <c r="BM48" s="671"/>
      <c r="BN48" s="671"/>
      <c r="BO48" s="668">
        <f t="shared" si="0"/>
        <v>10732.882191780824</v>
      </c>
      <c r="BP48" s="669"/>
      <c r="BQ48" s="669"/>
      <c r="BR48" s="669"/>
      <c r="BS48" s="669"/>
      <c r="BT48" s="669"/>
      <c r="BU48" s="669"/>
      <c r="BV48" s="670"/>
      <c r="BW48" s="671">
        <v>0</v>
      </c>
      <c r="BX48" s="671"/>
      <c r="BY48" s="671"/>
      <c r="BZ48" s="671"/>
      <c r="CA48" s="671"/>
      <c r="CB48" s="671"/>
      <c r="CC48" s="671"/>
      <c r="CD48" s="671"/>
      <c r="CE48" s="671">
        <v>0</v>
      </c>
      <c r="CF48" s="671"/>
      <c r="CG48" s="671"/>
      <c r="CH48" s="671"/>
      <c r="CI48" s="671"/>
      <c r="CJ48" s="671"/>
      <c r="CK48" s="671"/>
      <c r="CL48" s="671"/>
      <c r="CM48" s="671"/>
      <c r="CN48" s="671">
        <v>0</v>
      </c>
      <c r="CO48" s="671"/>
      <c r="CP48" s="671"/>
      <c r="CQ48" s="671"/>
      <c r="CR48" s="671"/>
      <c r="CS48" s="671"/>
      <c r="CT48" s="671"/>
      <c r="CU48" s="671"/>
      <c r="CV48" s="666">
        <f t="shared" si="1"/>
        <v>89082.922191780832</v>
      </c>
      <c r="CW48" s="666"/>
      <c r="CX48" s="666"/>
      <c r="CY48" s="666"/>
      <c r="CZ48" s="666"/>
      <c r="DA48" s="666"/>
      <c r="DB48" s="666"/>
      <c r="DC48" s="666"/>
      <c r="DD48" s="666"/>
      <c r="DE48" s="667"/>
      <c r="DQ48" s="459"/>
      <c r="DR48" s="459"/>
    </row>
    <row r="49" spans="1:122" s="3" customFormat="1" ht="23.25" customHeight="1">
      <c r="A49" s="672" t="s">
        <v>1828</v>
      </c>
      <c r="B49" s="673"/>
      <c r="C49" s="673"/>
      <c r="D49" s="673"/>
      <c r="E49" s="673"/>
      <c r="F49" s="673"/>
      <c r="G49" s="673"/>
      <c r="H49" s="673"/>
      <c r="I49" s="673"/>
      <c r="J49" s="673"/>
      <c r="K49" s="673"/>
      <c r="L49" s="673"/>
      <c r="M49" s="673"/>
      <c r="N49" s="673"/>
      <c r="O49" s="674"/>
      <c r="P49" s="675" t="s">
        <v>1825</v>
      </c>
      <c r="Q49" s="676"/>
      <c r="R49" s="676"/>
      <c r="S49" s="676"/>
      <c r="T49" s="676"/>
      <c r="U49" s="676"/>
      <c r="V49" s="676"/>
      <c r="W49" s="676"/>
      <c r="X49" s="676"/>
      <c r="Y49" s="676"/>
      <c r="Z49" s="676"/>
      <c r="AA49" s="676"/>
      <c r="AB49" s="676"/>
      <c r="AC49" s="677"/>
      <c r="AD49" s="678"/>
      <c r="AE49" s="679"/>
      <c r="AF49" s="680"/>
      <c r="AG49" s="681">
        <v>1</v>
      </c>
      <c r="AH49" s="682"/>
      <c r="AI49" s="682"/>
      <c r="AJ49" s="683"/>
      <c r="AK49" s="691">
        <v>6243.41</v>
      </c>
      <c r="AL49" s="692"/>
      <c r="AM49" s="692"/>
      <c r="AN49" s="692"/>
      <c r="AO49" s="692"/>
      <c r="AP49" s="693"/>
      <c r="AQ49" s="687">
        <f>AG49*AK49*12</f>
        <v>74920.92</v>
      </c>
      <c r="AR49" s="687"/>
      <c r="AS49" s="687"/>
      <c r="AT49" s="687"/>
      <c r="AU49" s="687"/>
      <c r="AV49" s="687"/>
      <c r="AW49" s="687"/>
      <c r="AX49" s="687"/>
      <c r="AY49" s="668">
        <v>0</v>
      </c>
      <c r="AZ49" s="669"/>
      <c r="BA49" s="669"/>
      <c r="BB49" s="669"/>
      <c r="BC49" s="669"/>
      <c r="BD49" s="669"/>
      <c r="BE49" s="669"/>
      <c r="BF49" s="670"/>
      <c r="BG49" s="671">
        <v>0</v>
      </c>
      <c r="BH49" s="671"/>
      <c r="BI49" s="671"/>
      <c r="BJ49" s="671"/>
      <c r="BK49" s="671"/>
      <c r="BL49" s="671"/>
      <c r="BM49" s="671"/>
      <c r="BN49" s="671"/>
      <c r="BO49" s="668">
        <f>AQ49/365*50</f>
        <v>10263.139726027397</v>
      </c>
      <c r="BP49" s="669"/>
      <c r="BQ49" s="669"/>
      <c r="BR49" s="669"/>
      <c r="BS49" s="669"/>
      <c r="BT49" s="669"/>
      <c r="BU49" s="669"/>
      <c r="BV49" s="670"/>
      <c r="BW49" s="671">
        <v>0</v>
      </c>
      <c r="BX49" s="671"/>
      <c r="BY49" s="671"/>
      <c r="BZ49" s="671"/>
      <c r="CA49" s="671"/>
      <c r="CB49" s="671"/>
      <c r="CC49" s="671"/>
      <c r="CD49" s="671"/>
      <c r="CE49" s="671">
        <v>0</v>
      </c>
      <c r="CF49" s="671"/>
      <c r="CG49" s="671"/>
      <c r="CH49" s="671"/>
      <c r="CI49" s="671"/>
      <c r="CJ49" s="671"/>
      <c r="CK49" s="671"/>
      <c r="CL49" s="671"/>
      <c r="CM49" s="671"/>
      <c r="CN49" s="671">
        <v>0</v>
      </c>
      <c r="CO49" s="671"/>
      <c r="CP49" s="671"/>
      <c r="CQ49" s="671"/>
      <c r="CR49" s="671"/>
      <c r="CS49" s="671"/>
      <c r="CT49" s="671"/>
      <c r="CU49" s="671"/>
      <c r="CV49" s="666">
        <f>SUM(AQ49:CU49)</f>
        <v>85184.059726027393</v>
      </c>
      <c r="CW49" s="666"/>
      <c r="CX49" s="666"/>
      <c r="CY49" s="666"/>
      <c r="CZ49" s="666"/>
      <c r="DA49" s="666"/>
      <c r="DB49" s="666"/>
      <c r="DC49" s="666"/>
      <c r="DD49" s="666"/>
      <c r="DE49" s="667"/>
      <c r="DQ49" s="459"/>
      <c r="DR49" s="459"/>
    </row>
    <row r="50" spans="1:122" s="3" customFormat="1" ht="23.25" customHeight="1">
      <c r="A50" s="672" t="s">
        <v>1828</v>
      </c>
      <c r="B50" s="673"/>
      <c r="C50" s="673"/>
      <c r="D50" s="673"/>
      <c r="E50" s="673"/>
      <c r="F50" s="673"/>
      <c r="G50" s="673"/>
      <c r="H50" s="673"/>
      <c r="I50" s="673"/>
      <c r="J50" s="673"/>
      <c r="K50" s="673"/>
      <c r="L50" s="673"/>
      <c r="M50" s="673"/>
      <c r="N50" s="673"/>
      <c r="O50" s="674"/>
      <c r="P50" s="675" t="s">
        <v>1825</v>
      </c>
      <c r="Q50" s="676"/>
      <c r="R50" s="676"/>
      <c r="S50" s="676"/>
      <c r="T50" s="676"/>
      <c r="U50" s="676"/>
      <c r="V50" s="676"/>
      <c r="W50" s="676"/>
      <c r="X50" s="676"/>
      <c r="Y50" s="676"/>
      <c r="Z50" s="676"/>
      <c r="AA50" s="676"/>
      <c r="AB50" s="676"/>
      <c r="AC50" s="677"/>
      <c r="AD50" s="678"/>
      <c r="AE50" s="679"/>
      <c r="AF50" s="680"/>
      <c r="AG50" s="681">
        <v>1</v>
      </c>
      <c r="AH50" s="682"/>
      <c r="AI50" s="682"/>
      <c r="AJ50" s="683"/>
      <c r="AK50" s="691">
        <v>6781.32</v>
      </c>
      <c r="AL50" s="692"/>
      <c r="AM50" s="692"/>
      <c r="AN50" s="692"/>
      <c r="AO50" s="692"/>
      <c r="AP50" s="693"/>
      <c r="AQ50" s="687">
        <f t="shared" si="2"/>
        <v>81375.839999999997</v>
      </c>
      <c r="AR50" s="687"/>
      <c r="AS50" s="687"/>
      <c r="AT50" s="687"/>
      <c r="AU50" s="687"/>
      <c r="AV50" s="687"/>
      <c r="AW50" s="687"/>
      <c r="AX50" s="687"/>
      <c r="AY50" s="668">
        <v>0</v>
      </c>
      <c r="AZ50" s="669"/>
      <c r="BA50" s="669"/>
      <c r="BB50" s="669"/>
      <c r="BC50" s="669"/>
      <c r="BD50" s="669"/>
      <c r="BE50" s="669"/>
      <c r="BF50" s="670"/>
      <c r="BG50" s="671">
        <v>0</v>
      </c>
      <c r="BH50" s="671"/>
      <c r="BI50" s="671"/>
      <c r="BJ50" s="671"/>
      <c r="BK50" s="671"/>
      <c r="BL50" s="671"/>
      <c r="BM50" s="671"/>
      <c r="BN50" s="671"/>
      <c r="BO50" s="668">
        <f t="shared" si="0"/>
        <v>11147.375342465753</v>
      </c>
      <c r="BP50" s="669"/>
      <c r="BQ50" s="669"/>
      <c r="BR50" s="669"/>
      <c r="BS50" s="669"/>
      <c r="BT50" s="669"/>
      <c r="BU50" s="669"/>
      <c r="BV50" s="670"/>
      <c r="BW50" s="671">
        <v>0</v>
      </c>
      <c r="BX50" s="671"/>
      <c r="BY50" s="671"/>
      <c r="BZ50" s="671"/>
      <c r="CA50" s="671"/>
      <c r="CB50" s="671"/>
      <c r="CC50" s="671"/>
      <c r="CD50" s="671"/>
      <c r="CE50" s="671">
        <v>0</v>
      </c>
      <c r="CF50" s="671"/>
      <c r="CG50" s="671"/>
      <c r="CH50" s="671"/>
      <c r="CI50" s="671"/>
      <c r="CJ50" s="671"/>
      <c r="CK50" s="671"/>
      <c r="CL50" s="671"/>
      <c r="CM50" s="671"/>
      <c r="CN50" s="671">
        <v>0</v>
      </c>
      <c r="CO50" s="671"/>
      <c r="CP50" s="671"/>
      <c r="CQ50" s="671"/>
      <c r="CR50" s="671"/>
      <c r="CS50" s="671"/>
      <c r="CT50" s="671"/>
      <c r="CU50" s="671"/>
      <c r="CV50" s="666">
        <f t="shared" si="1"/>
        <v>92523.215342465744</v>
      </c>
      <c r="CW50" s="666"/>
      <c r="CX50" s="666"/>
      <c r="CY50" s="666"/>
      <c r="CZ50" s="666"/>
      <c r="DA50" s="666"/>
      <c r="DB50" s="666"/>
      <c r="DC50" s="666"/>
      <c r="DD50" s="666"/>
      <c r="DE50" s="667"/>
      <c r="DQ50" s="459"/>
      <c r="DR50" s="459"/>
    </row>
    <row r="51" spans="1:122" s="3" customFormat="1" ht="23.25" customHeight="1">
      <c r="A51" s="672" t="s">
        <v>1910</v>
      </c>
      <c r="B51" s="673"/>
      <c r="C51" s="673"/>
      <c r="D51" s="673"/>
      <c r="E51" s="673"/>
      <c r="F51" s="673"/>
      <c r="G51" s="673"/>
      <c r="H51" s="673"/>
      <c r="I51" s="673"/>
      <c r="J51" s="673"/>
      <c r="K51" s="673"/>
      <c r="L51" s="673"/>
      <c r="M51" s="673"/>
      <c r="N51" s="673"/>
      <c r="O51" s="674"/>
      <c r="P51" s="675" t="s">
        <v>1825</v>
      </c>
      <c r="Q51" s="676"/>
      <c r="R51" s="676"/>
      <c r="S51" s="676"/>
      <c r="T51" s="676"/>
      <c r="U51" s="676"/>
      <c r="V51" s="676"/>
      <c r="W51" s="676"/>
      <c r="X51" s="676"/>
      <c r="Y51" s="676"/>
      <c r="Z51" s="676"/>
      <c r="AA51" s="676"/>
      <c r="AB51" s="676"/>
      <c r="AC51" s="677"/>
      <c r="AD51" s="678"/>
      <c r="AE51" s="679"/>
      <c r="AF51" s="680"/>
      <c r="AG51" s="681">
        <v>1</v>
      </c>
      <c r="AH51" s="682"/>
      <c r="AI51" s="682"/>
      <c r="AJ51" s="683"/>
      <c r="AK51" s="691">
        <v>7562.98</v>
      </c>
      <c r="AL51" s="692"/>
      <c r="AM51" s="692"/>
      <c r="AN51" s="692"/>
      <c r="AO51" s="692"/>
      <c r="AP51" s="693"/>
      <c r="AQ51" s="687">
        <f t="shared" ref="AQ51:AQ56" si="3">AG51*AK51*12</f>
        <v>90755.76</v>
      </c>
      <c r="AR51" s="687"/>
      <c r="AS51" s="687"/>
      <c r="AT51" s="687"/>
      <c r="AU51" s="687"/>
      <c r="AV51" s="687"/>
      <c r="AW51" s="687"/>
      <c r="AX51" s="687"/>
      <c r="AY51" s="668">
        <v>0</v>
      </c>
      <c r="AZ51" s="669"/>
      <c r="BA51" s="669"/>
      <c r="BB51" s="669"/>
      <c r="BC51" s="669"/>
      <c r="BD51" s="669"/>
      <c r="BE51" s="669"/>
      <c r="BF51" s="670"/>
      <c r="BG51" s="671">
        <v>0</v>
      </c>
      <c r="BH51" s="671"/>
      <c r="BI51" s="671"/>
      <c r="BJ51" s="671"/>
      <c r="BK51" s="671"/>
      <c r="BL51" s="671"/>
      <c r="BM51" s="671"/>
      <c r="BN51" s="671"/>
      <c r="BO51" s="668">
        <f t="shared" ref="BO51:BO56" si="4">AQ51/365*50</f>
        <v>12432.295890410958</v>
      </c>
      <c r="BP51" s="669"/>
      <c r="BQ51" s="669"/>
      <c r="BR51" s="669"/>
      <c r="BS51" s="669"/>
      <c r="BT51" s="669"/>
      <c r="BU51" s="669"/>
      <c r="BV51" s="670"/>
      <c r="BW51" s="671">
        <v>0</v>
      </c>
      <c r="BX51" s="671"/>
      <c r="BY51" s="671"/>
      <c r="BZ51" s="671"/>
      <c r="CA51" s="671"/>
      <c r="CB51" s="671"/>
      <c r="CC51" s="671"/>
      <c r="CD51" s="671"/>
      <c r="CE51" s="671">
        <v>0</v>
      </c>
      <c r="CF51" s="671"/>
      <c r="CG51" s="671"/>
      <c r="CH51" s="671"/>
      <c r="CI51" s="671"/>
      <c r="CJ51" s="671"/>
      <c r="CK51" s="671"/>
      <c r="CL51" s="671"/>
      <c r="CM51" s="671"/>
      <c r="CN51" s="671">
        <v>0</v>
      </c>
      <c r="CO51" s="671"/>
      <c r="CP51" s="671"/>
      <c r="CQ51" s="671"/>
      <c r="CR51" s="671"/>
      <c r="CS51" s="671"/>
      <c r="CT51" s="671"/>
      <c r="CU51" s="671"/>
      <c r="CV51" s="666">
        <f t="shared" ref="CV51:CV56" si="5">SUM(AQ51:CU51)</f>
        <v>103188.05589041095</v>
      </c>
      <c r="CW51" s="666"/>
      <c r="CX51" s="666"/>
      <c r="CY51" s="666"/>
      <c r="CZ51" s="666"/>
      <c r="DA51" s="666"/>
      <c r="DB51" s="666"/>
      <c r="DC51" s="666"/>
      <c r="DD51" s="666"/>
      <c r="DE51" s="667"/>
      <c r="DR51" s="128"/>
    </row>
    <row r="52" spans="1:122" s="3" customFormat="1" ht="23.25" customHeight="1">
      <c r="A52" s="672" t="s">
        <v>1911</v>
      </c>
      <c r="B52" s="673"/>
      <c r="C52" s="673"/>
      <c r="D52" s="673"/>
      <c r="E52" s="673"/>
      <c r="F52" s="673"/>
      <c r="G52" s="673"/>
      <c r="H52" s="673"/>
      <c r="I52" s="673"/>
      <c r="J52" s="673"/>
      <c r="K52" s="673"/>
      <c r="L52" s="673"/>
      <c r="M52" s="673"/>
      <c r="N52" s="673"/>
      <c r="O52" s="674"/>
      <c r="P52" s="675" t="s">
        <v>1825</v>
      </c>
      <c r="Q52" s="676"/>
      <c r="R52" s="676"/>
      <c r="S52" s="676"/>
      <c r="T52" s="676"/>
      <c r="U52" s="676"/>
      <c r="V52" s="676"/>
      <c r="W52" s="676"/>
      <c r="X52" s="676"/>
      <c r="Y52" s="676"/>
      <c r="Z52" s="676"/>
      <c r="AA52" s="676"/>
      <c r="AB52" s="676"/>
      <c r="AC52" s="677"/>
      <c r="AD52" s="678"/>
      <c r="AE52" s="679"/>
      <c r="AF52" s="680"/>
      <c r="AG52" s="681">
        <v>1</v>
      </c>
      <c r="AH52" s="682"/>
      <c r="AI52" s="682"/>
      <c r="AJ52" s="683"/>
      <c r="AK52" s="691">
        <v>9746.6299999999992</v>
      </c>
      <c r="AL52" s="692"/>
      <c r="AM52" s="692"/>
      <c r="AN52" s="692"/>
      <c r="AO52" s="692"/>
      <c r="AP52" s="693"/>
      <c r="AQ52" s="687">
        <f t="shared" si="3"/>
        <v>116959.56</v>
      </c>
      <c r="AR52" s="687"/>
      <c r="AS52" s="687"/>
      <c r="AT52" s="687"/>
      <c r="AU52" s="687"/>
      <c r="AV52" s="687"/>
      <c r="AW52" s="687"/>
      <c r="AX52" s="687"/>
      <c r="AY52" s="668">
        <v>0</v>
      </c>
      <c r="AZ52" s="669"/>
      <c r="BA52" s="669"/>
      <c r="BB52" s="669"/>
      <c r="BC52" s="669"/>
      <c r="BD52" s="669"/>
      <c r="BE52" s="669"/>
      <c r="BF52" s="670"/>
      <c r="BG52" s="671">
        <v>0</v>
      </c>
      <c r="BH52" s="671"/>
      <c r="BI52" s="671"/>
      <c r="BJ52" s="671"/>
      <c r="BK52" s="671"/>
      <c r="BL52" s="671"/>
      <c r="BM52" s="671"/>
      <c r="BN52" s="671"/>
      <c r="BO52" s="668">
        <f t="shared" si="4"/>
        <v>16021.857534246576</v>
      </c>
      <c r="BP52" s="669"/>
      <c r="BQ52" s="669"/>
      <c r="BR52" s="669"/>
      <c r="BS52" s="669"/>
      <c r="BT52" s="669"/>
      <c r="BU52" s="669"/>
      <c r="BV52" s="670"/>
      <c r="BW52" s="671">
        <v>0</v>
      </c>
      <c r="BX52" s="671"/>
      <c r="BY52" s="671"/>
      <c r="BZ52" s="671"/>
      <c r="CA52" s="671"/>
      <c r="CB52" s="671"/>
      <c r="CC52" s="671"/>
      <c r="CD52" s="671"/>
      <c r="CE52" s="671">
        <v>0</v>
      </c>
      <c r="CF52" s="671"/>
      <c r="CG52" s="671"/>
      <c r="CH52" s="671"/>
      <c r="CI52" s="671"/>
      <c r="CJ52" s="671"/>
      <c r="CK52" s="671"/>
      <c r="CL52" s="671"/>
      <c r="CM52" s="671"/>
      <c r="CN52" s="671">
        <v>0</v>
      </c>
      <c r="CO52" s="671"/>
      <c r="CP52" s="671"/>
      <c r="CQ52" s="671"/>
      <c r="CR52" s="671"/>
      <c r="CS52" s="671"/>
      <c r="CT52" s="671"/>
      <c r="CU52" s="671"/>
      <c r="CV52" s="666">
        <f t="shared" si="5"/>
        <v>132981.41753424658</v>
      </c>
      <c r="CW52" s="666"/>
      <c r="CX52" s="666"/>
      <c r="CY52" s="666"/>
      <c r="CZ52" s="666"/>
      <c r="DA52" s="666"/>
      <c r="DB52" s="666"/>
      <c r="DC52" s="666"/>
      <c r="DD52" s="666"/>
      <c r="DE52" s="667"/>
      <c r="DR52" s="128"/>
    </row>
    <row r="53" spans="1:122" s="3" customFormat="1" ht="23.25" customHeight="1">
      <c r="A53" s="672" t="s">
        <v>1829</v>
      </c>
      <c r="B53" s="673"/>
      <c r="C53" s="673"/>
      <c r="D53" s="673"/>
      <c r="E53" s="673"/>
      <c r="F53" s="673"/>
      <c r="G53" s="673"/>
      <c r="H53" s="673"/>
      <c r="I53" s="673"/>
      <c r="J53" s="673"/>
      <c r="K53" s="673"/>
      <c r="L53" s="673"/>
      <c r="M53" s="673"/>
      <c r="N53" s="673"/>
      <c r="O53" s="674"/>
      <c r="P53" s="675" t="s">
        <v>1825</v>
      </c>
      <c r="Q53" s="676"/>
      <c r="R53" s="676"/>
      <c r="S53" s="676"/>
      <c r="T53" s="676"/>
      <c r="U53" s="676"/>
      <c r="V53" s="676"/>
      <c r="W53" s="676"/>
      <c r="X53" s="676"/>
      <c r="Y53" s="676"/>
      <c r="Z53" s="676"/>
      <c r="AA53" s="676"/>
      <c r="AB53" s="676"/>
      <c r="AC53" s="677"/>
      <c r="AD53" s="678"/>
      <c r="AE53" s="679"/>
      <c r="AF53" s="680"/>
      <c r="AG53" s="681">
        <v>1</v>
      </c>
      <c r="AH53" s="682"/>
      <c r="AI53" s="682"/>
      <c r="AJ53" s="683"/>
      <c r="AK53" s="691">
        <v>10383.66</v>
      </c>
      <c r="AL53" s="692"/>
      <c r="AM53" s="692"/>
      <c r="AN53" s="692"/>
      <c r="AO53" s="692"/>
      <c r="AP53" s="693"/>
      <c r="AQ53" s="687">
        <f t="shared" si="3"/>
        <v>124603.92</v>
      </c>
      <c r="AR53" s="687"/>
      <c r="AS53" s="687"/>
      <c r="AT53" s="687"/>
      <c r="AU53" s="687"/>
      <c r="AV53" s="687"/>
      <c r="AW53" s="687"/>
      <c r="AX53" s="687"/>
      <c r="AY53" s="668">
        <v>0</v>
      </c>
      <c r="AZ53" s="669"/>
      <c r="BA53" s="669"/>
      <c r="BB53" s="669"/>
      <c r="BC53" s="669"/>
      <c r="BD53" s="669"/>
      <c r="BE53" s="669"/>
      <c r="BF53" s="670"/>
      <c r="BG53" s="671">
        <v>0</v>
      </c>
      <c r="BH53" s="671"/>
      <c r="BI53" s="671"/>
      <c r="BJ53" s="671"/>
      <c r="BK53" s="671"/>
      <c r="BL53" s="671"/>
      <c r="BM53" s="671"/>
      <c r="BN53" s="671"/>
      <c r="BO53" s="668">
        <f t="shared" si="4"/>
        <v>17069.030136986301</v>
      </c>
      <c r="BP53" s="669"/>
      <c r="BQ53" s="669"/>
      <c r="BR53" s="669"/>
      <c r="BS53" s="669"/>
      <c r="BT53" s="669"/>
      <c r="BU53" s="669"/>
      <c r="BV53" s="670"/>
      <c r="BW53" s="671">
        <v>0</v>
      </c>
      <c r="BX53" s="671"/>
      <c r="BY53" s="671"/>
      <c r="BZ53" s="671"/>
      <c r="CA53" s="671"/>
      <c r="CB53" s="671"/>
      <c r="CC53" s="671"/>
      <c r="CD53" s="671"/>
      <c r="CE53" s="671">
        <v>0</v>
      </c>
      <c r="CF53" s="671"/>
      <c r="CG53" s="671"/>
      <c r="CH53" s="671"/>
      <c r="CI53" s="671"/>
      <c r="CJ53" s="671"/>
      <c r="CK53" s="671"/>
      <c r="CL53" s="671"/>
      <c r="CM53" s="671"/>
      <c r="CN53" s="671">
        <v>0</v>
      </c>
      <c r="CO53" s="671"/>
      <c r="CP53" s="671"/>
      <c r="CQ53" s="671"/>
      <c r="CR53" s="671"/>
      <c r="CS53" s="671"/>
      <c r="CT53" s="671"/>
      <c r="CU53" s="671"/>
      <c r="CV53" s="666">
        <f t="shared" si="5"/>
        <v>141672.9501369863</v>
      </c>
      <c r="CW53" s="666"/>
      <c r="CX53" s="666"/>
      <c r="CY53" s="666"/>
      <c r="CZ53" s="666"/>
      <c r="DA53" s="666"/>
      <c r="DB53" s="666"/>
      <c r="DC53" s="666"/>
      <c r="DD53" s="666"/>
      <c r="DE53" s="667"/>
      <c r="DR53" s="128"/>
    </row>
    <row r="54" spans="1:122" s="3" customFormat="1" ht="23.25" customHeight="1">
      <c r="A54" s="672" t="s">
        <v>1912</v>
      </c>
      <c r="B54" s="673"/>
      <c r="C54" s="673"/>
      <c r="D54" s="673"/>
      <c r="E54" s="673"/>
      <c r="F54" s="673"/>
      <c r="G54" s="673"/>
      <c r="H54" s="673"/>
      <c r="I54" s="673"/>
      <c r="J54" s="673"/>
      <c r="K54" s="673"/>
      <c r="L54" s="673"/>
      <c r="M54" s="673"/>
      <c r="N54" s="673"/>
      <c r="O54" s="674"/>
      <c r="P54" s="675" t="s">
        <v>1825</v>
      </c>
      <c r="Q54" s="676"/>
      <c r="R54" s="676"/>
      <c r="S54" s="676"/>
      <c r="T54" s="676"/>
      <c r="U54" s="676"/>
      <c r="V54" s="676"/>
      <c r="W54" s="676"/>
      <c r="X54" s="676"/>
      <c r="Y54" s="676"/>
      <c r="Z54" s="676"/>
      <c r="AA54" s="676"/>
      <c r="AB54" s="676"/>
      <c r="AC54" s="677"/>
      <c r="AD54" s="678"/>
      <c r="AE54" s="679"/>
      <c r="AF54" s="680"/>
      <c r="AG54" s="681">
        <v>1</v>
      </c>
      <c r="AH54" s="682"/>
      <c r="AI54" s="682"/>
      <c r="AJ54" s="683"/>
      <c r="AK54" s="691">
        <v>10383.66</v>
      </c>
      <c r="AL54" s="692"/>
      <c r="AM54" s="692"/>
      <c r="AN54" s="692"/>
      <c r="AO54" s="692"/>
      <c r="AP54" s="693"/>
      <c r="AQ54" s="687">
        <f t="shared" si="3"/>
        <v>124603.92</v>
      </c>
      <c r="AR54" s="687"/>
      <c r="AS54" s="687"/>
      <c r="AT54" s="687"/>
      <c r="AU54" s="687"/>
      <c r="AV54" s="687"/>
      <c r="AW54" s="687"/>
      <c r="AX54" s="687"/>
      <c r="AY54" s="668">
        <v>0</v>
      </c>
      <c r="AZ54" s="669"/>
      <c r="BA54" s="669"/>
      <c r="BB54" s="669"/>
      <c r="BC54" s="669"/>
      <c r="BD54" s="669"/>
      <c r="BE54" s="669"/>
      <c r="BF54" s="670"/>
      <c r="BG54" s="671">
        <v>0</v>
      </c>
      <c r="BH54" s="671"/>
      <c r="BI54" s="671"/>
      <c r="BJ54" s="671"/>
      <c r="BK54" s="671"/>
      <c r="BL54" s="671"/>
      <c r="BM54" s="671"/>
      <c r="BN54" s="671"/>
      <c r="BO54" s="668">
        <f t="shared" si="4"/>
        <v>17069.030136986301</v>
      </c>
      <c r="BP54" s="669"/>
      <c r="BQ54" s="669"/>
      <c r="BR54" s="669"/>
      <c r="BS54" s="669"/>
      <c r="BT54" s="669"/>
      <c r="BU54" s="669"/>
      <c r="BV54" s="670"/>
      <c r="BW54" s="671">
        <v>0</v>
      </c>
      <c r="BX54" s="671"/>
      <c r="BY54" s="671"/>
      <c r="BZ54" s="671"/>
      <c r="CA54" s="671"/>
      <c r="CB54" s="671"/>
      <c r="CC54" s="671"/>
      <c r="CD54" s="671"/>
      <c r="CE54" s="671">
        <v>0</v>
      </c>
      <c r="CF54" s="671"/>
      <c r="CG54" s="671"/>
      <c r="CH54" s="671"/>
      <c r="CI54" s="671"/>
      <c r="CJ54" s="671"/>
      <c r="CK54" s="671"/>
      <c r="CL54" s="671"/>
      <c r="CM54" s="671"/>
      <c r="CN54" s="671">
        <v>0</v>
      </c>
      <c r="CO54" s="671"/>
      <c r="CP54" s="671"/>
      <c r="CQ54" s="671"/>
      <c r="CR54" s="671"/>
      <c r="CS54" s="671"/>
      <c r="CT54" s="671"/>
      <c r="CU54" s="671"/>
      <c r="CV54" s="666">
        <f t="shared" si="5"/>
        <v>141672.9501369863</v>
      </c>
      <c r="CW54" s="666"/>
      <c r="CX54" s="666"/>
      <c r="CY54" s="666"/>
      <c r="CZ54" s="666"/>
      <c r="DA54" s="666"/>
      <c r="DB54" s="666"/>
      <c r="DC54" s="666"/>
      <c r="DD54" s="666"/>
      <c r="DE54" s="667"/>
      <c r="DR54" s="459"/>
    </row>
    <row r="55" spans="1:122" s="3" customFormat="1" ht="23.25" customHeight="1">
      <c r="A55" s="672" t="s">
        <v>1830</v>
      </c>
      <c r="B55" s="673"/>
      <c r="C55" s="673"/>
      <c r="D55" s="673"/>
      <c r="E55" s="673"/>
      <c r="F55" s="673"/>
      <c r="G55" s="673"/>
      <c r="H55" s="673"/>
      <c r="I55" s="673"/>
      <c r="J55" s="673"/>
      <c r="K55" s="673"/>
      <c r="L55" s="673"/>
      <c r="M55" s="673"/>
      <c r="N55" s="673"/>
      <c r="O55" s="674"/>
      <c r="P55" s="675" t="s">
        <v>1825</v>
      </c>
      <c r="Q55" s="676"/>
      <c r="R55" s="676"/>
      <c r="S55" s="676"/>
      <c r="T55" s="676"/>
      <c r="U55" s="676"/>
      <c r="V55" s="676"/>
      <c r="W55" s="676"/>
      <c r="X55" s="676"/>
      <c r="Y55" s="676"/>
      <c r="Z55" s="676"/>
      <c r="AA55" s="676"/>
      <c r="AB55" s="676"/>
      <c r="AC55" s="677"/>
      <c r="AD55" s="678"/>
      <c r="AE55" s="679"/>
      <c r="AF55" s="680"/>
      <c r="AG55" s="681">
        <v>1</v>
      </c>
      <c r="AH55" s="682"/>
      <c r="AI55" s="682"/>
      <c r="AJ55" s="683"/>
      <c r="AK55" s="691">
        <v>15121.74</v>
      </c>
      <c r="AL55" s="692"/>
      <c r="AM55" s="692"/>
      <c r="AN55" s="692"/>
      <c r="AO55" s="692"/>
      <c r="AP55" s="693"/>
      <c r="AQ55" s="687">
        <f t="shared" si="3"/>
        <v>181460.88</v>
      </c>
      <c r="AR55" s="687"/>
      <c r="AS55" s="687"/>
      <c r="AT55" s="687"/>
      <c r="AU55" s="687"/>
      <c r="AV55" s="687"/>
      <c r="AW55" s="687"/>
      <c r="AX55" s="687"/>
      <c r="AY55" s="668">
        <v>0</v>
      </c>
      <c r="AZ55" s="669"/>
      <c r="BA55" s="669"/>
      <c r="BB55" s="669"/>
      <c r="BC55" s="669"/>
      <c r="BD55" s="669"/>
      <c r="BE55" s="669"/>
      <c r="BF55" s="670"/>
      <c r="BG55" s="671">
        <v>0</v>
      </c>
      <c r="BH55" s="671"/>
      <c r="BI55" s="671"/>
      <c r="BJ55" s="671"/>
      <c r="BK55" s="671"/>
      <c r="BL55" s="671"/>
      <c r="BM55" s="671"/>
      <c r="BN55" s="671"/>
      <c r="BO55" s="668">
        <f t="shared" si="4"/>
        <v>24857.654794520549</v>
      </c>
      <c r="BP55" s="669"/>
      <c r="BQ55" s="669"/>
      <c r="BR55" s="669"/>
      <c r="BS55" s="669"/>
      <c r="BT55" s="669"/>
      <c r="BU55" s="669"/>
      <c r="BV55" s="670"/>
      <c r="BW55" s="671">
        <v>0</v>
      </c>
      <c r="BX55" s="671"/>
      <c r="BY55" s="671"/>
      <c r="BZ55" s="671"/>
      <c r="CA55" s="671"/>
      <c r="CB55" s="671"/>
      <c r="CC55" s="671"/>
      <c r="CD55" s="671"/>
      <c r="CE55" s="671">
        <v>0</v>
      </c>
      <c r="CF55" s="671"/>
      <c r="CG55" s="671"/>
      <c r="CH55" s="671"/>
      <c r="CI55" s="671"/>
      <c r="CJ55" s="671"/>
      <c r="CK55" s="671"/>
      <c r="CL55" s="671"/>
      <c r="CM55" s="671"/>
      <c r="CN55" s="671">
        <v>0</v>
      </c>
      <c r="CO55" s="671"/>
      <c r="CP55" s="671"/>
      <c r="CQ55" s="671"/>
      <c r="CR55" s="671"/>
      <c r="CS55" s="671"/>
      <c r="CT55" s="671"/>
      <c r="CU55" s="671"/>
      <c r="CV55" s="666">
        <f t="shared" si="5"/>
        <v>206318.53479452056</v>
      </c>
      <c r="CW55" s="666"/>
      <c r="CX55" s="666"/>
      <c r="CY55" s="666"/>
      <c r="CZ55" s="666"/>
      <c r="DA55" s="666"/>
      <c r="DB55" s="666"/>
      <c r="DC55" s="666"/>
      <c r="DD55" s="666"/>
      <c r="DE55" s="667"/>
      <c r="DR55" s="128"/>
    </row>
    <row r="56" spans="1:122" s="3" customFormat="1" ht="23.25" customHeight="1">
      <c r="A56" s="672" t="s">
        <v>1913</v>
      </c>
      <c r="B56" s="673"/>
      <c r="C56" s="673"/>
      <c r="D56" s="673"/>
      <c r="E56" s="673"/>
      <c r="F56" s="673"/>
      <c r="G56" s="673"/>
      <c r="H56" s="673"/>
      <c r="I56" s="673"/>
      <c r="J56" s="673"/>
      <c r="K56" s="673"/>
      <c r="L56" s="673"/>
      <c r="M56" s="673"/>
      <c r="N56" s="673"/>
      <c r="O56" s="674"/>
      <c r="P56" s="675" t="s">
        <v>1825</v>
      </c>
      <c r="Q56" s="676"/>
      <c r="R56" s="676"/>
      <c r="S56" s="676"/>
      <c r="T56" s="676"/>
      <c r="U56" s="676"/>
      <c r="V56" s="676"/>
      <c r="W56" s="676"/>
      <c r="X56" s="676"/>
      <c r="Y56" s="676"/>
      <c r="Z56" s="676"/>
      <c r="AA56" s="676"/>
      <c r="AB56" s="676"/>
      <c r="AC56" s="677"/>
      <c r="AD56" s="678"/>
      <c r="AE56" s="679"/>
      <c r="AF56" s="680"/>
      <c r="AG56" s="681">
        <v>1</v>
      </c>
      <c r="AH56" s="682"/>
      <c r="AI56" s="682"/>
      <c r="AJ56" s="683"/>
      <c r="AK56" s="691">
        <v>7965.09</v>
      </c>
      <c r="AL56" s="692"/>
      <c r="AM56" s="692"/>
      <c r="AN56" s="692"/>
      <c r="AO56" s="692"/>
      <c r="AP56" s="693"/>
      <c r="AQ56" s="687">
        <f t="shared" si="3"/>
        <v>95581.08</v>
      </c>
      <c r="AR56" s="687"/>
      <c r="AS56" s="687"/>
      <c r="AT56" s="687"/>
      <c r="AU56" s="687"/>
      <c r="AV56" s="687"/>
      <c r="AW56" s="687"/>
      <c r="AX56" s="687"/>
      <c r="AY56" s="668">
        <v>0</v>
      </c>
      <c r="AZ56" s="669"/>
      <c r="BA56" s="669"/>
      <c r="BB56" s="669"/>
      <c r="BC56" s="669"/>
      <c r="BD56" s="669"/>
      <c r="BE56" s="669"/>
      <c r="BF56" s="670"/>
      <c r="BG56" s="671">
        <v>0</v>
      </c>
      <c r="BH56" s="671"/>
      <c r="BI56" s="671"/>
      <c r="BJ56" s="671"/>
      <c r="BK56" s="671"/>
      <c r="BL56" s="671"/>
      <c r="BM56" s="671"/>
      <c r="BN56" s="671"/>
      <c r="BO56" s="668">
        <f t="shared" si="4"/>
        <v>13093.298630136986</v>
      </c>
      <c r="BP56" s="669"/>
      <c r="BQ56" s="669"/>
      <c r="BR56" s="669"/>
      <c r="BS56" s="669"/>
      <c r="BT56" s="669"/>
      <c r="BU56" s="669"/>
      <c r="BV56" s="670"/>
      <c r="BW56" s="671">
        <v>0</v>
      </c>
      <c r="BX56" s="671"/>
      <c r="BY56" s="671"/>
      <c r="BZ56" s="671"/>
      <c r="CA56" s="671"/>
      <c r="CB56" s="671"/>
      <c r="CC56" s="671"/>
      <c r="CD56" s="671"/>
      <c r="CE56" s="671">
        <v>0</v>
      </c>
      <c r="CF56" s="671"/>
      <c r="CG56" s="671"/>
      <c r="CH56" s="671"/>
      <c r="CI56" s="671"/>
      <c r="CJ56" s="671"/>
      <c r="CK56" s="671"/>
      <c r="CL56" s="671"/>
      <c r="CM56" s="671"/>
      <c r="CN56" s="671">
        <v>0</v>
      </c>
      <c r="CO56" s="671"/>
      <c r="CP56" s="671"/>
      <c r="CQ56" s="671"/>
      <c r="CR56" s="671"/>
      <c r="CS56" s="671"/>
      <c r="CT56" s="671"/>
      <c r="CU56" s="671"/>
      <c r="CV56" s="666">
        <f t="shared" si="5"/>
        <v>108674.37863013698</v>
      </c>
      <c r="CW56" s="666"/>
      <c r="CX56" s="666"/>
      <c r="CY56" s="666"/>
      <c r="CZ56" s="666"/>
      <c r="DA56" s="666"/>
      <c r="DB56" s="666"/>
      <c r="DC56" s="666"/>
      <c r="DD56" s="666"/>
      <c r="DE56" s="667"/>
      <c r="DR56" s="128"/>
    </row>
    <row r="57" spans="1:122" s="3" customFormat="1" ht="23.25" customHeight="1">
      <c r="A57" s="672" t="s">
        <v>1913</v>
      </c>
      <c r="B57" s="673"/>
      <c r="C57" s="673"/>
      <c r="D57" s="673"/>
      <c r="E57" s="673"/>
      <c r="F57" s="673"/>
      <c r="G57" s="673"/>
      <c r="H57" s="673"/>
      <c r="I57" s="673"/>
      <c r="J57" s="673"/>
      <c r="K57" s="673"/>
      <c r="L57" s="673"/>
      <c r="M57" s="673"/>
      <c r="N57" s="673"/>
      <c r="O57" s="674"/>
      <c r="P57" s="675" t="s">
        <v>1825</v>
      </c>
      <c r="Q57" s="676"/>
      <c r="R57" s="676"/>
      <c r="S57" s="676"/>
      <c r="T57" s="676"/>
      <c r="U57" s="676"/>
      <c r="V57" s="676"/>
      <c r="W57" s="676"/>
      <c r="X57" s="676"/>
      <c r="Y57" s="676"/>
      <c r="Z57" s="676"/>
      <c r="AA57" s="676"/>
      <c r="AB57" s="676"/>
      <c r="AC57" s="677"/>
      <c r="AD57" s="678"/>
      <c r="AE57" s="679"/>
      <c r="AF57" s="680"/>
      <c r="AG57" s="681">
        <v>1</v>
      </c>
      <c r="AH57" s="682"/>
      <c r="AI57" s="682"/>
      <c r="AJ57" s="683"/>
      <c r="AK57" s="691">
        <v>5041.8900000000003</v>
      </c>
      <c r="AL57" s="692"/>
      <c r="AM57" s="692"/>
      <c r="AN57" s="692"/>
      <c r="AO57" s="692"/>
      <c r="AP57" s="693"/>
      <c r="AQ57" s="687">
        <f t="shared" si="2"/>
        <v>60502.680000000008</v>
      </c>
      <c r="AR57" s="687"/>
      <c r="AS57" s="687"/>
      <c r="AT57" s="687"/>
      <c r="AU57" s="687"/>
      <c r="AV57" s="687"/>
      <c r="AW57" s="687"/>
      <c r="AX57" s="687"/>
      <c r="AY57" s="668">
        <v>0</v>
      </c>
      <c r="AZ57" s="669"/>
      <c r="BA57" s="669"/>
      <c r="BB57" s="669"/>
      <c r="BC57" s="669"/>
      <c r="BD57" s="669"/>
      <c r="BE57" s="669"/>
      <c r="BF57" s="670"/>
      <c r="BG57" s="671">
        <v>0</v>
      </c>
      <c r="BH57" s="671"/>
      <c r="BI57" s="671"/>
      <c r="BJ57" s="671"/>
      <c r="BK57" s="671"/>
      <c r="BL57" s="671"/>
      <c r="BM57" s="671"/>
      <c r="BN57" s="671"/>
      <c r="BO57" s="668">
        <f t="shared" si="0"/>
        <v>8288.038356164383</v>
      </c>
      <c r="BP57" s="669"/>
      <c r="BQ57" s="669"/>
      <c r="BR57" s="669"/>
      <c r="BS57" s="669"/>
      <c r="BT57" s="669"/>
      <c r="BU57" s="669"/>
      <c r="BV57" s="670"/>
      <c r="BW57" s="671">
        <v>0</v>
      </c>
      <c r="BX57" s="671"/>
      <c r="BY57" s="671"/>
      <c r="BZ57" s="671"/>
      <c r="CA57" s="671"/>
      <c r="CB57" s="671"/>
      <c r="CC57" s="671"/>
      <c r="CD57" s="671"/>
      <c r="CE57" s="671">
        <v>0</v>
      </c>
      <c r="CF57" s="671"/>
      <c r="CG57" s="671"/>
      <c r="CH57" s="671"/>
      <c r="CI57" s="671"/>
      <c r="CJ57" s="671"/>
      <c r="CK57" s="671"/>
      <c r="CL57" s="671"/>
      <c r="CM57" s="671"/>
      <c r="CN57" s="671">
        <v>0</v>
      </c>
      <c r="CO57" s="671"/>
      <c r="CP57" s="671"/>
      <c r="CQ57" s="671"/>
      <c r="CR57" s="671"/>
      <c r="CS57" s="671"/>
      <c r="CT57" s="671"/>
      <c r="CU57" s="671"/>
      <c r="CV57" s="666">
        <f t="shared" si="1"/>
        <v>68790.718356164391</v>
      </c>
      <c r="CW57" s="666"/>
      <c r="CX57" s="666"/>
      <c r="CY57" s="666"/>
      <c r="CZ57" s="666"/>
      <c r="DA57" s="666"/>
      <c r="DB57" s="666"/>
      <c r="DC57" s="666"/>
      <c r="DD57" s="666"/>
      <c r="DE57" s="667"/>
      <c r="DQ57" s="459"/>
      <c r="DR57" s="459"/>
    </row>
    <row r="58" spans="1:122" s="3" customFormat="1" ht="23.25" customHeight="1">
      <c r="A58" s="672" t="s">
        <v>1913</v>
      </c>
      <c r="B58" s="673"/>
      <c r="C58" s="673"/>
      <c r="D58" s="673"/>
      <c r="E58" s="673"/>
      <c r="F58" s="673"/>
      <c r="G58" s="673"/>
      <c r="H58" s="673"/>
      <c r="I58" s="673"/>
      <c r="J58" s="673"/>
      <c r="K58" s="673"/>
      <c r="L58" s="673"/>
      <c r="M58" s="673"/>
      <c r="N58" s="673"/>
      <c r="O58" s="674"/>
      <c r="P58" s="675" t="s">
        <v>1825</v>
      </c>
      <c r="Q58" s="676"/>
      <c r="R58" s="676"/>
      <c r="S58" s="676"/>
      <c r="T58" s="676"/>
      <c r="U58" s="676"/>
      <c r="V58" s="676"/>
      <c r="W58" s="676"/>
      <c r="X58" s="676"/>
      <c r="Y58" s="676"/>
      <c r="Z58" s="676"/>
      <c r="AA58" s="676"/>
      <c r="AB58" s="676"/>
      <c r="AC58" s="677"/>
      <c r="AD58" s="678"/>
      <c r="AE58" s="679"/>
      <c r="AF58" s="680"/>
      <c r="AG58" s="681">
        <v>1</v>
      </c>
      <c r="AH58" s="682"/>
      <c r="AI58" s="682"/>
      <c r="AJ58" s="683"/>
      <c r="AK58" s="691">
        <v>6413.09</v>
      </c>
      <c r="AL58" s="692"/>
      <c r="AM58" s="692"/>
      <c r="AN58" s="692"/>
      <c r="AO58" s="692"/>
      <c r="AP58" s="693"/>
      <c r="AQ58" s="687">
        <f>AG58*AK58*12</f>
        <v>76957.08</v>
      </c>
      <c r="AR58" s="687"/>
      <c r="AS58" s="687"/>
      <c r="AT58" s="687"/>
      <c r="AU58" s="687"/>
      <c r="AV58" s="687"/>
      <c r="AW58" s="687"/>
      <c r="AX58" s="687"/>
      <c r="AY58" s="668">
        <v>0</v>
      </c>
      <c r="AZ58" s="669"/>
      <c r="BA58" s="669"/>
      <c r="BB58" s="669"/>
      <c r="BC58" s="669"/>
      <c r="BD58" s="669"/>
      <c r="BE58" s="669"/>
      <c r="BF58" s="670"/>
      <c r="BG58" s="671">
        <v>0</v>
      </c>
      <c r="BH58" s="671"/>
      <c r="BI58" s="671"/>
      <c r="BJ58" s="671"/>
      <c r="BK58" s="671"/>
      <c r="BL58" s="671"/>
      <c r="BM58" s="671"/>
      <c r="BN58" s="671"/>
      <c r="BO58" s="668">
        <f>AQ58/365*50</f>
        <v>10542.065753424657</v>
      </c>
      <c r="BP58" s="669"/>
      <c r="BQ58" s="669"/>
      <c r="BR58" s="669"/>
      <c r="BS58" s="669"/>
      <c r="BT58" s="669"/>
      <c r="BU58" s="669"/>
      <c r="BV58" s="670"/>
      <c r="BW58" s="671">
        <v>0</v>
      </c>
      <c r="BX58" s="671"/>
      <c r="BY58" s="671"/>
      <c r="BZ58" s="671"/>
      <c r="CA58" s="671"/>
      <c r="CB58" s="671"/>
      <c r="CC58" s="671"/>
      <c r="CD58" s="671"/>
      <c r="CE58" s="671">
        <v>0</v>
      </c>
      <c r="CF58" s="671"/>
      <c r="CG58" s="671"/>
      <c r="CH58" s="671"/>
      <c r="CI58" s="671"/>
      <c r="CJ58" s="671"/>
      <c r="CK58" s="671"/>
      <c r="CL58" s="671"/>
      <c r="CM58" s="671"/>
      <c r="CN58" s="671">
        <v>0</v>
      </c>
      <c r="CO58" s="671"/>
      <c r="CP58" s="671"/>
      <c r="CQ58" s="671"/>
      <c r="CR58" s="671"/>
      <c r="CS58" s="671"/>
      <c r="CT58" s="671"/>
      <c r="CU58" s="671"/>
      <c r="CV58" s="666">
        <f>SUM(AQ58:CU58)</f>
        <v>87499.145753424658</v>
      </c>
      <c r="CW58" s="666"/>
      <c r="CX58" s="666"/>
      <c r="CY58" s="666"/>
      <c r="CZ58" s="666"/>
      <c r="DA58" s="666"/>
      <c r="DB58" s="666"/>
      <c r="DC58" s="666"/>
      <c r="DD58" s="666"/>
      <c r="DE58" s="667"/>
      <c r="DQ58" s="459"/>
      <c r="DR58" s="459"/>
    </row>
    <row r="59" spans="1:122" s="3" customFormat="1" ht="23.25" customHeight="1">
      <c r="A59" s="672" t="s">
        <v>1826</v>
      </c>
      <c r="B59" s="673"/>
      <c r="C59" s="673"/>
      <c r="D59" s="673"/>
      <c r="E59" s="673"/>
      <c r="F59" s="673"/>
      <c r="G59" s="673"/>
      <c r="H59" s="673"/>
      <c r="I59" s="673"/>
      <c r="J59" s="673"/>
      <c r="K59" s="673"/>
      <c r="L59" s="673"/>
      <c r="M59" s="673"/>
      <c r="N59" s="673"/>
      <c r="O59" s="674"/>
      <c r="P59" s="675" t="s">
        <v>1832</v>
      </c>
      <c r="Q59" s="676"/>
      <c r="R59" s="676"/>
      <c r="S59" s="676"/>
      <c r="T59" s="676"/>
      <c r="U59" s="676"/>
      <c r="V59" s="676"/>
      <c r="W59" s="676"/>
      <c r="X59" s="676"/>
      <c r="Y59" s="676"/>
      <c r="Z59" s="676"/>
      <c r="AA59" s="676"/>
      <c r="AB59" s="676"/>
      <c r="AC59" s="677"/>
      <c r="AD59" s="689"/>
      <c r="AE59" s="689"/>
      <c r="AF59" s="689"/>
      <c r="AG59" s="690">
        <v>1</v>
      </c>
      <c r="AH59" s="690"/>
      <c r="AI59" s="690"/>
      <c r="AJ59" s="690"/>
      <c r="AK59" s="691">
        <v>10969.29</v>
      </c>
      <c r="AL59" s="692"/>
      <c r="AM59" s="692"/>
      <c r="AN59" s="692"/>
      <c r="AO59" s="692"/>
      <c r="AP59" s="693"/>
      <c r="AQ59" s="687">
        <f t="shared" si="2"/>
        <v>131631.48000000001</v>
      </c>
      <c r="AR59" s="687"/>
      <c r="AS59" s="687"/>
      <c r="AT59" s="687"/>
      <c r="AU59" s="687"/>
      <c r="AV59" s="687"/>
      <c r="AW59" s="687"/>
      <c r="AX59" s="687"/>
      <c r="AY59" s="668">
        <v>0</v>
      </c>
      <c r="AZ59" s="669"/>
      <c r="BA59" s="669"/>
      <c r="BB59" s="669"/>
      <c r="BC59" s="669"/>
      <c r="BD59" s="669"/>
      <c r="BE59" s="669"/>
      <c r="BF59" s="670"/>
      <c r="BG59" s="671">
        <v>0</v>
      </c>
      <c r="BH59" s="671"/>
      <c r="BI59" s="671"/>
      <c r="BJ59" s="671"/>
      <c r="BK59" s="671"/>
      <c r="BL59" s="671"/>
      <c r="BM59" s="671"/>
      <c r="BN59" s="671"/>
      <c r="BO59" s="668">
        <f t="shared" si="0"/>
        <v>18031.709589041096</v>
      </c>
      <c r="BP59" s="669"/>
      <c r="BQ59" s="669"/>
      <c r="BR59" s="669"/>
      <c r="BS59" s="669"/>
      <c r="BT59" s="669"/>
      <c r="BU59" s="669"/>
      <c r="BV59" s="670"/>
      <c r="BW59" s="671">
        <v>0</v>
      </c>
      <c r="BX59" s="671"/>
      <c r="BY59" s="671"/>
      <c r="BZ59" s="671"/>
      <c r="CA59" s="671"/>
      <c r="CB59" s="671"/>
      <c r="CC59" s="671"/>
      <c r="CD59" s="671"/>
      <c r="CE59" s="671">
        <v>0</v>
      </c>
      <c r="CF59" s="671"/>
      <c r="CG59" s="671"/>
      <c r="CH59" s="671"/>
      <c r="CI59" s="671"/>
      <c r="CJ59" s="671"/>
      <c r="CK59" s="671"/>
      <c r="CL59" s="671"/>
      <c r="CM59" s="671"/>
      <c r="CN59" s="671">
        <v>0</v>
      </c>
      <c r="CO59" s="671"/>
      <c r="CP59" s="671"/>
      <c r="CQ59" s="671"/>
      <c r="CR59" s="671"/>
      <c r="CS59" s="671"/>
      <c r="CT59" s="671"/>
      <c r="CU59" s="671"/>
      <c r="CV59" s="666">
        <f t="shared" si="1"/>
        <v>149663.18958904111</v>
      </c>
      <c r="CW59" s="666"/>
      <c r="CX59" s="666"/>
      <c r="CY59" s="666"/>
      <c r="CZ59" s="666"/>
      <c r="DA59" s="666"/>
      <c r="DB59" s="666"/>
      <c r="DC59" s="666"/>
      <c r="DD59" s="666"/>
      <c r="DE59" s="667"/>
    </row>
    <row r="60" spans="1:122" s="3" customFormat="1" ht="23.25" customHeight="1">
      <c r="A60" s="672" t="s">
        <v>1914</v>
      </c>
      <c r="B60" s="673"/>
      <c r="C60" s="673"/>
      <c r="D60" s="673"/>
      <c r="E60" s="673"/>
      <c r="F60" s="673"/>
      <c r="G60" s="673"/>
      <c r="H60" s="673"/>
      <c r="I60" s="673"/>
      <c r="J60" s="673"/>
      <c r="K60" s="673"/>
      <c r="L60" s="673"/>
      <c r="M60" s="673"/>
      <c r="N60" s="673"/>
      <c r="O60" s="674"/>
      <c r="P60" s="675" t="s">
        <v>1832</v>
      </c>
      <c r="Q60" s="676"/>
      <c r="R60" s="676"/>
      <c r="S60" s="676"/>
      <c r="T60" s="676"/>
      <c r="U60" s="676"/>
      <c r="V60" s="676"/>
      <c r="W60" s="676"/>
      <c r="X60" s="676"/>
      <c r="Y60" s="676"/>
      <c r="Z60" s="676"/>
      <c r="AA60" s="676"/>
      <c r="AB60" s="676"/>
      <c r="AC60" s="677"/>
      <c r="AD60" s="689"/>
      <c r="AE60" s="689"/>
      <c r="AF60" s="689"/>
      <c r="AG60" s="690">
        <v>1</v>
      </c>
      <c r="AH60" s="690"/>
      <c r="AI60" s="690"/>
      <c r="AJ60" s="690"/>
      <c r="AK60" s="691">
        <v>9280.85</v>
      </c>
      <c r="AL60" s="692"/>
      <c r="AM60" s="692"/>
      <c r="AN60" s="692"/>
      <c r="AO60" s="692"/>
      <c r="AP60" s="693"/>
      <c r="AQ60" s="687">
        <f t="shared" si="2"/>
        <v>111370.20000000001</v>
      </c>
      <c r="AR60" s="687"/>
      <c r="AS60" s="687"/>
      <c r="AT60" s="687"/>
      <c r="AU60" s="687"/>
      <c r="AV60" s="687"/>
      <c r="AW60" s="687"/>
      <c r="AX60" s="687"/>
      <c r="AY60" s="668">
        <v>0</v>
      </c>
      <c r="AZ60" s="669"/>
      <c r="BA60" s="669"/>
      <c r="BB60" s="669"/>
      <c r="BC60" s="669"/>
      <c r="BD60" s="669"/>
      <c r="BE60" s="669"/>
      <c r="BF60" s="670"/>
      <c r="BG60" s="671">
        <v>0</v>
      </c>
      <c r="BH60" s="671"/>
      <c r="BI60" s="671"/>
      <c r="BJ60" s="671"/>
      <c r="BK60" s="671"/>
      <c r="BL60" s="671"/>
      <c r="BM60" s="671"/>
      <c r="BN60" s="671"/>
      <c r="BO60" s="668">
        <f t="shared" si="0"/>
        <v>15256.191780821919</v>
      </c>
      <c r="BP60" s="669"/>
      <c r="BQ60" s="669"/>
      <c r="BR60" s="669"/>
      <c r="BS60" s="669"/>
      <c r="BT60" s="669"/>
      <c r="BU60" s="669"/>
      <c r="BV60" s="670"/>
      <c r="BW60" s="671">
        <v>0</v>
      </c>
      <c r="BX60" s="671"/>
      <c r="BY60" s="671"/>
      <c r="BZ60" s="671"/>
      <c r="CA60" s="671"/>
      <c r="CB60" s="671"/>
      <c r="CC60" s="671"/>
      <c r="CD60" s="671"/>
      <c r="CE60" s="671">
        <v>0</v>
      </c>
      <c r="CF60" s="671"/>
      <c r="CG60" s="671"/>
      <c r="CH60" s="671"/>
      <c r="CI60" s="671"/>
      <c r="CJ60" s="671"/>
      <c r="CK60" s="671"/>
      <c r="CL60" s="671"/>
      <c r="CM60" s="671"/>
      <c r="CN60" s="671">
        <v>0</v>
      </c>
      <c r="CO60" s="671"/>
      <c r="CP60" s="671"/>
      <c r="CQ60" s="671"/>
      <c r="CR60" s="671"/>
      <c r="CS60" s="671"/>
      <c r="CT60" s="671"/>
      <c r="CU60" s="671"/>
      <c r="CV60" s="666">
        <f t="shared" si="1"/>
        <v>126626.39178082193</v>
      </c>
      <c r="CW60" s="666"/>
      <c r="CX60" s="666"/>
      <c r="CY60" s="666"/>
      <c r="CZ60" s="666"/>
      <c r="DA60" s="666"/>
      <c r="DB60" s="666"/>
      <c r="DC60" s="666"/>
      <c r="DD60" s="666"/>
      <c r="DE60" s="667"/>
    </row>
    <row r="61" spans="1:122" s="3" customFormat="1" ht="23.25" customHeight="1">
      <c r="A61" s="672" t="s">
        <v>1915</v>
      </c>
      <c r="B61" s="673"/>
      <c r="C61" s="673"/>
      <c r="D61" s="673"/>
      <c r="E61" s="673"/>
      <c r="F61" s="673"/>
      <c r="G61" s="673"/>
      <c r="H61" s="673"/>
      <c r="I61" s="673"/>
      <c r="J61" s="673"/>
      <c r="K61" s="673"/>
      <c r="L61" s="673"/>
      <c r="M61" s="673"/>
      <c r="N61" s="673"/>
      <c r="O61" s="674"/>
      <c r="P61" s="675" t="s">
        <v>1832</v>
      </c>
      <c r="Q61" s="676"/>
      <c r="R61" s="676"/>
      <c r="S61" s="676"/>
      <c r="T61" s="676"/>
      <c r="U61" s="676"/>
      <c r="V61" s="676"/>
      <c r="W61" s="676"/>
      <c r="X61" s="676"/>
      <c r="Y61" s="676"/>
      <c r="Z61" s="676"/>
      <c r="AA61" s="676"/>
      <c r="AB61" s="676"/>
      <c r="AC61" s="677"/>
      <c r="AD61" s="678"/>
      <c r="AE61" s="679"/>
      <c r="AF61" s="680"/>
      <c r="AG61" s="681">
        <v>1</v>
      </c>
      <c r="AH61" s="682"/>
      <c r="AI61" s="682"/>
      <c r="AJ61" s="683"/>
      <c r="AK61" s="691">
        <v>8522.64</v>
      </c>
      <c r="AL61" s="692"/>
      <c r="AM61" s="692"/>
      <c r="AN61" s="692"/>
      <c r="AO61" s="692"/>
      <c r="AP61" s="693"/>
      <c r="AQ61" s="762">
        <f t="shared" si="2"/>
        <v>102271.67999999999</v>
      </c>
      <c r="AR61" s="763"/>
      <c r="AS61" s="763"/>
      <c r="AT61" s="763"/>
      <c r="AU61" s="763"/>
      <c r="AV61" s="763"/>
      <c r="AW61" s="763"/>
      <c r="AX61" s="764"/>
      <c r="AY61" s="668">
        <v>0</v>
      </c>
      <c r="AZ61" s="669"/>
      <c r="BA61" s="669"/>
      <c r="BB61" s="669"/>
      <c r="BC61" s="669"/>
      <c r="BD61" s="669"/>
      <c r="BE61" s="669"/>
      <c r="BF61" s="670"/>
      <c r="BG61" s="668">
        <v>0</v>
      </c>
      <c r="BH61" s="669"/>
      <c r="BI61" s="669"/>
      <c r="BJ61" s="669"/>
      <c r="BK61" s="669"/>
      <c r="BL61" s="669"/>
      <c r="BM61" s="669"/>
      <c r="BN61" s="670"/>
      <c r="BO61" s="668">
        <f t="shared" si="0"/>
        <v>14009.819178082191</v>
      </c>
      <c r="BP61" s="669"/>
      <c r="BQ61" s="669"/>
      <c r="BR61" s="669"/>
      <c r="BS61" s="669"/>
      <c r="BT61" s="669"/>
      <c r="BU61" s="669"/>
      <c r="BV61" s="670"/>
      <c r="BW61" s="668">
        <v>0</v>
      </c>
      <c r="BX61" s="669"/>
      <c r="BY61" s="669"/>
      <c r="BZ61" s="669"/>
      <c r="CA61" s="669"/>
      <c r="CB61" s="669"/>
      <c r="CC61" s="669"/>
      <c r="CD61" s="670"/>
      <c r="CE61" s="668">
        <v>0</v>
      </c>
      <c r="CF61" s="669"/>
      <c r="CG61" s="669"/>
      <c r="CH61" s="669"/>
      <c r="CI61" s="669"/>
      <c r="CJ61" s="669"/>
      <c r="CK61" s="669"/>
      <c r="CL61" s="669"/>
      <c r="CM61" s="670"/>
      <c r="CN61" s="668">
        <v>0</v>
      </c>
      <c r="CO61" s="669"/>
      <c r="CP61" s="669"/>
      <c r="CQ61" s="669"/>
      <c r="CR61" s="669"/>
      <c r="CS61" s="669"/>
      <c r="CT61" s="669"/>
      <c r="CU61" s="670"/>
      <c r="CV61" s="765">
        <f t="shared" si="1"/>
        <v>116281.49917808219</v>
      </c>
      <c r="CW61" s="766"/>
      <c r="CX61" s="766"/>
      <c r="CY61" s="766"/>
      <c r="CZ61" s="766"/>
      <c r="DA61" s="766"/>
      <c r="DB61" s="766"/>
      <c r="DC61" s="766"/>
      <c r="DD61" s="766"/>
      <c r="DE61" s="767"/>
    </row>
    <row r="62" spans="1:122" s="3" customFormat="1" ht="23.25" customHeight="1">
      <c r="A62" s="672" t="s">
        <v>1831</v>
      </c>
      <c r="B62" s="673"/>
      <c r="C62" s="673"/>
      <c r="D62" s="673"/>
      <c r="E62" s="673"/>
      <c r="F62" s="673"/>
      <c r="G62" s="673"/>
      <c r="H62" s="673"/>
      <c r="I62" s="673"/>
      <c r="J62" s="673"/>
      <c r="K62" s="673"/>
      <c r="L62" s="673"/>
      <c r="M62" s="673"/>
      <c r="N62" s="673"/>
      <c r="O62" s="674"/>
      <c r="P62" s="675" t="s">
        <v>1832</v>
      </c>
      <c r="Q62" s="676"/>
      <c r="R62" s="676"/>
      <c r="S62" s="676"/>
      <c r="T62" s="676"/>
      <c r="U62" s="676"/>
      <c r="V62" s="676"/>
      <c r="W62" s="676"/>
      <c r="X62" s="676"/>
      <c r="Y62" s="676"/>
      <c r="Z62" s="676"/>
      <c r="AA62" s="676"/>
      <c r="AB62" s="676"/>
      <c r="AC62" s="677"/>
      <c r="AD62" s="678"/>
      <c r="AE62" s="679"/>
      <c r="AF62" s="680"/>
      <c r="AG62" s="681">
        <v>1</v>
      </c>
      <c r="AH62" s="682"/>
      <c r="AI62" s="682"/>
      <c r="AJ62" s="683"/>
      <c r="AK62" s="691">
        <v>5267.75</v>
      </c>
      <c r="AL62" s="692"/>
      <c r="AM62" s="692"/>
      <c r="AN62" s="692"/>
      <c r="AO62" s="692"/>
      <c r="AP62" s="693"/>
      <c r="AQ62" s="762">
        <f t="shared" si="2"/>
        <v>63213</v>
      </c>
      <c r="AR62" s="763"/>
      <c r="AS62" s="763"/>
      <c r="AT62" s="763"/>
      <c r="AU62" s="763"/>
      <c r="AV62" s="763"/>
      <c r="AW62" s="763"/>
      <c r="AX62" s="764"/>
      <c r="AY62" s="668">
        <v>0</v>
      </c>
      <c r="AZ62" s="669"/>
      <c r="BA62" s="669"/>
      <c r="BB62" s="669"/>
      <c r="BC62" s="669"/>
      <c r="BD62" s="669"/>
      <c r="BE62" s="669"/>
      <c r="BF62" s="670"/>
      <c r="BG62" s="668">
        <v>0</v>
      </c>
      <c r="BH62" s="669"/>
      <c r="BI62" s="669"/>
      <c r="BJ62" s="669"/>
      <c r="BK62" s="669"/>
      <c r="BL62" s="669"/>
      <c r="BM62" s="669"/>
      <c r="BN62" s="670"/>
      <c r="BO62" s="668">
        <f t="shared" si="0"/>
        <v>8659.3150684931497</v>
      </c>
      <c r="BP62" s="669"/>
      <c r="BQ62" s="669"/>
      <c r="BR62" s="669"/>
      <c r="BS62" s="669"/>
      <c r="BT62" s="669"/>
      <c r="BU62" s="669"/>
      <c r="BV62" s="670"/>
      <c r="BW62" s="668">
        <v>0</v>
      </c>
      <c r="BX62" s="669"/>
      <c r="BY62" s="669"/>
      <c r="BZ62" s="669"/>
      <c r="CA62" s="669"/>
      <c r="CB62" s="669"/>
      <c r="CC62" s="669"/>
      <c r="CD62" s="670"/>
      <c r="CE62" s="668">
        <v>0</v>
      </c>
      <c r="CF62" s="669"/>
      <c r="CG62" s="669"/>
      <c r="CH62" s="669"/>
      <c r="CI62" s="669"/>
      <c r="CJ62" s="669"/>
      <c r="CK62" s="669"/>
      <c r="CL62" s="669"/>
      <c r="CM62" s="670"/>
      <c r="CN62" s="668">
        <v>0</v>
      </c>
      <c r="CO62" s="669"/>
      <c r="CP62" s="669"/>
      <c r="CQ62" s="669"/>
      <c r="CR62" s="669"/>
      <c r="CS62" s="669"/>
      <c r="CT62" s="669"/>
      <c r="CU62" s="670"/>
      <c r="CV62" s="765">
        <f t="shared" si="1"/>
        <v>71872.315068493146</v>
      </c>
      <c r="CW62" s="766"/>
      <c r="CX62" s="766"/>
      <c r="CY62" s="766"/>
      <c r="CZ62" s="766"/>
      <c r="DA62" s="766"/>
      <c r="DB62" s="766"/>
      <c r="DC62" s="766"/>
      <c r="DD62" s="766"/>
      <c r="DE62" s="767"/>
    </row>
    <row r="63" spans="1:122" s="3" customFormat="1" ht="23.25" customHeight="1">
      <c r="A63" s="672" t="s">
        <v>1833</v>
      </c>
      <c r="B63" s="673"/>
      <c r="C63" s="673"/>
      <c r="D63" s="673"/>
      <c r="E63" s="673"/>
      <c r="F63" s="673"/>
      <c r="G63" s="673"/>
      <c r="H63" s="673"/>
      <c r="I63" s="673"/>
      <c r="J63" s="673"/>
      <c r="K63" s="673"/>
      <c r="L63" s="673"/>
      <c r="M63" s="673"/>
      <c r="N63" s="673"/>
      <c r="O63" s="674"/>
      <c r="P63" s="675" t="s">
        <v>1832</v>
      </c>
      <c r="Q63" s="676"/>
      <c r="R63" s="676"/>
      <c r="S63" s="676"/>
      <c r="T63" s="676"/>
      <c r="U63" s="676"/>
      <c r="V63" s="676"/>
      <c r="W63" s="676"/>
      <c r="X63" s="676"/>
      <c r="Y63" s="676"/>
      <c r="Z63" s="676"/>
      <c r="AA63" s="676"/>
      <c r="AB63" s="676"/>
      <c r="AC63" s="677"/>
      <c r="AD63" s="678"/>
      <c r="AE63" s="679"/>
      <c r="AF63" s="680"/>
      <c r="AG63" s="681">
        <v>1</v>
      </c>
      <c r="AH63" s="682"/>
      <c r="AI63" s="682"/>
      <c r="AJ63" s="683"/>
      <c r="AK63" s="691">
        <v>8540.07</v>
      </c>
      <c r="AL63" s="692"/>
      <c r="AM63" s="692"/>
      <c r="AN63" s="692"/>
      <c r="AO63" s="692"/>
      <c r="AP63" s="693"/>
      <c r="AQ63" s="762">
        <f t="shared" si="2"/>
        <v>102480.84</v>
      </c>
      <c r="AR63" s="763"/>
      <c r="AS63" s="763"/>
      <c r="AT63" s="763"/>
      <c r="AU63" s="763"/>
      <c r="AV63" s="763"/>
      <c r="AW63" s="763"/>
      <c r="AX63" s="764"/>
      <c r="AY63" s="668">
        <v>0</v>
      </c>
      <c r="AZ63" s="669"/>
      <c r="BA63" s="669"/>
      <c r="BB63" s="669"/>
      <c r="BC63" s="669"/>
      <c r="BD63" s="669"/>
      <c r="BE63" s="669"/>
      <c r="BF63" s="670"/>
      <c r="BG63" s="668">
        <v>0</v>
      </c>
      <c r="BH63" s="669"/>
      <c r="BI63" s="669"/>
      <c r="BJ63" s="669"/>
      <c r="BK63" s="669"/>
      <c r="BL63" s="669"/>
      <c r="BM63" s="669"/>
      <c r="BN63" s="670"/>
      <c r="BO63" s="668">
        <f t="shared" si="0"/>
        <v>14038.471232876711</v>
      </c>
      <c r="BP63" s="669"/>
      <c r="BQ63" s="669"/>
      <c r="BR63" s="669"/>
      <c r="BS63" s="669"/>
      <c r="BT63" s="669"/>
      <c r="BU63" s="669"/>
      <c r="BV63" s="670"/>
      <c r="BW63" s="668">
        <v>0</v>
      </c>
      <c r="BX63" s="669"/>
      <c r="BY63" s="669"/>
      <c r="BZ63" s="669"/>
      <c r="CA63" s="669"/>
      <c r="CB63" s="669"/>
      <c r="CC63" s="669"/>
      <c r="CD63" s="670"/>
      <c r="CE63" s="668">
        <v>0</v>
      </c>
      <c r="CF63" s="669"/>
      <c r="CG63" s="669"/>
      <c r="CH63" s="669"/>
      <c r="CI63" s="669"/>
      <c r="CJ63" s="669"/>
      <c r="CK63" s="669"/>
      <c r="CL63" s="669"/>
      <c r="CM63" s="670"/>
      <c r="CN63" s="668">
        <v>0</v>
      </c>
      <c r="CO63" s="669"/>
      <c r="CP63" s="669"/>
      <c r="CQ63" s="669"/>
      <c r="CR63" s="669"/>
      <c r="CS63" s="669"/>
      <c r="CT63" s="669"/>
      <c r="CU63" s="670"/>
      <c r="CV63" s="765">
        <f t="shared" si="1"/>
        <v>116519.3112328767</v>
      </c>
      <c r="CW63" s="766"/>
      <c r="CX63" s="766"/>
      <c r="CY63" s="766"/>
      <c r="CZ63" s="766"/>
      <c r="DA63" s="766"/>
      <c r="DB63" s="766"/>
      <c r="DC63" s="766"/>
      <c r="DD63" s="766"/>
      <c r="DE63" s="767"/>
    </row>
    <row r="64" spans="1:122" s="3" customFormat="1" ht="23.25" customHeight="1">
      <c r="A64" s="672" t="s">
        <v>1833</v>
      </c>
      <c r="B64" s="673"/>
      <c r="C64" s="673"/>
      <c r="D64" s="673"/>
      <c r="E64" s="673"/>
      <c r="F64" s="673"/>
      <c r="G64" s="673"/>
      <c r="H64" s="673"/>
      <c r="I64" s="673"/>
      <c r="J64" s="673"/>
      <c r="K64" s="673"/>
      <c r="L64" s="673"/>
      <c r="M64" s="673"/>
      <c r="N64" s="673"/>
      <c r="O64" s="674"/>
      <c r="P64" s="675" t="s">
        <v>1832</v>
      </c>
      <c r="Q64" s="676"/>
      <c r="R64" s="676"/>
      <c r="S64" s="676"/>
      <c r="T64" s="676"/>
      <c r="U64" s="676"/>
      <c r="V64" s="676"/>
      <c r="W64" s="676"/>
      <c r="X64" s="676"/>
      <c r="Y64" s="676"/>
      <c r="Z64" s="676"/>
      <c r="AA64" s="676"/>
      <c r="AB64" s="676"/>
      <c r="AC64" s="677"/>
      <c r="AD64" s="678"/>
      <c r="AE64" s="679"/>
      <c r="AF64" s="680"/>
      <c r="AG64" s="681">
        <v>2</v>
      </c>
      <c r="AH64" s="682"/>
      <c r="AI64" s="682"/>
      <c r="AJ64" s="683"/>
      <c r="AK64" s="691">
        <v>8424.99</v>
      </c>
      <c r="AL64" s="692"/>
      <c r="AM64" s="692"/>
      <c r="AN64" s="692"/>
      <c r="AO64" s="692"/>
      <c r="AP64" s="693"/>
      <c r="AQ64" s="687">
        <f>AG64*AK64*12</f>
        <v>202199.76</v>
      </c>
      <c r="AR64" s="687"/>
      <c r="AS64" s="687"/>
      <c r="AT64" s="687"/>
      <c r="AU64" s="687"/>
      <c r="AV64" s="687"/>
      <c r="AW64" s="687"/>
      <c r="AX64" s="687"/>
      <c r="AY64" s="668">
        <v>0</v>
      </c>
      <c r="AZ64" s="669"/>
      <c r="BA64" s="669"/>
      <c r="BB64" s="669"/>
      <c r="BC64" s="669"/>
      <c r="BD64" s="669"/>
      <c r="BE64" s="669"/>
      <c r="BF64" s="670"/>
      <c r="BG64" s="671">
        <v>0</v>
      </c>
      <c r="BH64" s="671"/>
      <c r="BI64" s="671"/>
      <c r="BJ64" s="671"/>
      <c r="BK64" s="671"/>
      <c r="BL64" s="671"/>
      <c r="BM64" s="671"/>
      <c r="BN64" s="671"/>
      <c r="BO64" s="668">
        <f>AQ64/365*50</f>
        <v>27698.597260273975</v>
      </c>
      <c r="BP64" s="669"/>
      <c r="BQ64" s="669"/>
      <c r="BR64" s="669"/>
      <c r="BS64" s="669"/>
      <c r="BT64" s="669"/>
      <c r="BU64" s="669"/>
      <c r="BV64" s="670"/>
      <c r="BW64" s="671">
        <v>0</v>
      </c>
      <c r="BX64" s="671"/>
      <c r="BY64" s="671"/>
      <c r="BZ64" s="671"/>
      <c r="CA64" s="671"/>
      <c r="CB64" s="671"/>
      <c r="CC64" s="671"/>
      <c r="CD64" s="671"/>
      <c r="CE64" s="671">
        <v>0</v>
      </c>
      <c r="CF64" s="671"/>
      <c r="CG64" s="671"/>
      <c r="CH64" s="671"/>
      <c r="CI64" s="671"/>
      <c r="CJ64" s="671"/>
      <c r="CK64" s="671"/>
      <c r="CL64" s="671"/>
      <c r="CM64" s="671"/>
      <c r="CN64" s="671">
        <v>0</v>
      </c>
      <c r="CO64" s="671"/>
      <c r="CP64" s="671"/>
      <c r="CQ64" s="671"/>
      <c r="CR64" s="671"/>
      <c r="CS64" s="671"/>
      <c r="CT64" s="671"/>
      <c r="CU64" s="671"/>
      <c r="CV64" s="666">
        <f>SUM(AQ64:CU64)</f>
        <v>229898.35726027397</v>
      </c>
      <c r="CW64" s="666"/>
      <c r="CX64" s="666"/>
      <c r="CY64" s="666"/>
      <c r="CZ64" s="666"/>
      <c r="DA64" s="666"/>
      <c r="DB64" s="666"/>
      <c r="DC64" s="666"/>
      <c r="DD64" s="666"/>
      <c r="DE64" s="667"/>
      <c r="DQ64" s="459"/>
      <c r="DR64" s="459"/>
    </row>
    <row r="65" spans="1:122" s="3" customFormat="1" ht="23.25" customHeight="1">
      <c r="A65" s="672" t="s">
        <v>1833</v>
      </c>
      <c r="B65" s="673"/>
      <c r="C65" s="673"/>
      <c r="D65" s="673"/>
      <c r="E65" s="673"/>
      <c r="F65" s="673"/>
      <c r="G65" s="673"/>
      <c r="H65" s="673"/>
      <c r="I65" s="673"/>
      <c r="J65" s="673"/>
      <c r="K65" s="673"/>
      <c r="L65" s="673"/>
      <c r="M65" s="673"/>
      <c r="N65" s="673"/>
      <c r="O65" s="674"/>
      <c r="P65" s="675" t="s">
        <v>1832</v>
      </c>
      <c r="Q65" s="676"/>
      <c r="R65" s="676"/>
      <c r="S65" s="676"/>
      <c r="T65" s="676"/>
      <c r="U65" s="676"/>
      <c r="V65" s="676"/>
      <c r="W65" s="676"/>
      <c r="X65" s="676"/>
      <c r="Y65" s="676"/>
      <c r="Z65" s="676"/>
      <c r="AA65" s="676"/>
      <c r="AB65" s="676"/>
      <c r="AC65" s="677"/>
      <c r="AD65" s="678"/>
      <c r="AE65" s="679"/>
      <c r="AF65" s="680"/>
      <c r="AG65" s="681">
        <v>1</v>
      </c>
      <c r="AH65" s="682"/>
      <c r="AI65" s="682"/>
      <c r="AJ65" s="683"/>
      <c r="AK65" s="691">
        <v>7297.29</v>
      </c>
      <c r="AL65" s="692"/>
      <c r="AM65" s="692"/>
      <c r="AN65" s="692"/>
      <c r="AO65" s="692"/>
      <c r="AP65" s="693"/>
      <c r="AQ65" s="687">
        <f>AG65*AK65*12</f>
        <v>87567.48</v>
      </c>
      <c r="AR65" s="687"/>
      <c r="AS65" s="687"/>
      <c r="AT65" s="687"/>
      <c r="AU65" s="687"/>
      <c r="AV65" s="687"/>
      <c r="AW65" s="687"/>
      <c r="AX65" s="687"/>
      <c r="AY65" s="668">
        <v>0</v>
      </c>
      <c r="AZ65" s="669"/>
      <c r="BA65" s="669"/>
      <c r="BB65" s="669"/>
      <c r="BC65" s="669"/>
      <c r="BD65" s="669"/>
      <c r="BE65" s="669"/>
      <c r="BF65" s="670"/>
      <c r="BG65" s="671">
        <v>0</v>
      </c>
      <c r="BH65" s="671"/>
      <c r="BI65" s="671"/>
      <c r="BJ65" s="671"/>
      <c r="BK65" s="671"/>
      <c r="BL65" s="671"/>
      <c r="BM65" s="671"/>
      <c r="BN65" s="671"/>
      <c r="BO65" s="668">
        <f>AQ65/365*50</f>
        <v>11995.545205479451</v>
      </c>
      <c r="BP65" s="669"/>
      <c r="BQ65" s="669"/>
      <c r="BR65" s="669"/>
      <c r="BS65" s="669"/>
      <c r="BT65" s="669"/>
      <c r="BU65" s="669"/>
      <c r="BV65" s="670"/>
      <c r="BW65" s="671">
        <v>0</v>
      </c>
      <c r="BX65" s="671"/>
      <c r="BY65" s="671"/>
      <c r="BZ65" s="671"/>
      <c r="CA65" s="671"/>
      <c r="CB65" s="671"/>
      <c r="CC65" s="671"/>
      <c r="CD65" s="671"/>
      <c r="CE65" s="671">
        <v>0</v>
      </c>
      <c r="CF65" s="671"/>
      <c r="CG65" s="671"/>
      <c r="CH65" s="671"/>
      <c r="CI65" s="671"/>
      <c r="CJ65" s="671"/>
      <c r="CK65" s="671"/>
      <c r="CL65" s="671"/>
      <c r="CM65" s="671"/>
      <c r="CN65" s="671">
        <v>0</v>
      </c>
      <c r="CO65" s="671"/>
      <c r="CP65" s="671"/>
      <c r="CQ65" s="671"/>
      <c r="CR65" s="671"/>
      <c r="CS65" s="671"/>
      <c r="CT65" s="671"/>
      <c r="CU65" s="671"/>
      <c r="CV65" s="666">
        <f>SUM(AQ65:CU65)</f>
        <v>99563.02520547944</v>
      </c>
      <c r="CW65" s="666"/>
      <c r="CX65" s="666"/>
      <c r="CY65" s="666"/>
      <c r="CZ65" s="666"/>
      <c r="DA65" s="666"/>
      <c r="DB65" s="666"/>
      <c r="DC65" s="666"/>
      <c r="DD65" s="666"/>
      <c r="DE65" s="667"/>
      <c r="DQ65" s="459"/>
      <c r="DR65" s="459"/>
    </row>
    <row r="66" spans="1:122" s="3" customFormat="1" ht="23.25" customHeight="1">
      <c r="A66" s="672" t="s">
        <v>1833</v>
      </c>
      <c r="B66" s="673"/>
      <c r="C66" s="673"/>
      <c r="D66" s="673"/>
      <c r="E66" s="673"/>
      <c r="F66" s="673"/>
      <c r="G66" s="673"/>
      <c r="H66" s="673"/>
      <c r="I66" s="673"/>
      <c r="J66" s="673"/>
      <c r="K66" s="673"/>
      <c r="L66" s="673"/>
      <c r="M66" s="673"/>
      <c r="N66" s="673"/>
      <c r="O66" s="674"/>
      <c r="P66" s="675" t="s">
        <v>1832</v>
      </c>
      <c r="Q66" s="676"/>
      <c r="R66" s="676"/>
      <c r="S66" s="676"/>
      <c r="T66" s="676"/>
      <c r="U66" s="676"/>
      <c r="V66" s="676"/>
      <c r="W66" s="676"/>
      <c r="X66" s="676"/>
      <c r="Y66" s="676"/>
      <c r="Z66" s="676"/>
      <c r="AA66" s="676"/>
      <c r="AB66" s="676"/>
      <c r="AC66" s="677"/>
      <c r="AD66" s="678"/>
      <c r="AE66" s="679"/>
      <c r="AF66" s="680"/>
      <c r="AG66" s="681">
        <v>1</v>
      </c>
      <c r="AH66" s="682"/>
      <c r="AI66" s="682"/>
      <c r="AJ66" s="683"/>
      <c r="AK66" s="691">
        <v>6731.82</v>
      </c>
      <c r="AL66" s="692"/>
      <c r="AM66" s="692"/>
      <c r="AN66" s="692"/>
      <c r="AO66" s="692"/>
      <c r="AP66" s="693"/>
      <c r="AQ66" s="687">
        <f t="shared" si="2"/>
        <v>80781.84</v>
      </c>
      <c r="AR66" s="687"/>
      <c r="AS66" s="687"/>
      <c r="AT66" s="687"/>
      <c r="AU66" s="687"/>
      <c r="AV66" s="687"/>
      <c r="AW66" s="687"/>
      <c r="AX66" s="687"/>
      <c r="AY66" s="668">
        <v>0</v>
      </c>
      <c r="AZ66" s="669"/>
      <c r="BA66" s="669"/>
      <c r="BB66" s="669"/>
      <c r="BC66" s="669"/>
      <c r="BD66" s="669"/>
      <c r="BE66" s="669"/>
      <c r="BF66" s="670"/>
      <c r="BG66" s="671">
        <v>0</v>
      </c>
      <c r="BH66" s="671"/>
      <c r="BI66" s="671"/>
      <c r="BJ66" s="671"/>
      <c r="BK66" s="671"/>
      <c r="BL66" s="671"/>
      <c r="BM66" s="671"/>
      <c r="BN66" s="671"/>
      <c r="BO66" s="668">
        <f t="shared" si="0"/>
        <v>11066.005479452055</v>
      </c>
      <c r="BP66" s="669"/>
      <c r="BQ66" s="669"/>
      <c r="BR66" s="669"/>
      <c r="BS66" s="669"/>
      <c r="BT66" s="669"/>
      <c r="BU66" s="669"/>
      <c r="BV66" s="670"/>
      <c r="BW66" s="671">
        <v>0</v>
      </c>
      <c r="BX66" s="671"/>
      <c r="BY66" s="671"/>
      <c r="BZ66" s="671"/>
      <c r="CA66" s="671"/>
      <c r="CB66" s="671"/>
      <c r="CC66" s="671"/>
      <c r="CD66" s="671"/>
      <c r="CE66" s="671">
        <v>0</v>
      </c>
      <c r="CF66" s="671"/>
      <c r="CG66" s="671"/>
      <c r="CH66" s="671"/>
      <c r="CI66" s="671"/>
      <c r="CJ66" s="671"/>
      <c r="CK66" s="671"/>
      <c r="CL66" s="671"/>
      <c r="CM66" s="671"/>
      <c r="CN66" s="671">
        <v>0</v>
      </c>
      <c r="CO66" s="671"/>
      <c r="CP66" s="671"/>
      <c r="CQ66" s="671"/>
      <c r="CR66" s="671"/>
      <c r="CS66" s="671"/>
      <c r="CT66" s="671"/>
      <c r="CU66" s="671"/>
      <c r="CV66" s="666">
        <f t="shared" si="1"/>
        <v>91847.845479452051</v>
      </c>
      <c r="CW66" s="666"/>
      <c r="CX66" s="666"/>
      <c r="CY66" s="666"/>
      <c r="CZ66" s="666"/>
      <c r="DA66" s="666"/>
      <c r="DB66" s="666"/>
      <c r="DC66" s="666"/>
      <c r="DD66" s="666"/>
      <c r="DE66" s="667"/>
      <c r="DQ66" s="459"/>
    </row>
    <row r="67" spans="1:122" s="3" customFormat="1" ht="23.25" customHeight="1">
      <c r="A67" s="672" t="s">
        <v>1834</v>
      </c>
      <c r="B67" s="673"/>
      <c r="C67" s="673"/>
      <c r="D67" s="673"/>
      <c r="E67" s="673"/>
      <c r="F67" s="673"/>
      <c r="G67" s="673"/>
      <c r="H67" s="673"/>
      <c r="I67" s="673"/>
      <c r="J67" s="673"/>
      <c r="K67" s="673"/>
      <c r="L67" s="673"/>
      <c r="M67" s="673"/>
      <c r="N67" s="673"/>
      <c r="O67" s="674"/>
      <c r="P67" s="675" t="s">
        <v>1832</v>
      </c>
      <c r="Q67" s="676"/>
      <c r="R67" s="676"/>
      <c r="S67" s="676"/>
      <c r="T67" s="676"/>
      <c r="U67" s="676"/>
      <c r="V67" s="676"/>
      <c r="W67" s="676"/>
      <c r="X67" s="676"/>
      <c r="Y67" s="676"/>
      <c r="Z67" s="676"/>
      <c r="AA67" s="676"/>
      <c r="AB67" s="676"/>
      <c r="AC67" s="677"/>
      <c r="AD67" s="678"/>
      <c r="AE67" s="679"/>
      <c r="AF67" s="680"/>
      <c r="AG67" s="681">
        <v>1</v>
      </c>
      <c r="AH67" s="682"/>
      <c r="AI67" s="682"/>
      <c r="AJ67" s="683"/>
      <c r="AK67" s="691">
        <v>6517.35</v>
      </c>
      <c r="AL67" s="692"/>
      <c r="AM67" s="692"/>
      <c r="AN67" s="692"/>
      <c r="AO67" s="692"/>
      <c r="AP67" s="693"/>
      <c r="AQ67" s="687">
        <f>AG67*AK67*12</f>
        <v>78208.200000000012</v>
      </c>
      <c r="AR67" s="687"/>
      <c r="AS67" s="687"/>
      <c r="AT67" s="687"/>
      <c r="AU67" s="687"/>
      <c r="AV67" s="687"/>
      <c r="AW67" s="687"/>
      <c r="AX67" s="687"/>
      <c r="AY67" s="668">
        <v>0</v>
      </c>
      <c r="AZ67" s="669"/>
      <c r="BA67" s="669"/>
      <c r="BB67" s="669"/>
      <c r="BC67" s="669"/>
      <c r="BD67" s="669"/>
      <c r="BE67" s="669"/>
      <c r="BF67" s="670"/>
      <c r="BG67" s="671">
        <v>0</v>
      </c>
      <c r="BH67" s="671"/>
      <c r="BI67" s="671"/>
      <c r="BJ67" s="671"/>
      <c r="BK67" s="671"/>
      <c r="BL67" s="671"/>
      <c r="BM67" s="671"/>
      <c r="BN67" s="671"/>
      <c r="BO67" s="668">
        <f>AQ67/365*50</f>
        <v>10713.452054794521</v>
      </c>
      <c r="BP67" s="669"/>
      <c r="BQ67" s="669"/>
      <c r="BR67" s="669"/>
      <c r="BS67" s="669"/>
      <c r="BT67" s="669"/>
      <c r="BU67" s="669"/>
      <c r="BV67" s="670"/>
      <c r="BW67" s="671">
        <v>0</v>
      </c>
      <c r="BX67" s="671"/>
      <c r="BY67" s="671"/>
      <c r="BZ67" s="671"/>
      <c r="CA67" s="671"/>
      <c r="CB67" s="671"/>
      <c r="CC67" s="671"/>
      <c r="CD67" s="671"/>
      <c r="CE67" s="671">
        <v>0</v>
      </c>
      <c r="CF67" s="671"/>
      <c r="CG67" s="671"/>
      <c r="CH67" s="671"/>
      <c r="CI67" s="671"/>
      <c r="CJ67" s="671"/>
      <c r="CK67" s="671"/>
      <c r="CL67" s="671"/>
      <c r="CM67" s="671"/>
      <c r="CN67" s="671">
        <v>0</v>
      </c>
      <c r="CO67" s="671"/>
      <c r="CP67" s="671"/>
      <c r="CQ67" s="671"/>
      <c r="CR67" s="671"/>
      <c r="CS67" s="671"/>
      <c r="CT67" s="671"/>
      <c r="CU67" s="671"/>
      <c r="CV67" s="666">
        <f>SUM(AQ67:CU67)</f>
        <v>88921.65205479454</v>
      </c>
      <c r="CW67" s="666"/>
      <c r="CX67" s="666"/>
      <c r="CY67" s="666"/>
      <c r="CZ67" s="666"/>
      <c r="DA67" s="666"/>
      <c r="DB67" s="666"/>
      <c r="DC67" s="666"/>
      <c r="DD67" s="666"/>
      <c r="DE67" s="667"/>
      <c r="DQ67" s="459"/>
    </row>
    <row r="68" spans="1:122" s="3" customFormat="1" ht="23.25" customHeight="1">
      <c r="A68" s="672" t="s">
        <v>1834</v>
      </c>
      <c r="B68" s="673"/>
      <c r="C68" s="673"/>
      <c r="D68" s="673"/>
      <c r="E68" s="673"/>
      <c r="F68" s="673"/>
      <c r="G68" s="673"/>
      <c r="H68" s="673"/>
      <c r="I68" s="673"/>
      <c r="J68" s="673"/>
      <c r="K68" s="673"/>
      <c r="L68" s="673"/>
      <c r="M68" s="673"/>
      <c r="N68" s="673"/>
      <c r="O68" s="674"/>
      <c r="P68" s="675" t="s">
        <v>1832</v>
      </c>
      <c r="Q68" s="676"/>
      <c r="R68" s="676"/>
      <c r="S68" s="676"/>
      <c r="T68" s="676"/>
      <c r="U68" s="676"/>
      <c r="V68" s="676"/>
      <c r="W68" s="676"/>
      <c r="X68" s="676"/>
      <c r="Y68" s="676"/>
      <c r="Z68" s="676"/>
      <c r="AA68" s="676"/>
      <c r="AB68" s="676"/>
      <c r="AC68" s="677"/>
      <c r="AD68" s="678"/>
      <c r="AE68" s="679"/>
      <c r="AF68" s="680"/>
      <c r="AG68" s="681">
        <v>1</v>
      </c>
      <c r="AH68" s="682"/>
      <c r="AI68" s="682"/>
      <c r="AJ68" s="683"/>
      <c r="AK68" s="691">
        <v>6193.93</v>
      </c>
      <c r="AL68" s="692"/>
      <c r="AM68" s="692"/>
      <c r="AN68" s="692"/>
      <c r="AO68" s="692"/>
      <c r="AP68" s="693"/>
      <c r="AQ68" s="687">
        <f t="shared" si="2"/>
        <v>74327.16</v>
      </c>
      <c r="AR68" s="687"/>
      <c r="AS68" s="687"/>
      <c r="AT68" s="687"/>
      <c r="AU68" s="687"/>
      <c r="AV68" s="687"/>
      <c r="AW68" s="687"/>
      <c r="AX68" s="687"/>
      <c r="AY68" s="668">
        <v>0</v>
      </c>
      <c r="AZ68" s="669"/>
      <c r="BA68" s="669"/>
      <c r="BB68" s="669"/>
      <c r="BC68" s="669"/>
      <c r="BD68" s="669"/>
      <c r="BE68" s="669"/>
      <c r="BF68" s="670"/>
      <c r="BG68" s="671">
        <v>0</v>
      </c>
      <c r="BH68" s="671"/>
      <c r="BI68" s="671"/>
      <c r="BJ68" s="671"/>
      <c r="BK68" s="671"/>
      <c r="BL68" s="671"/>
      <c r="BM68" s="671"/>
      <c r="BN68" s="671"/>
      <c r="BO68" s="668">
        <f t="shared" si="0"/>
        <v>10181.802739726028</v>
      </c>
      <c r="BP68" s="669"/>
      <c r="BQ68" s="669"/>
      <c r="BR68" s="669"/>
      <c r="BS68" s="669"/>
      <c r="BT68" s="669"/>
      <c r="BU68" s="669"/>
      <c r="BV68" s="670"/>
      <c r="BW68" s="671">
        <v>0</v>
      </c>
      <c r="BX68" s="671"/>
      <c r="BY68" s="671"/>
      <c r="BZ68" s="671"/>
      <c r="CA68" s="671"/>
      <c r="CB68" s="671"/>
      <c r="CC68" s="671"/>
      <c r="CD68" s="671"/>
      <c r="CE68" s="671">
        <v>0</v>
      </c>
      <c r="CF68" s="671"/>
      <c r="CG68" s="671"/>
      <c r="CH68" s="671"/>
      <c r="CI68" s="671"/>
      <c r="CJ68" s="671"/>
      <c r="CK68" s="671"/>
      <c r="CL68" s="671"/>
      <c r="CM68" s="671"/>
      <c r="CN68" s="671">
        <v>0</v>
      </c>
      <c r="CO68" s="671"/>
      <c r="CP68" s="671"/>
      <c r="CQ68" s="671"/>
      <c r="CR68" s="671"/>
      <c r="CS68" s="671"/>
      <c r="CT68" s="671"/>
      <c r="CU68" s="671"/>
      <c r="CV68" s="666">
        <f t="shared" si="1"/>
        <v>84508.962739726034</v>
      </c>
      <c r="CW68" s="666"/>
      <c r="CX68" s="666"/>
      <c r="CY68" s="666"/>
      <c r="CZ68" s="666"/>
      <c r="DA68" s="666"/>
      <c r="DB68" s="666"/>
      <c r="DC68" s="666"/>
      <c r="DD68" s="666"/>
      <c r="DE68" s="667"/>
      <c r="DQ68" s="459"/>
    </row>
    <row r="69" spans="1:122" s="3" customFormat="1" ht="23.25" customHeight="1">
      <c r="A69" s="672" t="s">
        <v>1834</v>
      </c>
      <c r="B69" s="673"/>
      <c r="C69" s="673"/>
      <c r="D69" s="673"/>
      <c r="E69" s="673"/>
      <c r="F69" s="673"/>
      <c r="G69" s="673"/>
      <c r="H69" s="673"/>
      <c r="I69" s="673"/>
      <c r="J69" s="673"/>
      <c r="K69" s="673"/>
      <c r="L69" s="673"/>
      <c r="M69" s="673"/>
      <c r="N69" s="673"/>
      <c r="O69" s="674"/>
      <c r="P69" s="675" t="s">
        <v>1832</v>
      </c>
      <c r="Q69" s="676"/>
      <c r="R69" s="676"/>
      <c r="S69" s="676"/>
      <c r="T69" s="676"/>
      <c r="U69" s="676"/>
      <c r="V69" s="676"/>
      <c r="W69" s="676"/>
      <c r="X69" s="676"/>
      <c r="Y69" s="676"/>
      <c r="Z69" s="676"/>
      <c r="AA69" s="676"/>
      <c r="AB69" s="676"/>
      <c r="AC69" s="677"/>
      <c r="AD69" s="678"/>
      <c r="AE69" s="679"/>
      <c r="AF69" s="680"/>
      <c r="AG69" s="681">
        <v>1</v>
      </c>
      <c r="AH69" s="682"/>
      <c r="AI69" s="682"/>
      <c r="AJ69" s="683"/>
      <c r="AK69" s="691">
        <v>5470.71</v>
      </c>
      <c r="AL69" s="692"/>
      <c r="AM69" s="692"/>
      <c r="AN69" s="692"/>
      <c r="AO69" s="692"/>
      <c r="AP69" s="693"/>
      <c r="AQ69" s="687">
        <f t="shared" si="2"/>
        <v>65648.52</v>
      </c>
      <c r="AR69" s="687"/>
      <c r="AS69" s="687"/>
      <c r="AT69" s="687"/>
      <c r="AU69" s="687"/>
      <c r="AV69" s="687"/>
      <c r="AW69" s="687"/>
      <c r="AX69" s="687"/>
      <c r="AY69" s="668">
        <v>0</v>
      </c>
      <c r="AZ69" s="669"/>
      <c r="BA69" s="669"/>
      <c r="BB69" s="669"/>
      <c r="BC69" s="669"/>
      <c r="BD69" s="669"/>
      <c r="BE69" s="669"/>
      <c r="BF69" s="670"/>
      <c r="BG69" s="671">
        <v>0</v>
      </c>
      <c r="BH69" s="671"/>
      <c r="BI69" s="671"/>
      <c r="BJ69" s="671"/>
      <c r="BK69" s="671"/>
      <c r="BL69" s="671"/>
      <c r="BM69" s="671"/>
      <c r="BN69" s="671"/>
      <c r="BO69" s="668">
        <f t="shared" si="0"/>
        <v>8992.9479452054802</v>
      </c>
      <c r="BP69" s="669"/>
      <c r="BQ69" s="669"/>
      <c r="BR69" s="669"/>
      <c r="BS69" s="669"/>
      <c r="BT69" s="669"/>
      <c r="BU69" s="669"/>
      <c r="BV69" s="670"/>
      <c r="BW69" s="671">
        <v>0</v>
      </c>
      <c r="BX69" s="671"/>
      <c r="BY69" s="671"/>
      <c r="BZ69" s="671"/>
      <c r="CA69" s="671"/>
      <c r="CB69" s="671"/>
      <c r="CC69" s="671"/>
      <c r="CD69" s="671"/>
      <c r="CE69" s="671">
        <v>0</v>
      </c>
      <c r="CF69" s="671"/>
      <c r="CG69" s="671"/>
      <c r="CH69" s="671"/>
      <c r="CI69" s="671"/>
      <c r="CJ69" s="671"/>
      <c r="CK69" s="671"/>
      <c r="CL69" s="671"/>
      <c r="CM69" s="671"/>
      <c r="CN69" s="671">
        <v>0</v>
      </c>
      <c r="CO69" s="671"/>
      <c r="CP69" s="671"/>
      <c r="CQ69" s="671"/>
      <c r="CR69" s="671"/>
      <c r="CS69" s="671"/>
      <c r="CT69" s="671"/>
      <c r="CU69" s="671"/>
      <c r="CV69" s="666">
        <f t="shared" si="1"/>
        <v>74641.467945205484</v>
      </c>
      <c r="CW69" s="666"/>
      <c r="CX69" s="666"/>
      <c r="CY69" s="666"/>
      <c r="CZ69" s="666"/>
      <c r="DA69" s="666"/>
      <c r="DB69" s="666"/>
      <c r="DC69" s="666"/>
      <c r="DD69" s="666"/>
      <c r="DE69" s="667"/>
    </row>
    <row r="70" spans="1:122" s="3" customFormat="1" ht="23.25" customHeight="1">
      <c r="A70" s="672" t="s">
        <v>1916</v>
      </c>
      <c r="B70" s="673"/>
      <c r="C70" s="673"/>
      <c r="D70" s="673"/>
      <c r="E70" s="673"/>
      <c r="F70" s="673"/>
      <c r="G70" s="673"/>
      <c r="H70" s="673"/>
      <c r="I70" s="673"/>
      <c r="J70" s="673"/>
      <c r="K70" s="673"/>
      <c r="L70" s="673"/>
      <c r="M70" s="673"/>
      <c r="N70" s="673"/>
      <c r="O70" s="674"/>
      <c r="P70" s="675" t="s">
        <v>1832</v>
      </c>
      <c r="Q70" s="676"/>
      <c r="R70" s="676"/>
      <c r="S70" s="676"/>
      <c r="T70" s="676"/>
      <c r="U70" s="676"/>
      <c r="V70" s="676"/>
      <c r="W70" s="676"/>
      <c r="X70" s="676"/>
      <c r="Y70" s="676"/>
      <c r="Z70" s="676"/>
      <c r="AA70" s="676"/>
      <c r="AB70" s="676"/>
      <c r="AC70" s="677"/>
      <c r="AD70" s="678"/>
      <c r="AE70" s="679"/>
      <c r="AF70" s="680"/>
      <c r="AG70" s="681">
        <v>1</v>
      </c>
      <c r="AH70" s="682"/>
      <c r="AI70" s="682"/>
      <c r="AJ70" s="683"/>
      <c r="AK70" s="691">
        <v>6731.82</v>
      </c>
      <c r="AL70" s="692"/>
      <c r="AM70" s="692"/>
      <c r="AN70" s="692"/>
      <c r="AO70" s="692"/>
      <c r="AP70" s="693"/>
      <c r="AQ70" s="687">
        <f t="shared" si="2"/>
        <v>80781.84</v>
      </c>
      <c r="AR70" s="687"/>
      <c r="AS70" s="687"/>
      <c r="AT70" s="687"/>
      <c r="AU70" s="687"/>
      <c r="AV70" s="687"/>
      <c r="AW70" s="687"/>
      <c r="AX70" s="687"/>
      <c r="AY70" s="668">
        <v>0</v>
      </c>
      <c r="AZ70" s="669"/>
      <c r="BA70" s="669"/>
      <c r="BB70" s="669"/>
      <c r="BC70" s="669"/>
      <c r="BD70" s="669"/>
      <c r="BE70" s="669"/>
      <c r="BF70" s="670"/>
      <c r="BG70" s="671">
        <v>0</v>
      </c>
      <c r="BH70" s="671"/>
      <c r="BI70" s="671"/>
      <c r="BJ70" s="671"/>
      <c r="BK70" s="671"/>
      <c r="BL70" s="671"/>
      <c r="BM70" s="671"/>
      <c r="BN70" s="671"/>
      <c r="BO70" s="668">
        <f t="shared" si="0"/>
        <v>11066.005479452055</v>
      </c>
      <c r="BP70" s="669"/>
      <c r="BQ70" s="669"/>
      <c r="BR70" s="669"/>
      <c r="BS70" s="669"/>
      <c r="BT70" s="669"/>
      <c r="BU70" s="669"/>
      <c r="BV70" s="670"/>
      <c r="BW70" s="671">
        <v>0</v>
      </c>
      <c r="BX70" s="671"/>
      <c r="BY70" s="671"/>
      <c r="BZ70" s="671"/>
      <c r="CA70" s="671"/>
      <c r="CB70" s="671"/>
      <c r="CC70" s="671"/>
      <c r="CD70" s="671"/>
      <c r="CE70" s="671">
        <v>0</v>
      </c>
      <c r="CF70" s="671"/>
      <c r="CG70" s="671"/>
      <c r="CH70" s="671"/>
      <c r="CI70" s="671"/>
      <c r="CJ70" s="671"/>
      <c r="CK70" s="671"/>
      <c r="CL70" s="671"/>
      <c r="CM70" s="671"/>
      <c r="CN70" s="671">
        <v>0</v>
      </c>
      <c r="CO70" s="671"/>
      <c r="CP70" s="671"/>
      <c r="CQ70" s="671"/>
      <c r="CR70" s="671"/>
      <c r="CS70" s="671"/>
      <c r="CT70" s="671"/>
      <c r="CU70" s="671"/>
      <c r="CV70" s="666">
        <f t="shared" si="1"/>
        <v>91847.845479452051</v>
      </c>
      <c r="CW70" s="666"/>
      <c r="CX70" s="666"/>
      <c r="CY70" s="666"/>
      <c r="CZ70" s="666"/>
      <c r="DA70" s="666"/>
      <c r="DB70" s="666"/>
      <c r="DC70" s="666"/>
      <c r="DD70" s="666"/>
      <c r="DE70" s="667"/>
    </row>
    <row r="71" spans="1:122" s="3" customFormat="1" ht="23.25" customHeight="1">
      <c r="A71" s="672" t="s">
        <v>1804</v>
      </c>
      <c r="B71" s="673"/>
      <c r="C71" s="673"/>
      <c r="D71" s="673"/>
      <c r="E71" s="673"/>
      <c r="F71" s="673"/>
      <c r="G71" s="673"/>
      <c r="H71" s="673"/>
      <c r="I71" s="673"/>
      <c r="J71" s="673"/>
      <c r="K71" s="673"/>
      <c r="L71" s="673"/>
      <c r="M71" s="673"/>
      <c r="N71" s="673"/>
      <c r="O71" s="674"/>
      <c r="P71" s="675" t="s">
        <v>1835</v>
      </c>
      <c r="Q71" s="676"/>
      <c r="R71" s="676"/>
      <c r="S71" s="676"/>
      <c r="T71" s="676"/>
      <c r="U71" s="676"/>
      <c r="V71" s="676"/>
      <c r="W71" s="676"/>
      <c r="X71" s="676"/>
      <c r="Y71" s="676"/>
      <c r="Z71" s="676"/>
      <c r="AA71" s="676"/>
      <c r="AB71" s="676"/>
      <c r="AC71" s="677"/>
      <c r="AD71" s="678"/>
      <c r="AE71" s="679"/>
      <c r="AF71" s="680"/>
      <c r="AG71" s="681">
        <v>1</v>
      </c>
      <c r="AH71" s="682"/>
      <c r="AI71" s="682"/>
      <c r="AJ71" s="683"/>
      <c r="AK71" s="691">
        <v>12595.59</v>
      </c>
      <c r="AL71" s="692"/>
      <c r="AM71" s="692"/>
      <c r="AN71" s="692"/>
      <c r="AO71" s="692"/>
      <c r="AP71" s="693"/>
      <c r="AQ71" s="687">
        <f t="shared" si="2"/>
        <v>151147.08000000002</v>
      </c>
      <c r="AR71" s="687"/>
      <c r="AS71" s="687"/>
      <c r="AT71" s="687"/>
      <c r="AU71" s="687"/>
      <c r="AV71" s="687"/>
      <c r="AW71" s="687"/>
      <c r="AX71" s="687"/>
      <c r="AY71" s="668">
        <v>0</v>
      </c>
      <c r="AZ71" s="669"/>
      <c r="BA71" s="669"/>
      <c r="BB71" s="669"/>
      <c r="BC71" s="669"/>
      <c r="BD71" s="669"/>
      <c r="BE71" s="669"/>
      <c r="BF71" s="670"/>
      <c r="BG71" s="671">
        <v>0</v>
      </c>
      <c r="BH71" s="671"/>
      <c r="BI71" s="671"/>
      <c r="BJ71" s="671"/>
      <c r="BK71" s="671"/>
      <c r="BL71" s="671"/>
      <c r="BM71" s="671"/>
      <c r="BN71" s="671"/>
      <c r="BO71" s="668">
        <f t="shared" si="0"/>
        <v>20705.079452054797</v>
      </c>
      <c r="BP71" s="669"/>
      <c r="BQ71" s="669"/>
      <c r="BR71" s="669"/>
      <c r="BS71" s="669"/>
      <c r="BT71" s="669"/>
      <c r="BU71" s="669"/>
      <c r="BV71" s="670"/>
      <c r="BW71" s="671">
        <v>0</v>
      </c>
      <c r="BX71" s="671"/>
      <c r="BY71" s="671"/>
      <c r="BZ71" s="671"/>
      <c r="CA71" s="671"/>
      <c r="CB71" s="671"/>
      <c r="CC71" s="671"/>
      <c r="CD71" s="671"/>
      <c r="CE71" s="671">
        <v>0</v>
      </c>
      <c r="CF71" s="671"/>
      <c r="CG71" s="671"/>
      <c r="CH71" s="671"/>
      <c r="CI71" s="671"/>
      <c r="CJ71" s="671"/>
      <c r="CK71" s="671"/>
      <c r="CL71" s="671"/>
      <c r="CM71" s="671"/>
      <c r="CN71" s="671">
        <v>0</v>
      </c>
      <c r="CO71" s="671"/>
      <c r="CP71" s="671"/>
      <c r="CQ71" s="671"/>
      <c r="CR71" s="671"/>
      <c r="CS71" s="671"/>
      <c r="CT71" s="671"/>
      <c r="CU71" s="671"/>
      <c r="CV71" s="666">
        <f t="shared" si="1"/>
        <v>171852.15945205482</v>
      </c>
      <c r="CW71" s="666"/>
      <c r="CX71" s="666"/>
      <c r="CY71" s="666"/>
      <c r="CZ71" s="666"/>
      <c r="DA71" s="666"/>
      <c r="DB71" s="666"/>
      <c r="DC71" s="666"/>
      <c r="DD71" s="666"/>
      <c r="DE71" s="667"/>
    </row>
    <row r="72" spans="1:122" s="3" customFormat="1" ht="23.25" customHeight="1">
      <c r="A72" s="672" t="s">
        <v>1802</v>
      </c>
      <c r="B72" s="673"/>
      <c r="C72" s="673"/>
      <c r="D72" s="673"/>
      <c r="E72" s="673"/>
      <c r="F72" s="673"/>
      <c r="G72" s="673"/>
      <c r="H72" s="673"/>
      <c r="I72" s="673"/>
      <c r="J72" s="673"/>
      <c r="K72" s="673"/>
      <c r="L72" s="673"/>
      <c r="M72" s="673"/>
      <c r="N72" s="673"/>
      <c r="O72" s="674"/>
      <c r="P72" s="675" t="s">
        <v>1835</v>
      </c>
      <c r="Q72" s="676"/>
      <c r="R72" s="676"/>
      <c r="S72" s="676"/>
      <c r="T72" s="676"/>
      <c r="U72" s="676"/>
      <c r="V72" s="676"/>
      <c r="W72" s="676"/>
      <c r="X72" s="676"/>
      <c r="Y72" s="676"/>
      <c r="Z72" s="676"/>
      <c r="AA72" s="676"/>
      <c r="AB72" s="676"/>
      <c r="AC72" s="677"/>
      <c r="AD72" s="678"/>
      <c r="AE72" s="679"/>
      <c r="AF72" s="680"/>
      <c r="AG72" s="681">
        <v>2</v>
      </c>
      <c r="AH72" s="682"/>
      <c r="AI72" s="682"/>
      <c r="AJ72" s="683"/>
      <c r="AK72" s="691">
        <v>4968.79</v>
      </c>
      <c r="AL72" s="692"/>
      <c r="AM72" s="692"/>
      <c r="AN72" s="692"/>
      <c r="AO72" s="692"/>
      <c r="AP72" s="693"/>
      <c r="AQ72" s="687">
        <f t="shared" si="2"/>
        <v>119250.95999999999</v>
      </c>
      <c r="AR72" s="687"/>
      <c r="AS72" s="687"/>
      <c r="AT72" s="687"/>
      <c r="AU72" s="687"/>
      <c r="AV72" s="687"/>
      <c r="AW72" s="687"/>
      <c r="AX72" s="687"/>
      <c r="AY72" s="668">
        <v>0</v>
      </c>
      <c r="AZ72" s="669"/>
      <c r="BA72" s="669"/>
      <c r="BB72" s="669"/>
      <c r="BC72" s="669"/>
      <c r="BD72" s="669"/>
      <c r="BE72" s="669"/>
      <c r="BF72" s="670"/>
      <c r="BG72" s="671">
        <v>0</v>
      </c>
      <c r="BH72" s="671"/>
      <c r="BI72" s="671"/>
      <c r="BJ72" s="671"/>
      <c r="BK72" s="671"/>
      <c r="BL72" s="671"/>
      <c r="BM72" s="671"/>
      <c r="BN72" s="671"/>
      <c r="BO72" s="668">
        <f t="shared" si="0"/>
        <v>16335.747945205478</v>
      </c>
      <c r="BP72" s="669"/>
      <c r="BQ72" s="669"/>
      <c r="BR72" s="669"/>
      <c r="BS72" s="669"/>
      <c r="BT72" s="669"/>
      <c r="BU72" s="669"/>
      <c r="BV72" s="670"/>
      <c r="BW72" s="671">
        <v>0</v>
      </c>
      <c r="BX72" s="671"/>
      <c r="BY72" s="671"/>
      <c r="BZ72" s="671"/>
      <c r="CA72" s="671"/>
      <c r="CB72" s="671"/>
      <c r="CC72" s="671"/>
      <c r="CD72" s="671"/>
      <c r="CE72" s="671">
        <v>0</v>
      </c>
      <c r="CF72" s="671"/>
      <c r="CG72" s="671"/>
      <c r="CH72" s="671"/>
      <c r="CI72" s="671"/>
      <c r="CJ72" s="671"/>
      <c r="CK72" s="671"/>
      <c r="CL72" s="671"/>
      <c r="CM72" s="671"/>
      <c r="CN72" s="671">
        <v>0</v>
      </c>
      <c r="CO72" s="671"/>
      <c r="CP72" s="671"/>
      <c r="CQ72" s="671"/>
      <c r="CR72" s="671"/>
      <c r="CS72" s="671"/>
      <c r="CT72" s="671"/>
      <c r="CU72" s="671"/>
      <c r="CV72" s="666">
        <f t="shared" si="1"/>
        <v>135586.70794520547</v>
      </c>
      <c r="CW72" s="666"/>
      <c r="CX72" s="666"/>
      <c r="CY72" s="666"/>
      <c r="CZ72" s="666"/>
      <c r="DA72" s="666"/>
      <c r="DB72" s="666"/>
      <c r="DC72" s="666"/>
      <c r="DD72" s="666"/>
      <c r="DE72" s="667"/>
    </row>
    <row r="73" spans="1:122" s="3" customFormat="1" ht="23.25" customHeight="1">
      <c r="A73" s="672" t="s">
        <v>1804</v>
      </c>
      <c r="B73" s="673"/>
      <c r="C73" s="673"/>
      <c r="D73" s="673"/>
      <c r="E73" s="673"/>
      <c r="F73" s="673"/>
      <c r="G73" s="673"/>
      <c r="H73" s="673"/>
      <c r="I73" s="673"/>
      <c r="J73" s="673"/>
      <c r="K73" s="673"/>
      <c r="L73" s="673"/>
      <c r="M73" s="673"/>
      <c r="N73" s="673"/>
      <c r="O73" s="674"/>
      <c r="P73" s="675" t="s">
        <v>1836</v>
      </c>
      <c r="Q73" s="676"/>
      <c r="R73" s="676"/>
      <c r="S73" s="676"/>
      <c r="T73" s="676"/>
      <c r="U73" s="676"/>
      <c r="V73" s="676"/>
      <c r="W73" s="676"/>
      <c r="X73" s="676"/>
      <c r="Y73" s="676"/>
      <c r="Z73" s="676"/>
      <c r="AA73" s="676"/>
      <c r="AB73" s="676"/>
      <c r="AC73" s="677"/>
      <c r="AD73" s="678"/>
      <c r="AE73" s="679"/>
      <c r="AF73" s="680"/>
      <c r="AG73" s="681">
        <v>1</v>
      </c>
      <c r="AH73" s="682"/>
      <c r="AI73" s="682"/>
      <c r="AJ73" s="683"/>
      <c r="AK73" s="691">
        <v>15121.74</v>
      </c>
      <c r="AL73" s="692"/>
      <c r="AM73" s="692"/>
      <c r="AN73" s="692"/>
      <c r="AO73" s="692"/>
      <c r="AP73" s="693"/>
      <c r="AQ73" s="687">
        <f>AG73*AK73*12</f>
        <v>181460.88</v>
      </c>
      <c r="AR73" s="687"/>
      <c r="AS73" s="687"/>
      <c r="AT73" s="687"/>
      <c r="AU73" s="687"/>
      <c r="AV73" s="687"/>
      <c r="AW73" s="687"/>
      <c r="AX73" s="687"/>
      <c r="AY73" s="668">
        <v>0</v>
      </c>
      <c r="AZ73" s="669"/>
      <c r="BA73" s="669"/>
      <c r="BB73" s="669"/>
      <c r="BC73" s="669"/>
      <c r="BD73" s="669"/>
      <c r="BE73" s="669"/>
      <c r="BF73" s="670"/>
      <c r="BG73" s="671">
        <v>0</v>
      </c>
      <c r="BH73" s="671"/>
      <c r="BI73" s="671"/>
      <c r="BJ73" s="671"/>
      <c r="BK73" s="671"/>
      <c r="BL73" s="671"/>
      <c r="BM73" s="671"/>
      <c r="BN73" s="671"/>
      <c r="BO73" s="668">
        <f>AQ73/365*50</f>
        <v>24857.654794520549</v>
      </c>
      <c r="BP73" s="669"/>
      <c r="BQ73" s="669"/>
      <c r="BR73" s="669"/>
      <c r="BS73" s="669"/>
      <c r="BT73" s="669"/>
      <c r="BU73" s="669"/>
      <c r="BV73" s="670"/>
      <c r="BW73" s="671">
        <v>0</v>
      </c>
      <c r="BX73" s="671"/>
      <c r="BY73" s="671"/>
      <c r="BZ73" s="671"/>
      <c r="CA73" s="671"/>
      <c r="CB73" s="671"/>
      <c r="CC73" s="671"/>
      <c r="CD73" s="671"/>
      <c r="CE73" s="671">
        <v>0</v>
      </c>
      <c r="CF73" s="671"/>
      <c r="CG73" s="671"/>
      <c r="CH73" s="671"/>
      <c r="CI73" s="671"/>
      <c r="CJ73" s="671"/>
      <c r="CK73" s="671"/>
      <c r="CL73" s="671"/>
      <c r="CM73" s="671"/>
      <c r="CN73" s="671">
        <v>0</v>
      </c>
      <c r="CO73" s="671"/>
      <c r="CP73" s="671"/>
      <c r="CQ73" s="671"/>
      <c r="CR73" s="671"/>
      <c r="CS73" s="671"/>
      <c r="CT73" s="671"/>
      <c r="CU73" s="671"/>
      <c r="CV73" s="666">
        <f>SUM(AQ73:CU73)</f>
        <v>206318.53479452056</v>
      </c>
      <c r="CW73" s="666"/>
      <c r="CX73" s="666"/>
      <c r="CY73" s="666"/>
      <c r="CZ73" s="666"/>
      <c r="DA73" s="666"/>
      <c r="DB73" s="666"/>
      <c r="DC73" s="666"/>
      <c r="DD73" s="666"/>
      <c r="DE73" s="667"/>
    </row>
    <row r="74" spans="1:122" s="3" customFormat="1" ht="23.25" customHeight="1">
      <c r="A74" s="672" t="s">
        <v>1802</v>
      </c>
      <c r="B74" s="673"/>
      <c r="C74" s="673"/>
      <c r="D74" s="673"/>
      <c r="E74" s="673"/>
      <c r="F74" s="673"/>
      <c r="G74" s="673"/>
      <c r="H74" s="673"/>
      <c r="I74" s="673"/>
      <c r="J74" s="673"/>
      <c r="K74" s="673"/>
      <c r="L74" s="673"/>
      <c r="M74" s="673"/>
      <c r="N74" s="673"/>
      <c r="O74" s="674"/>
      <c r="P74" s="675" t="s">
        <v>1836</v>
      </c>
      <c r="Q74" s="676"/>
      <c r="R74" s="676"/>
      <c r="S74" s="676"/>
      <c r="T74" s="676"/>
      <c r="U74" s="676"/>
      <c r="V74" s="676"/>
      <c r="W74" s="676"/>
      <c r="X74" s="676"/>
      <c r="Y74" s="676"/>
      <c r="Z74" s="676"/>
      <c r="AA74" s="676"/>
      <c r="AB74" s="676"/>
      <c r="AC74" s="677"/>
      <c r="AD74" s="678"/>
      <c r="AE74" s="679"/>
      <c r="AF74" s="680"/>
      <c r="AG74" s="681">
        <v>2</v>
      </c>
      <c r="AH74" s="682"/>
      <c r="AI74" s="682"/>
      <c r="AJ74" s="683"/>
      <c r="AK74" s="691">
        <v>4680</v>
      </c>
      <c r="AL74" s="692"/>
      <c r="AM74" s="692"/>
      <c r="AN74" s="692"/>
      <c r="AO74" s="692"/>
      <c r="AP74" s="693"/>
      <c r="AQ74" s="687">
        <f>AG74*AK74*12</f>
        <v>112320</v>
      </c>
      <c r="AR74" s="687"/>
      <c r="AS74" s="687"/>
      <c r="AT74" s="687"/>
      <c r="AU74" s="687"/>
      <c r="AV74" s="687"/>
      <c r="AW74" s="687"/>
      <c r="AX74" s="687"/>
      <c r="AY74" s="668">
        <v>0</v>
      </c>
      <c r="AZ74" s="669"/>
      <c r="BA74" s="669"/>
      <c r="BB74" s="669"/>
      <c r="BC74" s="669"/>
      <c r="BD74" s="669"/>
      <c r="BE74" s="669"/>
      <c r="BF74" s="670"/>
      <c r="BG74" s="671">
        <v>0</v>
      </c>
      <c r="BH74" s="671"/>
      <c r="BI74" s="671"/>
      <c r="BJ74" s="671"/>
      <c r="BK74" s="671"/>
      <c r="BL74" s="671"/>
      <c r="BM74" s="671"/>
      <c r="BN74" s="671"/>
      <c r="BO74" s="668">
        <f>AQ74/365*50</f>
        <v>15386.301369863015</v>
      </c>
      <c r="BP74" s="669"/>
      <c r="BQ74" s="669"/>
      <c r="BR74" s="669"/>
      <c r="BS74" s="669"/>
      <c r="BT74" s="669"/>
      <c r="BU74" s="669"/>
      <c r="BV74" s="670"/>
      <c r="BW74" s="671">
        <v>0</v>
      </c>
      <c r="BX74" s="671"/>
      <c r="BY74" s="671"/>
      <c r="BZ74" s="671"/>
      <c r="CA74" s="671"/>
      <c r="CB74" s="671"/>
      <c r="CC74" s="671"/>
      <c r="CD74" s="671"/>
      <c r="CE74" s="671">
        <v>0</v>
      </c>
      <c r="CF74" s="671"/>
      <c r="CG74" s="671"/>
      <c r="CH74" s="671"/>
      <c r="CI74" s="671"/>
      <c r="CJ74" s="671"/>
      <c r="CK74" s="671"/>
      <c r="CL74" s="671"/>
      <c r="CM74" s="671"/>
      <c r="CN74" s="671">
        <v>0</v>
      </c>
      <c r="CO74" s="671"/>
      <c r="CP74" s="671"/>
      <c r="CQ74" s="671"/>
      <c r="CR74" s="671"/>
      <c r="CS74" s="671"/>
      <c r="CT74" s="671"/>
      <c r="CU74" s="671"/>
      <c r="CV74" s="666">
        <f>SUM(AQ74:CU74)</f>
        <v>127706.30136986301</v>
      </c>
      <c r="CW74" s="666"/>
      <c r="CX74" s="666"/>
      <c r="CY74" s="666"/>
      <c r="CZ74" s="666"/>
      <c r="DA74" s="666"/>
      <c r="DB74" s="666"/>
      <c r="DC74" s="666"/>
      <c r="DD74" s="666"/>
      <c r="DE74" s="667"/>
    </row>
    <row r="75" spans="1:122" s="3" customFormat="1" ht="23.25" customHeight="1">
      <c r="A75" s="672" t="s">
        <v>1803</v>
      </c>
      <c r="B75" s="673"/>
      <c r="C75" s="673"/>
      <c r="D75" s="673"/>
      <c r="E75" s="673"/>
      <c r="F75" s="673"/>
      <c r="G75" s="673"/>
      <c r="H75" s="673"/>
      <c r="I75" s="673"/>
      <c r="J75" s="673"/>
      <c r="K75" s="673"/>
      <c r="L75" s="673"/>
      <c r="M75" s="673"/>
      <c r="N75" s="673"/>
      <c r="O75" s="674"/>
      <c r="P75" s="675" t="s">
        <v>1836</v>
      </c>
      <c r="Q75" s="676"/>
      <c r="R75" s="676"/>
      <c r="S75" s="676"/>
      <c r="T75" s="676"/>
      <c r="U75" s="676"/>
      <c r="V75" s="676"/>
      <c r="W75" s="676"/>
      <c r="X75" s="676"/>
      <c r="Y75" s="676"/>
      <c r="Z75" s="676"/>
      <c r="AA75" s="676"/>
      <c r="AB75" s="676"/>
      <c r="AC75" s="677"/>
      <c r="AD75" s="678"/>
      <c r="AE75" s="679"/>
      <c r="AF75" s="680"/>
      <c r="AG75" s="681">
        <v>1</v>
      </c>
      <c r="AH75" s="682"/>
      <c r="AI75" s="682"/>
      <c r="AJ75" s="683"/>
      <c r="AK75" s="691">
        <v>9114.69</v>
      </c>
      <c r="AL75" s="692"/>
      <c r="AM75" s="692"/>
      <c r="AN75" s="692"/>
      <c r="AO75" s="692"/>
      <c r="AP75" s="693"/>
      <c r="AQ75" s="687">
        <f>AG75*AK75*12</f>
        <v>109376.28</v>
      </c>
      <c r="AR75" s="687"/>
      <c r="AS75" s="687"/>
      <c r="AT75" s="687"/>
      <c r="AU75" s="687"/>
      <c r="AV75" s="687"/>
      <c r="AW75" s="687"/>
      <c r="AX75" s="687"/>
      <c r="AY75" s="668">
        <v>0</v>
      </c>
      <c r="AZ75" s="669"/>
      <c r="BA75" s="669"/>
      <c r="BB75" s="669"/>
      <c r="BC75" s="669"/>
      <c r="BD75" s="669"/>
      <c r="BE75" s="669"/>
      <c r="BF75" s="670"/>
      <c r="BG75" s="671">
        <v>0</v>
      </c>
      <c r="BH75" s="671"/>
      <c r="BI75" s="671"/>
      <c r="BJ75" s="671"/>
      <c r="BK75" s="671"/>
      <c r="BL75" s="671"/>
      <c r="BM75" s="671"/>
      <c r="BN75" s="671"/>
      <c r="BO75" s="668">
        <f>AQ75/365*50</f>
        <v>14983.052054794522</v>
      </c>
      <c r="BP75" s="669"/>
      <c r="BQ75" s="669"/>
      <c r="BR75" s="669"/>
      <c r="BS75" s="669"/>
      <c r="BT75" s="669"/>
      <c r="BU75" s="669"/>
      <c r="BV75" s="670"/>
      <c r="BW75" s="671">
        <v>0</v>
      </c>
      <c r="BX75" s="671"/>
      <c r="BY75" s="671"/>
      <c r="BZ75" s="671"/>
      <c r="CA75" s="671"/>
      <c r="CB75" s="671"/>
      <c r="CC75" s="671"/>
      <c r="CD75" s="671"/>
      <c r="CE75" s="671">
        <v>0</v>
      </c>
      <c r="CF75" s="671"/>
      <c r="CG75" s="671"/>
      <c r="CH75" s="671"/>
      <c r="CI75" s="671"/>
      <c r="CJ75" s="671"/>
      <c r="CK75" s="671"/>
      <c r="CL75" s="671"/>
      <c r="CM75" s="671"/>
      <c r="CN75" s="671">
        <v>0</v>
      </c>
      <c r="CO75" s="671"/>
      <c r="CP75" s="671"/>
      <c r="CQ75" s="671"/>
      <c r="CR75" s="671"/>
      <c r="CS75" s="671"/>
      <c r="CT75" s="671"/>
      <c r="CU75" s="671"/>
      <c r="CV75" s="666">
        <f>SUM(AQ75:CU75)</f>
        <v>124359.33205479452</v>
      </c>
      <c r="CW75" s="666"/>
      <c r="CX75" s="666"/>
      <c r="CY75" s="666"/>
      <c r="CZ75" s="666"/>
      <c r="DA75" s="666"/>
      <c r="DB75" s="666"/>
      <c r="DC75" s="666"/>
      <c r="DD75" s="666"/>
      <c r="DE75" s="667"/>
    </row>
    <row r="76" spans="1:122" s="3" customFormat="1" ht="23.25" customHeight="1">
      <c r="A76" s="768" t="s">
        <v>1804</v>
      </c>
      <c r="B76" s="769"/>
      <c r="C76" s="769"/>
      <c r="D76" s="769"/>
      <c r="E76" s="769"/>
      <c r="F76" s="769"/>
      <c r="G76" s="769"/>
      <c r="H76" s="769"/>
      <c r="I76" s="769"/>
      <c r="J76" s="769"/>
      <c r="K76" s="769"/>
      <c r="L76" s="769"/>
      <c r="M76" s="769"/>
      <c r="N76" s="769"/>
      <c r="O76" s="770"/>
      <c r="P76" s="771" t="s">
        <v>1837</v>
      </c>
      <c r="Q76" s="772"/>
      <c r="R76" s="772"/>
      <c r="S76" s="772"/>
      <c r="T76" s="772"/>
      <c r="U76" s="772"/>
      <c r="V76" s="772"/>
      <c r="W76" s="772"/>
      <c r="X76" s="772"/>
      <c r="Y76" s="772"/>
      <c r="Z76" s="772"/>
      <c r="AA76" s="772"/>
      <c r="AB76" s="772"/>
      <c r="AC76" s="773"/>
      <c r="AD76" s="774"/>
      <c r="AE76" s="775"/>
      <c r="AF76" s="776"/>
      <c r="AG76" s="792">
        <v>1</v>
      </c>
      <c r="AH76" s="793"/>
      <c r="AI76" s="793"/>
      <c r="AJ76" s="794"/>
      <c r="AK76" s="700">
        <v>10969.87</v>
      </c>
      <c r="AL76" s="701"/>
      <c r="AM76" s="701"/>
      <c r="AN76" s="701"/>
      <c r="AO76" s="701"/>
      <c r="AP76" s="702"/>
      <c r="AQ76" s="687">
        <f>AG76*AK76*12</f>
        <v>131638.44</v>
      </c>
      <c r="AR76" s="687"/>
      <c r="AS76" s="687"/>
      <c r="AT76" s="687"/>
      <c r="AU76" s="687"/>
      <c r="AV76" s="687"/>
      <c r="AW76" s="687"/>
      <c r="AX76" s="687"/>
      <c r="AY76" s="668">
        <v>0</v>
      </c>
      <c r="AZ76" s="669"/>
      <c r="BA76" s="669"/>
      <c r="BB76" s="669"/>
      <c r="BC76" s="669"/>
      <c r="BD76" s="669"/>
      <c r="BE76" s="669"/>
      <c r="BF76" s="670"/>
      <c r="BG76" s="671">
        <v>0</v>
      </c>
      <c r="BH76" s="671"/>
      <c r="BI76" s="671"/>
      <c r="BJ76" s="671"/>
      <c r="BK76" s="671"/>
      <c r="BL76" s="671"/>
      <c r="BM76" s="671"/>
      <c r="BN76" s="671"/>
      <c r="BO76" s="668">
        <f>AQ76/365*50</f>
        <v>18032.663013698628</v>
      </c>
      <c r="BP76" s="669"/>
      <c r="BQ76" s="669"/>
      <c r="BR76" s="669"/>
      <c r="BS76" s="669"/>
      <c r="BT76" s="669"/>
      <c r="BU76" s="669"/>
      <c r="BV76" s="670"/>
      <c r="BW76" s="671">
        <v>0</v>
      </c>
      <c r="BX76" s="671"/>
      <c r="BY76" s="671"/>
      <c r="BZ76" s="671"/>
      <c r="CA76" s="671"/>
      <c r="CB76" s="671"/>
      <c r="CC76" s="671"/>
      <c r="CD76" s="671"/>
      <c r="CE76" s="671">
        <v>0</v>
      </c>
      <c r="CF76" s="671"/>
      <c r="CG76" s="671"/>
      <c r="CH76" s="671"/>
      <c r="CI76" s="671"/>
      <c r="CJ76" s="671"/>
      <c r="CK76" s="671"/>
      <c r="CL76" s="671"/>
      <c r="CM76" s="671"/>
      <c r="CN76" s="671">
        <v>0</v>
      </c>
      <c r="CO76" s="671"/>
      <c r="CP76" s="671"/>
      <c r="CQ76" s="671"/>
      <c r="CR76" s="671"/>
      <c r="CS76" s="671"/>
      <c r="CT76" s="671"/>
      <c r="CU76" s="671"/>
      <c r="CV76" s="666">
        <f>SUM(AQ76:CU76)</f>
        <v>149671.10301369862</v>
      </c>
      <c r="CW76" s="666"/>
      <c r="CX76" s="666"/>
      <c r="CY76" s="666"/>
      <c r="CZ76" s="666"/>
      <c r="DA76" s="666"/>
      <c r="DB76" s="666"/>
      <c r="DC76" s="666"/>
      <c r="DD76" s="666"/>
      <c r="DE76" s="667"/>
    </row>
    <row r="77" spans="1:122" s="3" customFormat="1" ht="23.25" customHeight="1">
      <c r="A77" s="672" t="s">
        <v>1802</v>
      </c>
      <c r="B77" s="673"/>
      <c r="C77" s="673"/>
      <c r="D77" s="673"/>
      <c r="E77" s="673"/>
      <c r="F77" s="673"/>
      <c r="G77" s="673"/>
      <c r="H77" s="673"/>
      <c r="I77" s="673"/>
      <c r="J77" s="673"/>
      <c r="K77" s="673"/>
      <c r="L77" s="673"/>
      <c r="M77" s="673"/>
      <c r="N77" s="673"/>
      <c r="O77" s="674"/>
      <c r="P77" s="675" t="s">
        <v>1837</v>
      </c>
      <c r="Q77" s="676"/>
      <c r="R77" s="676"/>
      <c r="S77" s="676"/>
      <c r="T77" s="676"/>
      <c r="U77" s="676"/>
      <c r="V77" s="676"/>
      <c r="W77" s="676"/>
      <c r="X77" s="676"/>
      <c r="Y77" s="676"/>
      <c r="Z77" s="676"/>
      <c r="AA77" s="676"/>
      <c r="AB77" s="676"/>
      <c r="AC77" s="677"/>
      <c r="AD77" s="678"/>
      <c r="AE77" s="679"/>
      <c r="AF77" s="680"/>
      <c r="AG77" s="681">
        <v>1</v>
      </c>
      <c r="AH77" s="682"/>
      <c r="AI77" s="682"/>
      <c r="AJ77" s="683"/>
      <c r="AK77" s="691">
        <v>4480</v>
      </c>
      <c r="AL77" s="692"/>
      <c r="AM77" s="692"/>
      <c r="AN77" s="692"/>
      <c r="AO77" s="692"/>
      <c r="AP77" s="693"/>
      <c r="AQ77" s="687">
        <f t="shared" si="2"/>
        <v>53760</v>
      </c>
      <c r="AR77" s="687"/>
      <c r="AS77" s="687"/>
      <c r="AT77" s="687"/>
      <c r="AU77" s="687"/>
      <c r="AV77" s="687"/>
      <c r="AW77" s="687"/>
      <c r="AX77" s="687"/>
      <c r="AY77" s="668">
        <v>0</v>
      </c>
      <c r="AZ77" s="669"/>
      <c r="BA77" s="669"/>
      <c r="BB77" s="669"/>
      <c r="BC77" s="669"/>
      <c r="BD77" s="669"/>
      <c r="BE77" s="669"/>
      <c r="BF77" s="670"/>
      <c r="BG77" s="671">
        <v>0</v>
      </c>
      <c r="BH77" s="671"/>
      <c r="BI77" s="671"/>
      <c r="BJ77" s="671"/>
      <c r="BK77" s="671"/>
      <c r="BL77" s="671"/>
      <c r="BM77" s="671"/>
      <c r="BN77" s="671"/>
      <c r="BO77" s="668">
        <f t="shared" si="0"/>
        <v>7364.3835616438355</v>
      </c>
      <c r="BP77" s="669"/>
      <c r="BQ77" s="669"/>
      <c r="BR77" s="669"/>
      <c r="BS77" s="669"/>
      <c r="BT77" s="669"/>
      <c r="BU77" s="669"/>
      <c r="BV77" s="670"/>
      <c r="BW77" s="671">
        <v>0</v>
      </c>
      <c r="BX77" s="671"/>
      <c r="BY77" s="671"/>
      <c r="BZ77" s="671"/>
      <c r="CA77" s="671"/>
      <c r="CB77" s="671"/>
      <c r="CC77" s="671"/>
      <c r="CD77" s="671"/>
      <c r="CE77" s="671">
        <v>0</v>
      </c>
      <c r="CF77" s="671"/>
      <c r="CG77" s="671"/>
      <c r="CH77" s="671"/>
      <c r="CI77" s="671"/>
      <c r="CJ77" s="671"/>
      <c r="CK77" s="671"/>
      <c r="CL77" s="671"/>
      <c r="CM77" s="671"/>
      <c r="CN77" s="671">
        <v>0</v>
      </c>
      <c r="CO77" s="671"/>
      <c r="CP77" s="671"/>
      <c r="CQ77" s="671"/>
      <c r="CR77" s="671"/>
      <c r="CS77" s="671"/>
      <c r="CT77" s="671"/>
      <c r="CU77" s="671"/>
      <c r="CV77" s="666">
        <f t="shared" si="1"/>
        <v>61124.383561643837</v>
      </c>
      <c r="CW77" s="666"/>
      <c r="CX77" s="666"/>
      <c r="CY77" s="666"/>
      <c r="CZ77" s="666"/>
      <c r="DA77" s="666"/>
      <c r="DB77" s="666"/>
      <c r="DC77" s="666"/>
      <c r="DD77" s="666"/>
      <c r="DE77" s="667"/>
    </row>
    <row r="78" spans="1:122" s="3" customFormat="1" ht="23.25" customHeight="1">
      <c r="A78" s="672" t="s">
        <v>1803</v>
      </c>
      <c r="B78" s="673"/>
      <c r="C78" s="673"/>
      <c r="D78" s="673"/>
      <c r="E78" s="673"/>
      <c r="F78" s="673"/>
      <c r="G78" s="673"/>
      <c r="H78" s="673"/>
      <c r="I78" s="673"/>
      <c r="J78" s="673"/>
      <c r="K78" s="673"/>
      <c r="L78" s="673"/>
      <c r="M78" s="673"/>
      <c r="N78" s="673"/>
      <c r="O78" s="674"/>
      <c r="P78" s="675" t="s">
        <v>1837</v>
      </c>
      <c r="Q78" s="676"/>
      <c r="R78" s="676"/>
      <c r="S78" s="676"/>
      <c r="T78" s="676"/>
      <c r="U78" s="676"/>
      <c r="V78" s="676"/>
      <c r="W78" s="676"/>
      <c r="X78" s="676"/>
      <c r="Y78" s="676"/>
      <c r="Z78" s="676"/>
      <c r="AA78" s="676"/>
      <c r="AB78" s="676"/>
      <c r="AC78" s="677"/>
      <c r="AD78" s="678"/>
      <c r="AE78" s="679"/>
      <c r="AF78" s="680"/>
      <c r="AG78" s="681">
        <v>1</v>
      </c>
      <c r="AH78" s="682"/>
      <c r="AI78" s="682"/>
      <c r="AJ78" s="683"/>
      <c r="AK78" s="691">
        <v>5503.65</v>
      </c>
      <c r="AL78" s="692"/>
      <c r="AM78" s="692"/>
      <c r="AN78" s="692"/>
      <c r="AO78" s="692"/>
      <c r="AP78" s="693"/>
      <c r="AQ78" s="687">
        <f t="shared" si="2"/>
        <v>66043.799999999988</v>
      </c>
      <c r="AR78" s="687"/>
      <c r="AS78" s="687"/>
      <c r="AT78" s="687"/>
      <c r="AU78" s="687"/>
      <c r="AV78" s="687"/>
      <c r="AW78" s="687"/>
      <c r="AX78" s="687"/>
      <c r="AY78" s="668">
        <v>0</v>
      </c>
      <c r="AZ78" s="669"/>
      <c r="BA78" s="669"/>
      <c r="BB78" s="669"/>
      <c r="BC78" s="669"/>
      <c r="BD78" s="669"/>
      <c r="BE78" s="669"/>
      <c r="BF78" s="670"/>
      <c r="BG78" s="671">
        <v>0</v>
      </c>
      <c r="BH78" s="671"/>
      <c r="BI78" s="671"/>
      <c r="BJ78" s="671"/>
      <c r="BK78" s="671"/>
      <c r="BL78" s="671"/>
      <c r="BM78" s="671"/>
      <c r="BN78" s="671"/>
      <c r="BO78" s="668">
        <f t="shared" si="0"/>
        <v>9047.0958904109575</v>
      </c>
      <c r="BP78" s="669"/>
      <c r="BQ78" s="669"/>
      <c r="BR78" s="669"/>
      <c r="BS78" s="669"/>
      <c r="BT78" s="669"/>
      <c r="BU78" s="669"/>
      <c r="BV78" s="670"/>
      <c r="BW78" s="671">
        <v>0</v>
      </c>
      <c r="BX78" s="671"/>
      <c r="BY78" s="671"/>
      <c r="BZ78" s="671"/>
      <c r="CA78" s="671"/>
      <c r="CB78" s="671"/>
      <c r="CC78" s="671"/>
      <c r="CD78" s="671"/>
      <c r="CE78" s="671">
        <v>0</v>
      </c>
      <c r="CF78" s="671"/>
      <c r="CG78" s="671"/>
      <c r="CH78" s="671"/>
      <c r="CI78" s="671"/>
      <c r="CJ78" s="671"/>
      <c r="CK78" s="671"/>
      <c r="CL78" s="671"/>
      <c r="CM78" s="671"/>
      <c r="CN78" s="671">
        <v>0</v>
      </c>
      <c r="CO78" s="671"/>
      <c r="CP78" s="671"/>
      <c r="CQ78" s="671"/>
      <c r="CR78" s="671"/>
      <c r="CS78" s="671"/>
      <c r="CT78" s="671"/>
      <c r="CU78" s="671"/>
      <c r="CV78" s="666">
        <f t="shared" si="1"/>
        <v>75090.895890410946</v>
      </c>
      <c r="CW78" s="666"/>
      <c r="CX78" s="666"/>
      <c r="CY78" s="666"/>
      <c r="CZ78" s="666"/>
      <c r="DA78" s="666"/>
      <c r="DB78" s="666"/>
      <c r="DC78" s="666"/>
      <c r="DD78" s="666"/>
      <c r="DE78" s="667"/>
      <c r="DQ78" s="459"/>
      <c r="DR78" s="459"/>
    </row>
    <row r="79" spans="1:122" s="3" customFormat="1" ht="23.25" customHeight="1">
      <c r="A79" s="672" t="s">
        <v>1804</v>
      </c>
      <c r="B79" s="673"/>
      <c r="C79" s="673"/>
      <c r="D79" s="673"/>
      <c r="E79" s="673"/>
      <c r="F79" s="673"/>
      <c r="G79" s="673"/>
      <c r="H79" s="673"/>
      <c r="I79" s="673"/>
      <c r="J79" s="673"/>
      <c r="K79" s="673"/>
      <c r="L79" s="673"/>
      <c r="M79" s="673"/>
      <c r="N79" s="673"/>
      <c r="O79" s="674"/>
      <c r="P79" s="675" t="s">
        <v>1864</v>
      </c>
      <c r="Q79" s="676"/>
      <c r="R79" s="676"/>
      <c r="S79" s="676"/>
      <c r="T79" s="676"/>
      <c r="U79" s="676"/>
      <c r="V79" s="676"/>
      <c r="W79" s="676"/>
      <c r="X79" s="676"/>
      <c r="Y79" s="676"/>
      <c r="Z79" s="676"/>
      <c r="AA79" s="676"/>
      <c r="AB79" s="676"/>
      <c r="AC79" s="677"/>
      <c r="AD79" s="678"/>
      <c r="AE79" s="679"/>
      <c r="AF79" s="680"/>
      <c r="AG79" s="681">
        <v>1</v>
      </c>
      <c r="AH79" s="682"/>
      <c r="AI79" s="682"/>
      <c r="AJ79" s="683"/>
      <c r="AK79" s="691">
        <v>12344.54</v>
      </c>
      <c r="AL79" s="692"/>
      <c r="AM79" s="692"/>
      <c r="AN79" s="692"/>
      <c r="AO79" s="692"/>
      <c r="AP79" s="693"/>
      <c r="AQ79" s="687">
        <f t="shared" si="2"/>
        <v>148134.48000000001</v>
      </c>
      <c r="AR79" s="687"/>
      <c r="AS79" s="687"/>
      <c r="AT79" s="687"/>
      <c r="AU79" s="687"/>
      <c r="AV79" s="687"/>
      <c r="AW79" s="687"/>
      <c r="AX79" s="687"/>
      <c r="AY79" s="668">
        <v>0</v>
      </c>
      <c r="AZ79" s="669"/>
      <c r="BA79" s="669"/>
      <c r="BB79" s="669"/>
      <c r="BC79" s="669"/>
      <c r="BD79" s="669"/>
      <c r="BE79" s="669"/>
      <c r="BF79" s="670"/>
      <c r="BG79" s="671">
        <v>0</v>
      </c>
      <c r="BH79" s="671"/>
      <c r="BI79" s="671"/>
      <c r="BJ79" s="671"/>
      <c r="BK79" s="671"/>
      <c r="BL79" s="671"/>
      <c r="BM79" s="671"/>
      <c r="BN79" s="671"/>
      <c r="BO79" s="668">
        <f t="shared" si="0"/>
        <v>20292.394520547947</v>
      </c>
      <c r="BP79" s="669"/>
      <c r="BQ79" s="669"/>
      <c r="BR79" s="669"/>
      <c r="BS79" s="669"/>
      <c r="BT79" s="669"/>
      <c r="BU79" s="669"/>
      <c r="BV79" s="670"/>
      <c r="BW79" s="671">
        <v>0</v>
      </c>
      <c r="BX79" s="671"/>
      <c r="BY79" s="671"/>
      <c r="BZ79" s="671"/>
      <c r="CA79" s="671"/>
      <c r="CB79" s="671"/>
      <c r="CC79" s="671"/>
      <c r="CD79" s="671"/>
      <c r="CE79" s="671">
        <v>0</v>
      </c>
      <c r="CF79" s="671"/>
      <c r="CG79" s="671"/>
      <c r="CH79" s="671"/>
      <c r="CI79" s="671"/>
      <c r="CJ79" s="671"/>
      <c r="CK79" s="671"/>
      <c r="CL79" s="671"/>
      <c r="CM79" s="671"/>
      <c r="CN79" s="671">
        <v>0</v>
      </c>
      <c r="CO79" s="671"/>
      <c r="CP79" s="671"/>
      <c r="CQ79" s="671"/>
      <c r="CR79" s="671"/>
      <c r="CS79" s="671"/>
      <c r="CT79" s="671"/>
      <c r="CU79" s="671"/>
      <c r="CV79" s="666">
        <f t="shared" si="1"/>
        <v>168426.87452054795</v>
      </c>
      <c r="CW79" s="666"/>
      <c r="CX79" s="666"/>
      <c r="CY79" s="666"/>
      <c r="CZ79" s="666"/>
      <c r="DA79" s="666"/>
      <c r="DB79" s="666"/>
      <c r="DC79" s="666"/>
      <c r="DD79" s="666"/>
      <c r="DE79" s="667"/>
      <c r="DQ79" s="459"/>
      <c r="DR79" s="459"/>
    </row>
    <row r="80" spans="1:122" s="3" customFormat="1" ht="23.25" customHeight="1">
      <c r="A80" s="672" t="s">
        <v>1803</v>
      </c>
      <c r="B80" s="673"/>
      <c r="C80" s="673"/>
      <c r="D80" s="673"/>
      <c r="E80" s="673"/>
      <c r="F80" s="673"/>
      <c r="G80" s="673"/>
      <c r="H80" s="673"/>
      <c r="I80" s="673"/>
      <c r="J80" s="673"/>
      <c r="K80" s="673"/>
      <c r="L80" s="673"/>
      <c r="M80" s="673"/>
      <c r="N80" s="673"/>
      <c r="O80" s="674"/>
      <c r="P80" s="675" t="s">
        <v>1864</v>
      </c>
      <c r="Q80" s="676"/>
      <c r="R80" s="676"/>
      <c r="S80" s="676"/>
      <c r="T80" s="676"/>
      <c r="U80" s="676"/>
      <c r="V80" s="676"/>
      <c r="W80" s="676"/>
      <c r="X80" s="676"/>
      <c r="Y80" s="676"/>
      <c r="Z80" s="676"/>
      <c r="AA80" s="676"/>
      <c r="AB80" s="676"/>
      <c r="AC80" s="677"/>
      <c r="AD80" s="678"/>
      <c r="AE80" s="679"/>
      <c r="AF80" s="680"/>
      <c r="AG80" s="681">
        <v>1</v>
      </c>
      <c r="AH80" s="682"/>
      <c r="AI80" s="682"/>
      <c r="AJ80" s="683"/>
      <c r="AK80" s="691">
        <v>4480</v>
      </c>
      <c r="AL80" s="692"/>
      <c r="AM80" s="692"/>
      <c r="AN80" s="692"/>
      <c r="AO80" s="692"/>
      <c r="AP80" s="693"/>
      <c r="AQ80" s="687">
        <f t="shared" si="2"/>
        <v>53760</v>
      </c>
      <c r="AR80" s="687"/>
      <c r="AS80" s="687"/>
      <c r="AT80" s="687"/>
      <c r="AU80" s="687"/>
      <c r="AV80" s="687"/>
      <c r="AW80" s="687"/>
      <c r="AX80" s="687"/>
      <c r="AY80" s="668">
        <v>0</v>
      </c>
      <c r="AZ80" s="669"/>
      <c r="BA80" s="669"/>
      <c r="BB80" s="669"/>
      <c r="BC80" s="669"/>
      <c r="BD80" s="669"/>
      <c r="BE80" s="669"/>
      <c r="BF80" s="670"/>
      <c r="BG80" s="671">
        <v>0</v>
      </c>
      <c r="BH80" s="671"/>
      <c r="BI80" s="671"/>
      <c r="BJ80" s="671"/>
      <c r="BK80" s="671"/>
      <c r="BL80" s="671"/>
      <c r="BM80" s="671"/>
      <c r="BN80" s="671"/>
      <c r="BO80" s="668">
        <f t="shared" si="0"/>
        <v>7364.3835616438355</v>
      </c>
      <c r="BP80" s="669"/>
      <c r="BQ80" s="669"/>
      <c r="BR80" s="669"/>
      <c r="BS80" s="669"/>
      <c r="BT80" s="669"/>
      <c r="BU80" s="669"/>
      <c r="BV80" s="670"/>
      <c r="BW80" s="671">
        <v>0</v>
      </c>
      <c r="BX80" s="671"/>
      <c r="BY80" s="671"/>
      <c r="BZ80" s="671"/>
      <c r="CA80" s="671"/>
      <c r="CB80" s="671"/>
      <c r="CC80" s="671"/>
      <c r="CD80" s="671"/>
      <c r="CE80" s="671">
        <v>0</v>
      </c>
      <c r="CF80" s="671"/>
      <c r="CG80" s="671"/>
      <c r="CH80" s="671"/>
      <c r="CI80" s="671"/>
      <c r="CJ80" s="671"/>
      <c r="CK80" s="671"/>
      <c r="CL80" s="671"/>
      <c r="CM80" s="671"/>
      <c r="CN80" s="671">
        <v>0</v>
      </c>
      <c r="CO80" s="671"/>
      <c r="CP80" s="671"/>
      <c r="CQ80" s="671"/>
      <c r="CR80" s="671"/>
      <c r="CS80" s="671"/>
      <c r="CT80" s="671"/>
      <c r="CU80" s="671"/>
      <c r="CV80" s="666">
        <f t="shared" si="1"/>
        <v>61124.383561643837</v>
      </c>
      <c r="CW80" s="666"/>
      <c r="CX80" s="666"/>
      <c r="CY80" s="666"/>
      <c r="CZ80" s="666"/>
      <c r="DA80" s="666"/>
      <c r="DB80" s="666"/>
      <c r="DC80" s="666"/>
      <c r="DD80" s="666"/>
      <c r="DE80" s="667"/>
      <c r="DI80" s="777"/>
      <c r="DJ80" s="778"/>
      <c r="DK80" s="778"/>
      <c r="DL80" s="778"/>
      <c r="DM80" s="778"/>
      <c r="DN80" s="778"/>
      <c r="DO80" s="778"/>
      <c r="DP80" s="778"/>
      <c r="DQ80" s="778"/>
      <c r="DR80" s="459"/>
    </row>
    <row r="81" spans="1:122" s="3" customFormat="1" ht="23.25" customHeight="1">
      <c r="A81" s="672" t="s">
        <v>1838</v>
      </c>
      <c r="B81" s="673"/>
      <c r="C81" s="673"/>
      <c r="D81" s="673"/>
      <c r="E81" s="673"/>
      <c r="F81" s="673"/>
      <c r="G81" s="673"/>
      <c r="H81" s="673"/>
      <c r="I81" s="673"/>
      <c r="J81" s="673"/>
      <c r="K81" s="673"/>
      <c r="L81" s="673"/>
      <c r="M81" s="673"/>
      <c r="N81" s="673"/>
      <c r="O81" s="674"/>
      <c r="P81" s="675" t="s">
        <v>1839</v>
      </c>
      <c r="Q81" s="676"/>
      <c r="R81" s="676"/>
      <c r="S81" s="676"/>
      <c r="T81" s="676"/>
      <c r="U81" s="676"/>
      <c r="V81" s="676"/>
      <c r="W81" s="676"/>
      <c r="X81" s="676"/>
      <c r="Y81" s="676"/>
      <c r="Z81" s="676"/>
      <c r="AA81" s="676"/>
      <c r="AB81" s="676"/>
      <c r="AC81" s="677"/>
      <c r="AD81" s="678"/>
      <c r="AE81" s="679"/>
      <c r="AF81" s="680"/>
      <c r="AG81" s="681">
        <v>1</v>
      </c>
      <c r="AH81" s="682"/>
      <c r="AI81" s="682"/>
      <c r="AJ81" s="683"/>
      <c r="AK81" s="691">
        <v>8200</v>
      </c>
      <c r="AL81" s="692"/>
      <c r="AM81" s="692"/>
      <c r="AN81" s="692"/>
      <c r="AO81" s="692"/>
      <c r="AP81" s="693"/>
      <c r="AQ81" s="687">
        <f t="shared" si="2"/>
        <v>98400</v>
      </c>
      <c r="AR81" s="687"/>
      <c r="AS81" s="687"/>
      <c r="AT81" s="687"/>
      <c r="AU81" s="687"/>
      <c r="AV81" s="687"/>
      <c r="AW81" s="687"/>
      <c r="AX81" s="687"/>
      <c r="AY81" s="668">
        <v>0</v>
      </c>
      <c r="AZ81" s="669"/>
      <c r="BA81" s="669"/>
      <c r="BB81" s="669"/>
      <c r="BC81" s="669"/>
      <c r="BD81" s="669"/>
      <c r="BE81" s="669"/>
      <c r="BF81" s="670"/>
      <c r="BG81" s="671">
        <v>0</v>
      </c>
      <c r="BH81" s="671"/>
      <c r="BI81" s="671"/>
      <c r="BJ81" s="671"/>
      <c r="BK81" s="671"/>
      <c r="BL81" s="671"/>
      <c r="BM81" s="671"/>
      <c r="BN81" s="671"/>
      <c r="BO81" s="668">
        <f t="shared" si="0"/>
        <v>13479.452054794521</v>
      </c>
      <c r="BP81" s="669"/>
      <c r="BQ81" s="669"/>
      <c r="BR81" s="669"/>
      <c r="BS81" s="669"/>
      <c r="BT81" s="669"/>
      <c r="BU81" s="669"/>
      <c r="BV81" s="670"/>
      <c r="BW81" s="671">
        <v>0</v>
      </c>
      <c r="BX81" s="671"/>
      <c r="BY81" s="671"/>
      <c r="BZ81" s="671"/>
      <c r="CA81" s="671"/>
      <c r="CB81" s="671"/>
      <c r="CC81" s="671"/>
      <c r="CD81" s="671"/>
      <c r="CE81" s="671">
        <v>0</v>
      </c>
      <c r="CF81" s="671"/>
      <c r="CG81" s="671"/>
      <c r="CH81" s="671"/>
      <c r="CI81" s="671"/>
      <c r="CJ81" s="671"/>
      <c r="CK81" s="671"/>
      <c r="CL81" s="671"/>
      <c r="CM81" s="671"/>
      <c r="CN81" s="671">
        <v>0</v>
      </c>
      <c r="CO81" s="671"/>
      <c r="CP81" s="671"/>
      <c r="CQ81" s="671"/>
      <c r="CR81" s="671"/>
      <c r="CS81" s="671"/>
      <c r="CT81" s="671"/>
      <c r="CU81" s="671"/>
      <c r="CV81" s="666">
        <f t="shared" si="1"/>
        <v>111879.45205479453</v>
      </c>
      <c r="CW81" s="666"/>
      <c r="CX81" s="666"/>
      <c r="CY81" s="666"/>
      <c r="CZ81" s="666"/>
      <c r="DA81" s="666"/>
      <c r="DB81" s="666"/>
      <c r="DC81" s="666"/>
      <c r="DD81" s="666"/>
      <c r="DE81" s="667"/>
      <c r="DQ81" s="459"/>
      <c r="DR81" s="459"/>
    </row>
    <row r="82" spans="1:122" s="3" customFormat="1" ht="23.25" customHeight="1">
      <c r="A82" s="672" t="s">
        <v>1803</v>
      </c>
      <c r="B82" s="673"/>
      <c r="C82" s="673"/>
      <c r="D82" s="673"/>
      <c r="E82" s="673"/>
      <c r="F82" s="673"/>
      <c r="G82" s="673"/>
      <c r="H82" s="673"/>
      <c r="I82" s="673"/>
      <c r="J82" s="673"/>
      <c r="K82" s="673"/>
      <c r="L82" s="673"/>
      <c r="M82" s="673"/>
      <c r="N82" s="673"/>
      <c r="O82" s="674"/>
      <c r="P82" s="675" t="s">
        <v>1839</v>
      </c>
      <c r="Q82" s="676"/>
      <c r="R82" s="676"/>
      <c r="S82" s="676"/>
      <c r="T82" s="676"/>
      <c r="U82" s="676"/>
      <c r="V82" s="676"/>
      <c r="W82" s="676"/>
      <c r="X82" s="676"/>
      <c r="Y82" s="676"/>
      <c r="Z82" s="676"/>
      <c r="AA82" s="676"/>
      <c r="AB82" s="676"/>
      <c r="AC82" s="677"/>
      <c r="AD82" s="678"/>
      <c r="AE82" s="679"/>
      <c r="AF82" s="680"/>
      <c r="AG82" s="681">
        <v>1</v>
      </c>
      <c r="AH82" s="682"/>
      <c r="AI82" s="682"/>
      <c r="AJ82" s="683"/>
      <c r="AK82" s="691">
        <v>8022.42</v>
      </c>
      <c r="AL82" s="692"/>
      <c r="AM82" s="692"/>
      <c r="AN82" s="692"/>
      <c r="AO82" s="692"/>
      <c r="AP82" s="693"/>
      <c r="AQ82" s="687">
        <f t="shared" si="2"/>
        <v>96269.040000000008</v>
      </c>
      <c r="AR82" s="687"/>
      <c r="AS82" s="687"/>
      <c r="AT82" s="687"/>
      <c r="AU82" s="687"/>
      <c r="AV82" s="687"/>
      <c r="AW82" s="687"/>
      <c r="AX82" s="687"/>
      <c r="AY82" s="668">
        <v>0</v>
      </c>
      <c r="AZ82" s="669"/>
      <c r="BA82" s="669"/>
      <c r="BB82" s="669"/>
      <c r="BC82" s="669"/>
      <c r="BD82" s="669"/>
      <c r="BE82" s="669"/>
      <c r="BF82" s="670"/>
      <c r="BG82" s="671">
        <v>0</v>
      </c>
      <c r="BH82" s="671"/>
      <c r="BI82" s="671"/>
      <c r="BJ82" s="671"/>
      <c r="BK82" s="671"/>
      <c r="BL82" s="671"/>
      <c r="BM82" s="671"/>
      <c r="BN82" s="671"/>
      <c r="BO82" s="668">
        <f t="shared" si="0"/>
        <v>13187.539726027399</v>
      </c>
      <c r="BP82" s="669"/>
      <c r="BQ82" s="669"/>
      <c r="BR82" s="669"/>
      <c r="BS82" s="669"/>
      <c r="BT82" s="669"/>
      <c r="BU82" s="669"/>
      <c r="BV82" s="670"/>
      <c r="BW82" s="671">
        <v>0</v>
      </c>
      <c r="BX82" s="671"/>
      <c r="BY82" s="671"/>
      <c r="BZ82" s="671"/>
      <c r="CA82" s="671"/>
      <c r="CB82" s="671"/>
      <c r="CC82" s="671"/>
      <c r="CD82" s="671"/>
      <c r="CE82" s="671">
        <v>0</v>
      </c>
      <c r="CF82" s="671"/>
      <c r="CG82" s="671"/>
      <c r="CH82" s="671"/>
      <c r="CI82" s="671"/>
      <c r="CJ82" s="671"/>
      <c r="CK82" s="671"/>
      <c r="CL82" s="671"/>
      <c r="CM82" s="671"/>
      <c r="CN82" s="671">
        <v>0</v>
      </c>
      <c r="CO82" s="671"/>
      <c r="CP82" s="671"/>
      <c r="CQ82" s="671"/>
      <c r="CR82" s="671"/>
      <c r="CS82" s="671"/>
      <c r="CT82" s="671"/>
      <c r="CU82" s="671"/>
      <c r="CV82" s="666">
        <f t="shared" si="1"/>
        <v>109456.57972602741</v>
      </c>
      <c r="CW82" s="666"/>
      <c r="CX82" s="666"/>
      <c r="CY82" s="666"/>
      <c r="CZ82" s="666"/>
      <c r="DA82" s="666"/>
      <c r="DB82" s="666"/>
      <c r="DC82" s="666"/>
      <c r="DD82" s="666"/>
      <c r="DE82" s="667"/>
    </row>
    <row r="83" spans="1:122" s="3" customFormat="1" ht="23.25" customHeight="1">
      <c r="A83" s="672" t="s">
        <v>1840</v>
      </c>
      <c r="B83" s="673"/>
      <c r="C83" s="673"/>
      <c r="D83" s="673"/>
      <c r="E83" s="673"/>
      <c r="F83" s="673"/>
      <c r="G83" s="673"/>
      <c r="H83" s="673"/>
      <c r="I83" s="673"/>
      <c r="J83" s="673"/>
      <c r="K83" s="673"/>
      <c r="L83" s="673"/>
      <c r="M83" s="673"/>
      <c r="N83" s="673"/>
      <c r="O83" s="674"/>
      <c r="P83" s="675" t="s">
        <v>1839</v>
      </c>
      <c r="Q83" s="676"/>
      <c r="R83" s="676"/>
      <c r="S83" s="676"/>
      <c r="T83" s="676"/>
      <c r="U83" s="676"/>
      <c r="V83" s="676"/>
      <c r="W83" s="676"/>
      <c r="X83" s="676"/>
      <c r="Y83" s="676"/>
      <c r="Z83" s="676"/>
      <c r="AA83" s="676"/>
      <c r="AB83" s="676"/>
      <c r="AC83" s="677"/>
      <c r="AD83" s="678"/>
      <c r="AE83" s="679"/>
      <c r="AF83" s="680"/>
      <c r="AG83" s="681">
        <v>1</v>
      </c>
      <c r="AH83" s="682"/>
      <c r="AI83" s="682"/>
      <c r="AJ83" s="683"/>
      <c r="AK83" s="691">
        <v>4480.0600000000004</v>
      </c>
      <c r="AL83" s="692"/>
      <c r="AM83" s="692"/>
      <c r="AN83" s="692"/>
      <c r="AO83" s="692"/>
      <c r="AP83" s="693"/>
      <c r="AQ83" s="687">
        <f t="shared" si="2"/>
        <v>53760.72</v>
      </c>
      <c r="AR83" s="687"/>
      <c r="AS83" s="687"/>
      <c r="AT83" s="687"/>
      <c r="AU83" s="687"/>
      <c r="AV83" s="687"/>
      <c r="AW83" s="687"/>
      <c r="AX83" s="687"/>
      <c r="AY83" s="668">
        <v>0</v>
      </c>
      <c r="AZ83" s="669"/>
      <c r="BA83" s="669"/>
      <c r="BB83" s="669"/>
      <c r="BC83" s="669"/>
      <c r="BD83" s="669"/>
      <c r="BE83" s="669"/>
      <c r="BF83" s="670"/>
      <c r="BG83" s="671">
        <v>0</v>
      </c>
      <c r="BH83" s="671"/>
      <c r="BI83" s="671"/>
      <c r="BJ83" s="671"/>
      <c r="BK83" s="671"/>
      <c r="BL83" s="671"/>
      <c r="BM83" s="671"/>
      <c r="BN83" s="671"/>
      <c r="BO83" s="668">
        <f t="shared" ref="BO83:BO127" si="6">AQ83/365*50</f>
        <v>7364.4821917808213</v>
      </c>
      <c r="BP83" s="669"/>
      <c r="BQ83" s="669"/>
      <c r="BR83" s="669"/>
      <c r="BS83" s="669"/>
      <c r="BT83" s="669"/>
      <c r="BU83" s="669"/>
      <c r="BV83" s="670"/>
      <c r="BW83" s="671">
        <v>0</v>
      </c>
      <c r="BX83" s="671"/>
      <c r="BY83" s="671"/>
      <c r="BZ83" s="671"/>
      <c r="CA83" s="671"/>
      <c r="CB83" s="671"/>
      <c r="CC83" s="671"/>
      <c r="CD83" s="671"/>
      <c r="CE83" s="671">
        <v>0</v>
      </c>
      <c r="CF83" s="671"/>
      <c r="CG83" s="671"/>
      <c r="CH83" s="671"/>
      <c r="CI83" s="671"/>
      <c r="CJ83" s="671"/>
      <c r="CK83" s="671"/>
      <c r="CL83" s="671"/>
      <c r="CM83" s="671"/>
      <c r="CN83" s="671">
        <v>0</v>
      </c>
      <c r="CO83" s="671"/>
      <c r="CP83" s="671"/>
      <c r="CQ83" s="671"/>
      <c r="CR83" s="671"/>
      <c r="CS83" s="671"/>
      <c r="CT83" s="671"/>
      <c r="CU83" s="671"/>
      <c r="CV83" s="666">
        <f t="shared" ref="CV83:CV127" si="7">SUM(AQ83:CU83)</f>
        <v>61125.202191780823</v>
      </c>
      <c r="CW83" s="666"/>
      <c r="CX83" s="666"/>
      <c r="CY83" s="666"/>
      <c r="CZ83" s="666"/>
      <c r="DA83" s="666"/>
      <c r="DB83" s="666"/>
      <c r="DC83" s="666"/>
      <c r="DD83" s="666"/>
      <c r="DE83" s="667"/>
    </row>
    <row r="84" spans="1:122" s="3" customFormat="1" ht="23.25" customHeight="1">
      <c r="A84" s="672" t="s">
        <v>1840</v>
      </c>
      <c r="B84" s="673"/>
      <c r="C84" s="673"/>
      <c r="D84" s="673"/>
      <c r="E84" s="673"/>
      <c r="F84" s="673"/>
      <c r="G84" s="673"/>
      <c r="H84" s="673"/>
      <c r="I84" s="673"/>
      <c r="J84" s="673"/>
      <c r="K84" s="673"/>
      <c r="L84" s="673"/>
      <c r="M84" s="673"/>
      <c r="N84" s="673"/>
      <c r="O84" s="674"/>
      <c r="P84" s="675" t="s">
        <v>1839</v>
      </c>
      <c r="Q84" s="676"/>
      <c r="R84" s="676"/>
      <c r="S84" s="676"/>
      <c r="T84" s="676"/>
      <c r="U84" s="676"/>
      <c r="V84" s="676"/>
      <c r="W84" s="676"/>
      <c r="X84" s="676"/>
      <c r="Y84" s="676"/>
      <c r="Z84" s="676"/>
      <c r="AA84" s="676"/>
      <c r="AB84" s="676"/>
      <c r="AC84" s="677"/>
      <c r="AD84" s="678"/>
      <c r="AE84" s="679"/>
      <c r="AF84" s="680"/>
      <c r="AG84" s="681">
        <v>1</v>
      </c>
      <c r="AH84" s="682"/>
      <c r="AI84" s="682"/>
      <c r="AJ84" s="683"/>
      <c r="AK84" s="691">
        <v>4039.18</v>
      </c>
      <c r="AL84" s="692"/>
      <c r="AM84" s="692"/>
      <c r="AN84" s="692"/>
      <c r="AO84" s="692"/>
      <c r="AP84" s="693"/>
      <c r="AQ84" s="687">
        <f>AG84*AK84*12</f>
        <v>48470.159999999996</v>
      </c>
      <c r="AR84" s="687"/>
      <c r="AS84" s="687"/>
      <c r="AT84" s="687"/>
      <c r="AU84" s="687"/>
      <c r="AV84" s="687"/>
      <c r="AW84" s="687"/>
      <c r="AX84" s="687"/>
      <c r="AY84" s="668">
        <v>0</v>
      </c>
      <c r="AZ84" s="669"/>
      <c r="BA84" s="669"/>
      <c r="BB84" s="669"/>
      <c r="BC84" s="669"/>
      <c r="BD84" s="669"/>
      <c r="BE84" s="669"/>
      <c r="BF84" s="670"/>
      <c r="BG84" s="671">
        <v>0</v>
      </c>
      <c r="BH84" s="671"/>
      <c r="BI84" s="671"/>
      <c r="BJ84" s="671"/>
      <c r="BK84" s="671"/>
      <c r="BL84" s="671"/>
      <c r="BM84" s="671"/>
      <c r="BN84" s="671"/>
      <c r="BO84" s="668">
        <f>AQ84/365*50</f>
        <v>6639.7479452054795</v>
      </c>
      <c r="BP84" s="669"/>
      <c r="BQ84" s="669"/>
      <c r="BR84" s="669"/>
      <c r="BS84" s="669"/>
      <c r="BT84" s="669"/>
      <c r="BU84" s="669"/>
      <c r="BV84" s="670"/>
      <c r="BW84" s="671">
        <v>0</v>
      </c>
      <c r="BX84" s="671"/>
      <c r="BY84" s="671"/>
      <c r="BZ84" s="671"/>
      <c r="CA84" s="671"/>
      <c r="CB84" s="671"/>
      <c r="CC84" s="671"/>
      <c r="CD84" s="671"/>
      <c r="CE84" s="671">
        <v>0</v>
      </c>
      <c r="CF84" s="671"/>
      <c r="CG84" s="671"/>
      <c r="CH84" s="671"/>
      <c r="CI84" s="671"/>
      <c r="CJ84" s="671"/>
      <c r="CK84" s="671"/>
      <c r="CL84" s="671"/>
      <c r="CM84" s="671"/>
      <c r="CN84" s="671">
        <v>0</v>
      </c>
      <c r="CO84" s="671"/>
      <c r="CP84" s="671"/>
      <c r="CQ84" s="671"/>
      <c r="CR84" s="671"/>
      <c r="CS84" s="671"/>
      <c r="CT84" s="671"/>
      <c r="CU84" s="671"/>
      <c r="CV84" s="666">
        <f>SUM(AQ84:CU84)</f>
        <v>55109.907945205472</v>
      </c>
      <c r="CW84" s="666"/>
      <c r="CX84" s="666"/>
      <c r="CY84" s="666"/>
      <c r="CZ84" s="666"/>
      <c r="DA84" s="666"/>
      <c r="DB84" s="666"/>
      <c r="DC84" s="666"/>
      <c r="DD84" s="666"/>
      <c r="DE84" s="667"/>
    </row>
    <row r="85" spans="1:122" s="3" customFormat="1" ht="23.25" customHeight="1">
      <c r="A85" s="672" t="s">
        <v>1841</v>
      </c>
      <c r="B85" s="673"/>
      <c r="C85" s="673"/>
      <c r="D85" s="673"/>
      <c r="E85" s="673"/>
      <c r="F85" s="673"/>
      <c r="G85" s="673"/>
      <c r="H85" s="673"/>
      <c r="I85" s="673"/>
      <c r="J85" s="673"/>
      <c r="K85" s="673"/>
      <c r="L85" s="673"/>
      <c r="M85" s="673"/>
      <c r="N85" s="673"/>
      <c r="O85" s="674"/>
      <c r="P85" s="675" t="s">
        <v>1839</v>
      </c>
      <c r="Q85" s="676"/>
      <c r="R85" s="676"/>
      <c r="S85" s="676"/>
      <c r="T85" s="676"/>
      <c r="U85" s="676"/>
      <c r="V85" s="676"/>
      <c r="W85" s="676"/>
      <c r="X85" s="676"/>
      <c r="Y85" s="676"/>
      <c r="Z85" s="676"/>
      <c r="AA85" s="676"/>
      <c r="AB85" s="676"/>
      <c r="AC85" s="677"/>
      <c r="AD85" s="678"/>
      <c r="AE85" s="679"/>
      <c r="AF85" s="680"/>
      <c r="AG85" s="681">
        <v>1</v>
      </c>
      <c r="AH85" s="682"/>
      <c r="AI85" s="682"/>
      <c r="AJ85" s="683"/>
      <c r="AK85" s="691">
        <v>1274.81</v>
      </c>
      <c r="AL85" s="692"/>
      <c r="AM85" s="692"/>
      <c r="AN85" s="692"/>
      <c r="AO85" s="692"/>
      <c r="AP85" s="693"/>
      <c r="AQ85" s="687">
        <f t="shared" si="2"/>
        <v>15297.72</v>
      </c>
      <c r="AR85" s="687"/>
      <c r="AS85" s="687"/>
      <c r="AT85" s="687"/>
      <c r="AU85" s="687"/>
      <c r="AV85" s="687"/>
      <c r="AW85" s="687"/>
      <c r="AX85" s="687"/>
      <c r="AY85" s="668">
        <v>0</v>
      </c>
      <c r="AZ85" s="669"/>
      <c r="BA85" s="669"/>
      <c r="BB85" s="669"/>
      <c r="BC85" s="669"/>
      <c r="BD85" s="669"/>
      <c r="BE85" s="669"/>
      <c r="BF85" s="670"/>
      <c r="BG85" s="671">
        <v>0</v>
      </c>
      <c r="BH85" s="671"/>
      <c r="BI85" s="671"/>
      <c r="BJ85" s="671"/>
      <c r="BK85" s="671"/>
      <c r="BL85" s="671"/>
      <c r="BM85" s="671"/>
      <c r="BN85" s="671"/>
      <c r="BO85" s="668">
        <f t="shared" si="6"/>
        <v>2095.5780821917806</v>
      </c>
      <c r="BP85" s="669"/>
      <c r="BQ85" s="669"/>
      <c r="BR85" s="669"/>
      <c r="BS85" s="669"/>
      <c r="BT85" s="669"/>
      <c r="BU85" s="669"/>
      <c r="BV85" s="670"/>
      <c r="BW85" s="671">
        <v>0</v>
      </c>
      <c r="BX85" s="671"/>
      <c r="BY85" s="671"/>
      <c r="BZ85" s="671"/>
      <c r="CA85" s="671"/>
      <c r="CB85" s="671"/>
      <c r="CC85" s="671"/>
      <c r="CD85" s="671"/>
      <c r="CE85" s="671">
        <v>0</v>
      </c>
      <c r="CF85" s="671"/>
      <c r="CG85" s="671"/>
      <c r="CH85" s="671"/>
      <c r="CI85" s="671"/>
      <c r="CJ85" s="671"/>
      <c r="CK85" s="671"/>
      <c r="CL85" s="671"/>
      <c r="CM85" s="671"/>
      <c r="CN85" s="671">
        <v>0</v>
      </c>
      <c r="CO85" s="671"/>
      <c r="CP85" s="671"/>
      <c r="CQ85" s="671"/>
      <c r="CR85" s="671"/>
      <c r="CS85" s="671"/>
      <c r="CT85" s="671"/>
      <c r="CU85" s="671"/>
      <c r="CV85" s="666">
        <f t="shared" si="7"/>
        <v>17393.298082191781</v>
      </c>
      <c r="CW85" s="666"/>
      <c r="CX85" s="666"/>
      <c r="CY85" s="666"/>
      <c r="CZ85" s="666"/>
      <c r="DA85" s="666"/>
      <c r="DB85" s="666"/>
      <c r="DC85" s="666"/>
      <c r="DD85" s="666"/>
      <c r="DE85" s="667"/>
    </row>
    <row r="86" spans="1:122" s="3" customFormat="1" ht="23.25" customHeight="1">
      <c r="A86" s="672" t="s">
        <v>1842</v>
      </c>
      <c r="B86" s="673"/>
      <c r="C86" s="673"/>
      <c r="D86" s="673"/>
      <c r="E86" s="673"/>
      <c r="F86" s="673"/>
      <c r="G86" s="673"/>
      <c r="H86" s="673"/>
      <c r="I86" s="673"/>
      <c r="J86" s="673"/>
      <c r="K86" s="673"/>
      <c r="L86" s="673"/>
      <c r="M86" s="673"/>
      <c r="N86" s="673"/>
      <c r="O86" s="674"/>
      <c r="P86" s="675" t="s">
        <v>1839</v>
      </c>
      <c r="Q86" s="676"/>
      <c r="R86" s="676"/>
      <c r="S86" s="676"/>
      <c r="T86" s="676"/>
      <c r="U86" s="676"/>
      <c r="V86" s="676"/>
      <c r="W86" s="676"/>
      <c r="X86" s="676"/>
      <c r="Y86" s="676"/>
      <c r="Z86" s="676"/>
      <c r="AA86" s="676"/>
      <c r="AB86" s="676"/>
      <c r="AC86" s="677"/>
      <c r="AD86" s="678"/>
      <c r="AE86" s="679"/>
      <c r="AF86" s="680"/>
      <c r="AG86" s="681">
        <v>1</v>
      </c>
      <c r="AH86" s="682"/>
      <c r="AI86" s="682"/>
      <c r="AJ86" s="683"/>
      <c r="AK86" s="691">
        <v>3213.71</v>
      </c>
      <c r="AL86" s="692"/>
      <c r="AM86" s="692"/>
      <c r="AN86" s="692"/>
      <c r="AO86" s="692"/>
      <c r="AP86" s="693"/>
      <c r="AQ86" s="687">
        <f>AG86*AK86*12</f>
        <v>38564.520000000004</v>
      </c>
      <c r="AR86" s="687"/>
      <c r="AS86" s="687"/>
      <c r="AT86" s="687"/>
      <c r="AU86" s="687"/>
      <c r="AV86" s="687"/>
      <c r="AW86" s="687"/>
      <c r="AX86" s="687"/>
      <c r="AY86" s="668">
        <v>0</v>
      </c>
      <c r="AZ86" s="669"/>
      <c r="BA86" s="669"/>
      <c r="BB86" s="669"/>
      <c r="BC86" s="669"/>
      <c r="BD86" s="669"/>
      <c r="BE86" s="669"/>
      <c r="BF86" s="670"/>
      <c r="BG86" s="671">
        <v>0</v>
      </c>
      <c r="BH86" s="671"/>
      <c r="BI86" s="671"/>
      <c r="BJ86" s="671"/>
      <c r="BK86" s="671"/>
      <c r="BL86" s="671"/>
      <c r="BM86" s="671"/>
      <c r="BN86" s="671"/>
      <c r="BO86" s="668">
        <f>AQ86/365*50</f>
        <v>5282.8109589041096</v>
      </c>
      <c r="BP86" s="669"/>
      <c r="BQ86" s="669"/>
      <c r="BR86" s="669"/>
      <c r="BS86" s="669"/>
      <c r="BT86" s="669"/>
      <c r="BU86" s="669"/>
      <c r="BV86" s="670"/>
      <c r="BW86" s="671">
        <v>0</v>
      </c>
      <c r="BX86" s="671"/>
      <c r="BY86" s="671"/>
      <c r="BZ86" s="671"/>
      <c r="CA86" s="671"/>
      <c r="CB86" s="671"/>
      <c r="CC86" s="671"/>
      <c r="CD86" s="671"/>
      <c r="CE86" s="671">
        <v>0</v>
      </c>
      <c r="CF86" s="671"/>
      <c r="CG86" s="671"/>
      <c r="CH86" s="671"/>
      <c r="CI86" s="671"/>
      <c r="CJ86" s="671"/>
      <c r="CK86" s="671"/>
      <c r="CL86" s="671"/>
      <c r="CM86" s="671"/>
      <c r="CN86" s="671">
        <v>0</v>
      </c>
      <c r="CO86" s="671"/>
      <c r="CP86" s="671"/>
      <c r="CQ86" s="671"/>
      <c r="CR86" s="671"/>
      <c r="CS86" s="671"/>
      <c r="CT86" s="671"/>
      <c r="CU86" s="671"/>
      <c r="CV86" s="666">
        <f>SUM(AQ86:CU86)</f>
        <v>43847.330958904116</v>
      </c>
      <c r="CW86" s="666"/>
      <c r="CX86" s="666"/>
      <c r="CY86" s="666"/>
      <c r="CZ86" s="666"/>
      <c r="DA86" s="666"/>
      <c r="DB86" s="666"/>
      <c r="DC86" s="666"/>
      <c r="DD86" s="666"/>
      <c r="DE86" s="667"/>
    </row>
    <row r="87" spans="1:122" s="3" customFormat="1" ht="23.25" customHeight="1">
      <c r="A87" s="672" t="s">
        <v>1843</v>
      </c>
      <c r="B87" s="673"/>
      <c r="C87" s="673"/>
      <c r="D87" s="673"/>
      <c r="E87" s="673"/>
      <c r="F87" s="673"/>
      <c r="G87" s="673"/>
      <c r="H87" s="673"/>
      <c r="I87" s="673"/>
      <c r="J87" s="673"/>
      <c r="K87" s="673"/>
      <c r="L87" s="673"/>
      <c r="M87" s="673"/>
      <c r="N87" s="673"/>
      <c r="O87" s="674"/>
      <c r="P87" s="675" t="s">
        <v>1839</v>
      </c>
      <c r="Q87" s="676"/>
      <c r="R87" s="676"/>
      <c r="S87" s="676"/>
      <c r="T87" s="676"/>
      <c r="U87" s="676"/>
      <c r="V87" s="676"/>
      <c r="W87" s="676"/>
      <c r="X87" s="676"/>
      <c r="Y87" s="676"/>
      <c r="Z87" s="676"/>
      <c r="AA87" s="676"/>
      <c r="AB87" s="676"/>
      <c r="AC87" s="677"/>
      <c r="AD87" s="678"/>
      <c r="AE87" s="679"/>
      <c r="AF87" s="680"/>
      <c r="AG87" s="681">
        <v>1</v>
      </c>
      <c r="AH87" s="682"/>
      <c r="AI87" s="682"/>
      <c r="AJ87" s="683"/>
      <c r="AK87" s="691">
        <v>6731.82</v>
      </c>
      <c r="AL87" s="692"/>
      <c r="AM87" s="692"/>
      <c r="AN87" s="692"/>
      <c r="AO87" s="692"/>
      <c r="AP87" s="693"/>
      <c r="AQ87" s="687">
        <f t="shared" si="2"/>
        <v>80781.84</v>
      </c>
      <c r="AR87" s="687"/>
      <c r="AS87" s="687"/>
      <c r="AT87" s="687"/>
      <c r="AU87" s="687"/>
      <c r="AV87" s="687"/>
      <c r="AW87" s="687"/>
      <c r="AX87" s="687"/>
      <c r="AY87" s="668">
        <v>0</v>
      </c>
      <c r="AZ87" s="669"/>
      <c r="BA87" s="669"/>
      <c r="BB87" s="669"/>
      <c r="BC87" s="669"/>
      <c r="BD87" s="669"/>
      <c r="BE87" s="669"/>
      <c r="BF87" s="670"/>
      <c r="BG87" s="671">
        <v>0</v>
      </c>
      <c r="BH87" s="671"/>
      <c r="BI87" s="671"/>
      <c r="BJ87" s="671"/>
      <c r="BK87" s="671"/>
      <c r="BL87" s="671"/>
      <c r="BM87" s="671"/>
      <c r="BN87" s="671"/>
      <c r="BO87" s="668">
        <f t="shared" si="6"/>
        <v>11066.005479452055</v>
      </c>
      <c r="BP87" s="669"/>
      <c r="BQ87" s="669"/>
      <c r="BR87" s="669"/>
      <c r="BS87" s="669"/>
      <c r="BT87" s="669"/>
      <c r="BU87" s="669"/>
      <c r="BV87" s="670"/>
      <c r="BW87" s="671">
        <v>0</v>
      </c>
      <c r="BX87" s="671"/>
      <c r="BY87" s="671"/>
      <c r="BZ87" s="671"/>
      <c r="CA87" s="671"/>
      <c r="CB87" s="671"/>
      <c r="CC87" s="671"/>
      <c r="CD87" s="671"/>
      <c r="CE87" s="671">
        <v>0</v>
      </c>
      <c r="CF87" s="671"/>
      <c r="CG87" s="671"/>
      <c r="CH87" s="671"/>
      <c r="CI87" s="671"/>
      <c r="CJ87" s="671"/>
      <c r="CK87" s="671"/>
      <c r="CL87" s="671"/>
      <c r="CM87" s="671"/>
      <c r="CN87" s="671">
        <v>0</v>
      </c>
      <c r="CO87" s="671"/>
      <c r="CP87" s="671"/>
      <c r="CQ87" s="671"/>
      <c r="CR87" s="671"/>
      <c r="CS87" s="671"/>
      <c r="CT87" s="671"/>
      <c r="CU87" s="671"/>
      <c r="CV87" s="666">
        <f t="shared" si="7"/>
        <v>91847.845479452051</v>
      </c>
      <c r="CW87" s="666"/>
      <c r="CX87" s="666"/>
      <c r="CY87" s="666"/>
      <c r="CZ87" s="666"/>
      <c r="DA87" s="666"/>
      <c r="DB87" s="666"/>
      <c r="DC87" s="666"/>
      <c r="DD87" s="666"/>
      <c r="DE87" s="667"/>
    </row>
    <row r="88" spans="1:122" s="3" customFormat="1" ht="23.25" customHeight="1">
      <c r="A88" s="672" t="s">
        <v>1844</v>
      </c>
      <c r="B88" s="673"/>
      <c r="C88" s="673"/>
      <c r="D88" s="673"/>
      <c r="E88" s="673"/>
      <c r="F88" s="673"/>
      <c r="G88" s="673"/>
      <c r="H88" s="673"/>
      <c r="I88" s="673"/>
      <c r="J88" s="673"/>
      <c r="K88" s="673"/>
      <c r="L88" s="673"/>
      <c r="M88" s="673"/>
      <c r="N88" s="673"/>
      <c r="O88" s="674"/>
      <c r="P88" s="675" t="s">
        <v>1839</v>
      </c>
      <c r="Q88" s="676"/>
      <c r="R88" s="676"/>
      <c r="S88" s="676"/>
      <c r="T88" s="676"/>
      <c r="U88" s="676"/>
      <c r="V88" s="676"/>
      <c r="W88" s="676"/>
      <c r="X88" s="676"/>
      <c r="Y88" s="676"/>
      <c r="Z88" s="676"/>
      <c r="AA88" s="676"/>
      <c r="AB88" s="676"/>
      <c r="AC88" s="677"/>
      <c r="AD88" s="678"/>
      <c r="AE88" s="679"/>
      <c r="AF88" s="680"/>
      <c r="AG88" s="681">
        <v>1</v>
      </c>
      <c r="AH88" s="682"/>
      <c r="AI88" s="682"/>
      <c r="AJ88" s="683"/>
      <c r="AK88" s="691">
        <v>5385.87</v>
      </c>
      <c r="AL88" s="692"/>
      <c r="AM88" s="692"/>
      <c r="AN88" s="692"/>
      <c r="AO88" s="692"/>
      <c r="AP88" s="693"/>
      <c r="AQ88" s="687">
        <f>AG88*AK88*12</f>
        <v>64630.44</v>
      </c>
      <c r="AR88" s="687"/>
      <c r="AS88" s="687"/>
      <c r="AT88" s="687"/>
      <c r="AU88" s="687"/>
      <c r="AV88" s="687"/>
      <c r="AW88" s="687"/>
      <c r="AX88" s="687"/>
      <c r="AY88" s="668">
        <v>0</v>
      </c>
      <c r="AZ88" s="669"/>
      <c r="BA88" s="669"/>
      <c r="BB88" s="669"/>
      <c r="BC88" s="669"/>
      <c r="BD88" s="669"/>
      <c r="BE88" s="669"/>
      <c r="BF88" s="670"/>
      <c r="BG88" s="671">
        <v>0</v>
      </c>
      <c r="BH88" s="671"/>
      <c r="BI88" s="671"/>
      <c r="BJ88" s="671"/>
      <c r="BK88" s="671"/>
      <c r="BL88" s="671"/>
      <c r="BM88" s="671"/>
      <c r="BN88" s="671"/>
      <c r="BO88" s="668">
        <f>AQ88/365*50</f>
        <v>8853.4849315068495</v>
      </c>
      <c r="BP88" s="669"/>
      <c r="BQ88" s="669"/>
      <c r="BR88" s="669"/>
      <c r="BS88" s="669"/>
      <c r="BT88" s="669"/>
      <c r="BU88" s="669"/>
      <c r="BV88" s="670"/>
      <c r="BW88" s="671">
        <v>0</v>
      </c>
      <c r="BX88" s="671"/>
      <c r="BY88" s="671"/>
      <c r="BZ88" s="671"/>
      <c r="CA88" s="671"/>
      <c r="CB88" s="671"/>
      <c r="CC88" s="671"/>
      <c r="CD88" s="671"/>
      <c r="CE88" s="671">
        <v>0</v>
      </c>
      <c r="CF88" s="671"/>
      <c r="CG88" s="671"/>
      <c r="CH88" s="671"/>
      <c r="CI88" s="671"/>
      <c r="CJ88" s="671"/>
      <c r="CK88" s="671"/>
      <c r="CL88" s="671"/>
      <c r="CM88" s="671"/>
      <c r="CN88" s="671">
        <v>0</v>
      </c>
      <c r="CO88" s="671"/>
      <c r="CP88" s="671"/>
      <c r="CQ88" s="671"/>
      <c r="CR88" s="671"/>
      <c r="CS88" s="671"/>
      <c r="CT88" s="671"/>
      <c r="CU88" s="671"/>
      <c r="CV88" s="666">
        <f>SUM(AQ88:CU88)</f>
        <v>73483.924931506859</v>
      </c>
      <c r="CW88" s="666"/>
      <c r="CX88" s="666"/>
      <c r="CY88" s="666"/>
      <c r="CZ88" s="666"/>
      <c r="DA88" s="666"/>
      <c r="DB88" s="666"/>
      <c r="DC88" s="666"/>
      <c r="DD88" s="666"/>
      <c r="DE88" s="667"/>
    </row>
    <row r="89" spans="1:122" s="3" customFormat="1" ht="23.25" customHeight="1">
      <c r="A89" s="672" t="s">
        <v>1845</v>
      </c>
      <c r="B89" s="673"/>
      <c r="C89" s="673"/>
      <c r="D89" s="673"/>
      <c r="E89" s="673"/>
      <c r="F89" s="673"/>
      <c r="G89" s="673"/>
      <c r="H89" s="673"/>
      <c r="I89" s="673"/>
      <c r="J89" s="673"/>
      <c r="K89" s="673"/>
      <c r="L89" s="673"/>
      <c r="M89" s="673"/>
      <c r="N89" s="673"/>
      <c r="O89" s="674"/>
      <c r="P89" s="675" t="s">
        <v>1839</v>
      </c>
      <c r="Q89" s="676"/>
      <c r="R89" s="676"/>
      <c r="S89" s="676"/>
      <c r="T89" s="676"/>
      <c r="U89" s="676"/>
      <c r="V89" s="676"/>
      <c r="W89" s="676"/>
      <c r="X89" s="676"/>
      <c r="Y89" s="676"/>
      <c r="Z89" s="676"/>
      <c r="AA89" s="676"/>
      <c r="AB89" s="676"/>
      <c r="AC89" s="677"/>
      <c r="AD89" s="678"/>
      <c r="AE89" s="679"/>
      <c r="AF89" s="680"/>
      <c r="AG89" s="681">
        <v>1</v>
      </c>
      <c r="AH89" s="682"/>
      <c r="AI89" s="682"/>
      <c r="AJ89" s="683"/>
      <c r="AK89" s="691">
        <v>3305.69</v>
      </c>
      <c r="AL89" s="692"/>
      <c r="AM89" s="692"/>
      <c r="AN89" s="692"/>
      <c r="AO89" s="692"/>
      <c r="AP89" s="693"/>
      <c r="AQ89" s="687">
        <f t="shared" ref="AQ89:AQ127" si="8">AG89*AK89*12</f>
        <v>39668.28</v>
      </c>
      <c r="AR89" s="687"/>
      <c r="AS89" s="687"/>
      <c r="AT89" s="687"/>
      <c r="AU89" s="687"/>
      <c r="AV89" s="687"/>
      <c r="AW89" s="687"/>
      <c r="AX89" s="687"/>
      <c r="AY89" s="668">
        <v>0</v>
      </c>
      <c r="AZ89" s="669"/>
      <c r="BA89" s="669"/>
      <c r="BB89" s="669"/>
      <c r="BC89" s="669"/>
      <c r="BD89" s="669"/>
      <c r="BE89" s="669"/>
      <c r="BF89" s="670"/>
      <c r="BG89" s="671">
        <v>0</v>
      </c>
      <c r="BH89" s="671"/>
      <c r="BI89" s="671"/>
      <c r="BJ89" s="671"/>
      <c r="BK89" s="671"/>
      <c r="BL89" s="671"/>
      <c r="BM89" s="671"/>
      <c r="BN89" s="671"/>
      <c r="BO89" s="668">
        <f t="shared" si="6"/>
        <v>5434.0109589041094</v>
      </c>
      <c r="BP89" s="669"/>
      <c r="BQ89" s="669"/>
      <c r="BR89" s="669"/>
      <c r="BS89" s="669"/>
      <c r="BT89" s="669"/>
      <c r="BU89" s="669"/>
      <c r="BV89" s="670"/>
      <c r="BW89" s="671">
        <v>0</v>
      </c>
      <c r="BX89" s="671"/>
      <c r="BY89" s="671"/>
      <c r="BZ89" s="671"/>
      <c r="CA89" s="671"/>
      <c r="CB89" s="671"/>
      <c r="CC89" s="671"/>
      <c r="CD89" s="671"/>
      <c r="CE89" s="671">
        <v>0</v>
      </c>
      <c r="CF89" s="671"/>
      <c r="CG89" s="671"/>
      <c r="CH89" s="671"/>
      <c r="CI89" s="671"/>
      <c r="CJ89" s="671"/>
      <c r="CK89" s="671"/>
      <c r="CL89" s="671"/>
      <c r="CM89" s="671"/>
      <c r="CN89" s="671">
        <v>0</v>
      </c>
      <c r="CO89" s="671"/>
      <c r="CP89" s="671"/>
      <c r="CQ89" s="671"/>
      <c r="CR89" s="671"/>
      <c r="CS89" s="671"/>
      <c r="CT89" s="671"/>
      <c r="CU89" s="671"/>
      <c r="CV89" s="666">
        <f t="shared" si="7"/>
        <v>45102.290958904108</v>
      </c>
      <c r="CW89" s="666"/>
      <c r="CX89" s="666"/>
      <c r="CY89" s="666"/>
      <c r="CZ89" s="666"/>
      <c r="DA89" s="666"/>
      <c r="DB89" s="666"/>
      <c r="DC89" s="666"/>
      <c r="DD89" s="666"/>
      <c r="DE89" s="667"/>
    </row>
    <row r="90" spans="1:122" s="3" customFormat="1" ht="23.25" customHeight="1">
      <c r="A90" s="672" t="s">
        <v>1846</v>
      </c>
      <c r="B90" s="673"/>
      <c r="C90" s="673"/>
      <c r="D90" s="673"/>
      <c r="E90" s="673"/>
      <c r="F90" s="673"/>
      <c r="G90" s="673"/>
      <c r="H90" s="673"/>
      <c r="I90" s="673"/>
      <c r="J90" s="673"/>
      <c r="K90" s="673"/>
      <c r="L90" s="673"/>
      <c r="M90" s="673"/>
      <c r="N90" s="673"/>
      <c r="O90" s="674"/>
      <c r="P90" s="675" t="s">
        <v>1839</v>
      </c>
      <c r="Q90" s="676"/>
      <c r="R90" s="676"/>
      <c r="S90" s="676"/>
      <c r="T90" s="676"/>
      <c r="U90" s="676"/>
      <c r="V90" s="676"/>
      <c r="W90" s="676"/>
      <c r="X90" s="676"/>
      <c r="Y90" s="676"/>
      <c r="Z90" s="676"/>
      <c r="AA90" s="676"/>
      <c r="AB90" s="676"/>
      <c r="AC90" s="677"/>
      <c r="AD90" s="678"/>
      <c r="AE90" s="679"/>
      <c r="AF90" s="680"/>
      <c r="AG90" s="681">
        <v>1</v>
      </c>
      <c r="AH90" s="682"/>
      <c r="AI90" s="682"/>
      <c r="AJ90" s="683"/>
      <c r="AK90" s="691">
        <v>3494.17</v>
      </c>
      <c r="AL90" s="692"/>
      <c r="AM90" s="692"/>
      <c r="AN90" s="692"/>
      <c r="AO90" s="692"/>
      <c r="AP90" s="693"/>
      <c r="AQ90" s="687">
        <f>AG90*AK90*12</f>
        <v>41930.04</v>
      </c>
      <c r="AR90" s="687"/>
      <c r="AS90" s="687"/>
      <c r="AT90" s="687"/>
      <c r="AU90" s="687"/>
      <c r="AV90" s="687"/>
      <c r="AW90" s="687"/>
      <c r="AX90" s="687"/>
      <c r="AY90" s="668">
        <v>0</v>
      </c>
      <c r="AZ90" s="669"/>
      <c r="BA90" s="669"/>
      <c r="BB90" s="669"/>
      <c r="BC90" s="669"/>
      <c r="BD90" s="669"/>
      <c r="BE90" s="669"/>
      <c r="BF90" s="670"/>
      <c r="BG90" s="671">
        <v>0</v>
      </c>
      <c r="BH90" s="671"/>
      <c r="BI90" s="671"/>
      <c r="BJ90" s="671"/>
      <c r="BK90" s="671"/>
      <c r="BL90" s="671"/>
      <c r="BM90" s="671"/>
      <c r="BN90" s="671"/>
      <c r="BO90" s="668">
        <f>AQ90/365*50</f>
        <v>5743.8410958904105</v>
      </c>
      <c r="BP90" s="669"/>
      <c r="BQ90" s="669"/>
      <c r="BR90" s="669"/>
      <c r="BS90" s="669"/>
      <c r="BT90" s="669"/>
      <c r="BU90" s="669"/>
      <c r="BV90" s="670"/>
      <c r="BW90" s="671">
        <v>0</v>
      </c>
      <c r="BX90" s="671"/>
      <c r="BY90" s="671"/>
      <c r="BZ90" s="671"/>
      <c r="CA90" s="671"/>
      <c r="CB90" s="671"/>
      <c r="CC90" s="671"/>
      <c r="CD90" s="671"/>
      <c r="CE90" s="671">
        <v>0</v>
      </c>
      <c r="CF90" s="671"/>
      <c r="CG90" s="671"/>
      <c r="CH90" s="671"/>
      <c r="CI90" s="671"/>
      <c r="CJ90" s="671"/>
      <c r="CK90" s="671"/>
      <c r="CL90" s="671"/>
      <c r="CM90" s="671"/>
      <c r="CN90" s="671">
        <v>0</v>
      </c>
      <c r="CO90" s="671"/>
      <c r="CP90" s="671"/>
      <c r="CQ90" s="671"/>
      <c r="CR90" s="671"/>
      <c r="CS90" s="671"/>
      <c r="CT90" s="671"/>
      <c r="CU90" s="671"/>
      <c r="CV90" s="666">
        <f>SUM(AQ90:CU90)</f>
        <v>47673.881095890414</v>
      </c>
      <c r="CW90" s="666"/>
      <c r="CX90" s="666"/>
      <c r="CY90" s="666"/>
      <c r="CZ90" s="666"/>
      <c r="DA90" s="666"/>
      <c r="DB90" s="666"/>
      <c r="DC90" s="666"/>
      <c r="DD90" s="666"/>
      <c r="DE90" s="667"/>
    </row>
    <row r="91" spans="1:122" s="3" customFormat="1" ht="23.25" customHeight="1">
      <c r="A91" s="672" t="s">
        <v>1847</v>
      </c>
      <c r="B91" s="673"/>
      <c r="C91" s="673"/>
      <c r="D91" s="673"/>
      <c r="E91" s="673"/>
      <c r="F91" s="673"/>
      <c r="G91" s="673"/>
      <c r="H91" s="673"/>
      <c r="I91" s="673"/>
      <c r="J91" s="673"/>
      <c r="K91" s="673"/>
      <c r="L91" s="673"/>
      <c r="M91" s="673"/>
      <c r="N91" s="673"/>
      <c r="O91" s="674"/>
      <c r="P91" s="675" t="s">
        <v>1839</v>
      </c>
      <c r="Q91" s="676"/>
      <c r="R91" s="676"/>
      <c r="S91" s="676"/>
      <c r="T91" s="676"/>
      <c r="U91" s="676"/>
      <c r="V91" s="676"/>
      <c r="W91" s="676"/>
      <c r="X91" s="676"/>
      <c r="Y91" s="676"/>
      <c r="Z91" s="676"/>
      <c r="AA91" s="676"/>
      <c r="AB91" s="676"/>
      <c r="AC91" s="677"/>
      <c r="AD91" s="678"/>
      <c r="AE91" s="679"/>
      <c r="AF91" s="680"/>
      <c r="AG91" s="681">
        <v>1</v>
      </c>
      <c r="AH91" s="682"/>
      <c r="AI91" s="682"/>
      <c r="AJ91" s="683"/>
      <c r="AK91" s="691">
        <v>12344.54</v>
      </c>
      <c r="AL91" s="692"/>
      <c r="AM91" s="692"/>
      <c r="AN91" s="692"/>
      <c r="AO91" s="692"/>
      <c r="AP91" s="693"/>
      <c r="AQ91" s="687">
        <f t="shared" si="8"/>
        <v>148134.48000000001</v>
      </c>
      <c r="AR91" s="687"/>
      <c r="AS91" s="687"/>
      <c r="AT91" s="687"/>
      <c r="AU91" s="687"/>
      <c r="AV91" s="687"/>
      <c r="AW91" s="687"/>
      <c r="AX91" s="687"/>
      <c r="AY91" s="668">
        <v>0</v>
      </c>
      <c r="AZ91" s="669"/>
      <c r="BA91" s="669"/>
      <c r="BB91" s="669"/>
      <c r="BC91" s="669"/>
      <c r="BD91" s="669"/>
      <c r="BE91" s="669"/>
      <c r="BF91" s="670"/>
      <c r="BG91" s="671">
        <v>0</v>
      </c>
      <c r="BH91" s="671"/>
      <c r="BI91" s="671"/>
      <c r="BJ91" s="671"/>
      <c r="BK91" s="671"/>
      <c r="BL91" s="671"/>
      <c r="BM91" s="671"/>
      <c r="BN91" s="671"/>
      <c r="BO91" s="668">
        <f t="shared" si="6"/>
        <v>20292.394520547947</v>
      </c>
      <c r="BP91" s="669"/>
      <c r="BQ91" s="669"/>
      <c r="BR91" s="669"/>
      <c r="BS91" s="669"/>
      <c r="BT91" s="669"/>
      <c r="BU91" s="669"/>
      <c r="BV91" s="670"/>
      <c r="BW91" s="671">
        <v>0</v>
      </c>
      <c r="BX91" s="671"/>
      <c r="BY91" s="671"/>
      <c r="BZ91" s="671"/>
      <c r="CA91" s="671"/>
      <c r="CB91" s="671"/>
      <c r="CC91" s="671"/>
      <c r="CD91" s="671"/>
      <c r="CE91" s="671">
        <v>0</v>
      </c>
      <c r="CF91" s="671"/>
      <c r="CG91" s="671"/>
      <c r="CH91" s="671"/>
      <c r="CI91" s="671"/>
      <c r="CJ91" s="671"/>
      <c r="CK91" s="671"/>
      <c r="CL91" s="671"/>
      <c r="CM91" s="671"/>
      <c r="CN91" s="671">
        <v>0</v>
      </c>
      <c r="CO91" s="671"/>
      <c r="CP91" s="671"/>
      <c r="CQ91" s="671"/>
      <c r="CR91" s="671"/>
      <c r="CS91" s="671"/>
      <c r="CT91" s="671"/>
      <c r="CU91" s="671"/>
      <c r="CV91" s="666">
        <f t="shared" si="7"/>
        <v>168426.87452054795</v>
      </c>
      <c r="CW91" s="666"/>
      <c r="CX91" s="666"/>
      <c r="CY91" s="666"/>
      <c r="CZ91" s="666"/>
      <c r="DA91" s="666"/>
      <c r="DB91" s="666"/>
      <c r="DC91" s="666"/>
      <c r="DD91" s="666"/>
      <c r="DE91" s="667"/>
    </row>
    <row r="92" spans="1:122" s="3" customFormat="1" ht="23.25" customHeight="1">
      <c r="A92" s="750" t="s">
        <v>1848</v>
      </c>
      <c r="B92" s="751"/>
      <c r="C92" s="751"/>
      <c r="D92" s="751"/>
      <c r="E92" s="751"/>
      <c r="F92" s="751"/>
      <c r="G92" s="751"/>
      <c r="H92" s="751"/>
      <c r="I92" s="751"/>
      <c r="J92" s="751"/>
      <c r="K92" s="751"/>
      <c r="L92" s="751"/>
      <c r="M92" s="751"/>
      <c r="N92" s="751"/>
      <c r="O92" s="752"/>
      <c r="P92" s="753" t="s">
        <v>1839</v>
      </c>
      <c r="Q92" s="754"/>
      <c r="R92" s="754"/>
      <c r="S92" s="754"/>
      <c r="T92" s="754"/>
      <c r="U92" s="754"/>
      <c r="V92" s="754"/>
      <c r="W92" s="754"/>
      <c r="X92" s="754"/>
      <c r="Y92" s="754"/>
      <c r="Z92" s="754"/>
      <c r="AA92" s="754"/>
      <c r="AB92" s="754"/>
      <c r="AC92" s="755"/>
      <c r="AD92" s="756"/>
      <c r="AE92" s="757"/>
      <c r="AF92" s="758"/>
      <c r="AG92" s="759">
        <v>1</v>
      </c>
      <c r="AH92" s="760"/>
      <c r="AI92" s="760"/>
      <c r="AJ92" s="761"/>
      <c r="AK92" s="691">
        <v>12345.95</v>
      </c>
      <c r="AL92" s="692"/>
      <c r="AM92" s="692"/>
      <c r="AN92" s="692"/>
      <c r="AO92" s="692"/>
      <c r="AP92" s="693"/>
      <c r="AQ92" s="687">
        <f t="shared" si="8"/>
        <v>148151.40000000002</v>
      </c>
      <c r="AR92" s="687"/>
      <c r="AS92" s="687"/>
      <c r="AT92" s="687"/>
      <c r="AU92" s="687"/>
      <c r="AV92" s="687"/>
      <c r="AW92" s="687"/>
      <c r="AX92" s="687"/>
      <c r="AY92" s="668">
        <v>0</v>
      </c>
      <c r="AZ92" s="669"/>
      <c r="BA92" s="669"/>
      <c r="BB92" s="669"/>
      <c r="BC92" s="669"/>
      <c r="BD92" s="669"/>
      <c r="BE92" s="669"/>
      <c r="BF92" s="670"/>
      <c r="BG92" s="671">
        <v>0</v>
      </c>
      <c r="BH92" s="671"/>
      <c r="BI92" s="671"/>
      <c r="BJ92" s="671"/>
      <c r="BK92" s="671"/>
      <c r="BL92" s="671"/>
      <c r="BM92" s="671"/>
      <c r="BN92" s="671"/>
      <c r="BO92" s="668">
        <f t="shared" si="6"/>
        <v>20294.712328767127</v>
      </c>
      <c r="BP92" s="669"/>
      <c r="BQ92" s="669"/>
      <c r="BR92" s="669"/>
      <c r="BS92" s="669"/>
      <c r="BT92" s="669"/>
      <c r="BU92" s="669"/>
      <c r="BV92" s="670"/>
      <c r="BW92" s="671">
        <v>0</v>
      </c>
      <c r="BX92" s="671"/>
      <c r="BY92" s="671"/>
      <c r="BZ92" s="671"/>
      <c r="CA92" s="671"/>
      <c r="CB92" s="671"/>
      <c r="CC92" s="671"/>
      <c r="CD92" s="671"/>
      <c r="CE92" s="671">
        <v>0</v>
      </c>
      <c r="CF92" s="671"/>
      <c r="CG92" s="671"/>
      <c r="CH92" s="671"/>
      <c r="CI92" s="671"/>
      <c r="CJ92" s="671"/>
      <c r="CK92" s="671"/>
      <c r="CL92" s="671"/>
      <c r="CM92" s="671"/>
      <c r="CN92" s="671">
        <v>0</v>
      </c>
      <c r="CO92" s="671"/>
      <c r="CP92" s="671"/>
      <c r="CQ92" s="671"/>
      <c r="CR92" s="671"/>
      <c r="CS92" s="671"/>
      <c r="CT92" s="671"/>
      <c r="CU92" s="671"/>
      <c r="CV92" s="666">
        <f t="shared" si="7"/>
        <v>168446.11232876714</v>
      </c>
      <c r="CW92" s="666"/>
      <c r="CX92" s="666"/>
      <c r="CY92" s="666"/>
      <c r="CZ92" s="666"/>
      <c r="DA92" s="666"/>
      <c r="DB92" s="666"/>
      <c r="DC92" s="666"/>
      <c r="DD92" s="666"/>
      <c r="DE92" s="667"/>
    </row>
    <row r="93" spans="1:122" s="3" customFormat="1" ht="23.25" customHeight="1">
      <c r="A93" s="672" t="s">
        <v>1849</v>
      </c>
      <c r="B93" s="673"/>
      <c r="C93" s="673"/>
      <c r="D93" s="673"/>
      <c r="E93" s="673"/>
      <c r="F93" s="673"/>
      <c r="G93" s="673"/>
      <c r="H93" s="673"/>
      <c r="I93" s="673"/>
      <c r="J93" s="673"/>
      <c r="K93" s="673"/>
      <c r="L93" s="673"/>
      <c r="M93" s="673"/>
      <c r="N93" s="673"/>
      <c r="O93" s="674"/>
      <c r="P93" s="675" t="s">
        <v>1839</v>
      </c>
      <c r="Q93" s="676"/>
      <c r="R93" s="676"/>
      <c r="S93" s="676"/>
      <c r="T93" s="676"/>
      <c r="U93" s="676"/>
      <c r="V93" s="676"/>
      <c r="W93" s="676"/>
      <c r="X93" s="676"/>
      <c r="Y93" s="676"/>
      <c r="Z93" s="676"/>
      <c r="AA93" s="676"/>
      <c r="AB93" s="676"/>
      <c r="AC93" s="677"/>
      <c r="AD93" s="678"/>
      <c r="AE93" s="679"/>
      <c r="AF93" s="680"/>
      <c r="AG93" s="681">
        <v>2</v>
      </c>
      <c r="AH93" s="682"/>
      <c r="AI93" s="682"/>
      <c r="AJ93" s="683"/>
      <c r="AK93" s="691">
        <v>4292.6899999999996</v>
      </c>
      <c r="AL93" s="692"/>
      <c r="AM93" s="692"/>
      <c r="AN93" s="692"/>
      <c r="AO93" s="692"/>
      <c r="AP93" s="693"/>
      <c r="AQ93" s="687">
        <f t="shared" si="8"/>
        <v>103024.56</v>
      </c>
      <c r="AR93" s="687"/>
      <c r="AS93" s="687"/>
      <c r="AT93" s="687"/>
      <c r="AU93" s="687"/>
      <c r="AV93" s="687"/>
      <c r="AW93" s="687"/>
      <c r="AX93" s="687"/>
      <c r="AY93" s="668">
        <v>0</v>
      </c>
      <c r="AZ93" s="669"/>
      <c r="BA93" s="669"/>
      <c r="BB93" s="669"/>
      <c r="BC93" s="669"/>
      <c r="BD93" s="669"/>
      <c r="BE93" s="669"/>
      <c r="BF93" s="670"/>
      <c r="BG93" s="671">
        <v>0</v>
      </c>
      <c r="BH93" s="671"/>
      <c r="BI93" s="671"/>
      <c r="BJ93" s="671"/>
      <c r="BK93" s="671"/>
      <c r="BL93" s="671"/>
      <c r="BM93" s="671"/>
      <c r="BN93" s="671"/>
      <c r="BO93" s="668">
        <f t="shared" si="6"/>
        <v>14112.953424657533</v>
      </c>
      <c r="BP93" s="669"/>
      <c r="BQ93" s="669"/>
      <c r="BR93" s="669"/>
      <c r="BS93" s="669"/>
      <c r="BT93" s="669"/>
      <c r="BU93" s="669"/>
      <c r="BV93" s="670"/>
      <c r="BW93" s="671">
        <v>0</v>
      </c>
      <c r="BX93" s="671"/>
      <c r="BY93" s="671"/>
      <c r="BZ93" s="671"/>
      <c r="CA93" s="671"/>
      <c r="CB93" s="671"/>
      <c r="CC93" s="671"/>
      <c r="CD93" s="671"/>
      <c r="CE93" s="671">
        <v>0</v>
      </c>
      <c r="CF93" s="671"/>
      <c r="CG93" s="671"/>
      <c r="CH93" s="671"/>
      <c r="CI93" s="671"/>
      <c r="CJ93" s="671"/>
      <c r="CK93" s="671"/>
      <c r="CL93" s="671"/>
      <c r="CM93" s="671"/>
      <c r="CN93" s="671">
        <v>0</v>
      </c>
      <c r="CO93" s="671"/>
      <c r="CP93" s="671"/>
      <c r="CQ93" s="671"/>
      <c r="CR93" s="671"/>
      <c r="CS93" s="671"/>
      <c r="CT93" s="671"/>
      <c r="CU93" s="671"/>
      <c r="CV93" s="666">
        <f t="shared" si="7"/>
        <v>117137.51342465753</v>
      </c>
      <c r="CW93" s="666"/>
      <c r="CX93" s="666"/>
      <c r="CY93" s="666"/>
      <c r="CZ93" s="666"/>
      <c r="DA93" s="666"/>
      <c r="DB93" s="666"/>
      <c r="DC93" s="666"/>
      <c r="DD93" s="666"/>
      <c r="DE93" s="667"/>
    </row>
    <row r="94" spans="1:122" s="3" customFormat="1" ht="23.25" customHeight="1">
      <c r="A94" s="672" t="s">
        <v>1850</v>
      </c>
      <c r="B94" s="673"/>
      <c r="C94" s="673"/>
      <c r="D94" s="673"/>
      <c r="E94" s="673"/>
      <c r="F94" s="673"/>
      <c r="G94" s="673"/>
      <c r="H94" s="673"/>
      <c r="I94" s="673"/>
      <c r="J94" s="673"/>
      <c r="K94" s="673"/>
      <c r="L94" s="673"/>
      <c r="M94" s="673"/>
      <c r="N94" s="673"/>
      <c r="O94" s="674"/>
      <c r="P94" s="675" t="s">
        <v>1839</v>
      </c>
      <c r="Q94" s="676"/>
      <c r="R94" s="676"/>
      <c r="S94" s="676"/>
      <c r="T94" s="676"/>
      <c r="U94" s="676"/>
      <c r="V94" s="676"/>
      <c r="W94" s="676"/>
      <c r="X94" s="676"/>
      <c r="Y94" s="676"/>
      <c r="Z94" s="676"/>
      <c r="AA94" s="676"/>
      <c r="AB94" s="676"/>
      <c r="AC94" s="677"/>
      <c r="AD94" s="678"/>
      <c r="AE94" s="679"/>
      <c r="AF94" s="680"/>
      <c r="AG94" s="681">
        <v>1</v>
      </c>
      <c r="AH94" s="682"/>
      <c r="AI94" s="682"/>
      <c r="AJ94" s="683"/>
      <c r="AK94" s="691">
        <v>8632.6</v>
      </c>
      <c r="AL94" s="692"/>
      <c r="AM94" s="692"/>
      <c r="AN94" s="692"/>
      <c r="AO94" s="692"/>
      <c r="AP94" s="693"/>
      <c r="AQ94" s="687">
        <f t="shared" si="8"/>
        <v>103591.20000000001</v>
      </c>
      <c r="AR94" s="687"/>
      <c r="AS94" s="687"/>
      <c r="AT94" s="687"/>
      <c r="AU94" s="687"/>
      <c r="AV94" s="687"/>
      <c r="AW94" s="687"/>
      <c r="AX94" s="687"/>
      <c r="AY94" s="668">
        <v>0</v>
      </c>
      <c r="AZ94" s="669"/>
      <c r="BA94" s="669"/>
      <c r="BB94" s="669"/>
      <c r="BC94" s="669"/>
      <c r="BD94" s="669"/>
      <c r="BE94" s="669"/>
      <c r="BF94" s="670"/>
      <c r="BG94" s="671">
        <v>0</v>
      </c>
      <c r="BH94" s="671"/>
      <c r="BI94" s="671"/>
      <c r="BJ94" s="671"/>
      <c r="BK94" s="671"/>
      <c r="BL94" s="671"/>
      <c r="BM94" s="671"/>
      <c r="BN94" s="671"/>
      <c r="BO94" s="668">
        <f t="shared" si="6"/>
        <v>14190.575342465754</v>
      </c>
      <c r="BP94" s="669"/>
      <c r="BQ94" s="669"/>
      <c r="BR94" s="669"/>
      <c r="BS94" s="669"/>
      <c r="BT94" s="669"/>
      <c r="BU94" s="669"/>
      <c r="BV94" s="670"/>
      <c r="BW94" s="671">
        <v>0</v>
      </c>
      <c r="BX94" s="671"/>
      <c r="BY94" s="671"/>
      <c r="BZ94" s="671"/>
      <c r="CA94" s="671"/>
      <c r="CB94" s="671"/>
      <c r="CC94" s="671"/>
      <c r="CD94" s="671"/>
      <c r="CE94" s="671">
        <v>0</v>
      </c>
      <c r="CF94" s="671"/>
      <c r="CG94" s="671"/>
      <c r="CH94" s="671"/>
      <c r="CI94" s="671"/>
      <c r="CJ94" s="671"/>
      <c r="CK94" s="671"/>
      <c r="CL94" s="671"/>
      <c r="CM94" s="671"/>
      <c r="CN94" s="671">
        <v>0</v>
      </c>
      <c r="CO94" s="671"/>
      <c r="CP94" s="671"/>
      <c r="CQ94" s="671"/>
      <c r="CR94" s="671"/>
      <c r="CS94" s="671"/>
      <c r="CT94" s="671"/>
      <c r="CU94" s="671"/>
      <c r="CV94" s="666">
        <f t="shared" si="7"/>
        <v>117781.77534246577</v>
      </c>
      <c r="CW94" s="666"/>
      <c r="CX94" s="666"/>
      <c r="CY94" s="666"/>
      <c r="CZ94" s="666"/>
      <c r="DA94" s="666"/>
      <c r="DB94" s="666"/>
      <c r="DC94" s="666"/>
      <c r="DD94" s="666"/>
      <c r="DE94" s="667"/>
    </row>
    <row r="95" spans="1:122" s="3" customFormat="1" ht="23.25" customHeight="1">
      <c r="A95" s="672" t="s">
        <v>1850</v>
      </c>
      <c r="B95" s="673"/>
      <c r="C95" s="673"/>
      <c r="D95" s="673"/>
      <c r="E95" s="673"/>
      <c r="F95" s="673"/>
      <c r="G95" s="673"/>
      <c r="H95" s="673"/>
      <c r="I95" s="673"/>
      <c r="J95" s="673"/>
      <c r="K95" s="673"/>
      <c r="L95" s="673"/>
      <c r="M95" s="673"/>
      <c r="N95" s="673"/>
      <c r="O95" s="674"/>
      <c r="P95" s="675" t="s">
        <v>1839</v>
      </c>
      <c r="Q95" s="676"/>
      <c r="R95" s="676"/>
      <c r="S95" s="676"/>
      <c r="T95" s="676"/>
      <c r="U95" s="676"/>
      <c r="V95" s="676"/>
      <c r="W95" s="676"/>
      <c r="X95" s="676"/>
      <c r="Y95" s="676"/>
      <c r="Z95" s="676"/>
      <c r="AA95" s="676"/>
      <c r="AB95" s="676"/>
      <c r="AC95" s="677"/>
      <c r="AD95" s="678"/>
      <c r="AE95" s="679"/>
      <c r="AF95" s="680"/>
      <c r="AG95" s="681">
        <v>1</v>
      </c>
      <c r="AH95" s="682"/>
      <c r="AI95" s="682"/>
      <c r="AJ95" s="683"/>
      <c r="AK95" s="691">
        <v>8022.42</v>
      </c>
      <c r="AL95" s="692"/>
      <c r="AM95" s="692"/>
      <c r="AN95" s="692"/>
      <c r="AO95" s="692"/>
      <c r="AP95" s="693"/>
      <c r="AQ95" s="687">
        <f t="shared" si="8"/>
        <v>96269.040000000008</v>
      </c>
      <c r="AR95" s="687"/>
      <c r="AS95" s="687"/>
      <c r="AT95" s="687"/>
      <c r="AU95" s="687"/>
      <c r="AV95" s="687"/>
      <c r="AW95" s="687"/>
      <c r="AX95" s="687"/>
      <c r="AY95" s="668">
        <v>0</v>
      </c>
      <c r="AZ95" s="669"/>
      <c r="BA95" s="669"/>
      <c r="BB95" s="669"/>
      <c r="BC95" s="669"/>
      <c r="BD95" s="669"/>
      <c r="BE95" s="669"/>
      <c r="BF95" s="670"/>
      <c r="BG95" s="671">
        <v>0</v>
      </c>
      <c r="BH95" s="671"/>
      <c r="BI95" s="671"/>
      <c r="BJ95" s="671"/>
      <c r="BK95" s="671"/>
      <c r="BL95" s="671"/>
      <c r="BM95" s="671"/>
      <c r="BN95" s="671"/>
      <c r="BO95" s="668">
        <f t="shared" si="6"/>
        <v>13187.539726027399</v>
      </c>
      <c r="BP95" s="669"/>
      <c r="BQ95" s="669"/>
      <c r="BR95" s="669"/>
      <c r="BS95" s="669"/>
      <c r="BT95" s="669"/>
      <c r="BU95" s="669"/>
      <c r="BV95" s="670"/>
      <c r="BW95" s="671">
        <v>0</v>
      </c>
      <c r="BX95" s="671"/>
      <c r="BY95" s="671"/>
      <c r="BZ95" s="671"/>
      <c r="CA95" s="671"/>
      <c r="CB95" s="671"/>
      <c r="CC95" s="671"/>
      <c r="CD95" s="671"/>
      <c r="CE95" s="671">
        <v>0</v>
      </c>
      <c r="CF95" s="671"/>
      <c r="CG95" s="671"/>
      <c r="CH95" s="671"/>
      <c r="CI95" s="671"/>
      <c r="CJ95" s="671"/>
      <c r="CK95" s="671"/>
      <c r="CL95" s="671"/>
      <c r="CM95" s="671"/>
      <c r="CN95" s="671">
        <v>0</v>
      </c>
      <c r="CO95" s="671"/>
      <c r="CP95" s="671"/>
      <c r="CQ95" s="671"/>
      <c r="CR95" s="671"/>
      <c r="CS95" s="671"/>
      <c r="CT95" s="671"/>
      <c r="CU95" s="671"/>
      <c r="CV95" s="666">
        <f t="shared" si="7"/>
        <v>109456.57972602741</v>
      </c>
      <c r="CW95" s="666"/>
      <c r="CX95" s="666"/>
      <c r="CY95" s="666"/>
      <c r="CZ95" s="666"/>
      <c r="DA95" s="666"/>
      <c r="DB95" s="666"/>
      <c r="DC95" s="666"/>
      <c r="DD95" s="666"/>
      <c r="DE95" s="667"/>
    </row>
    <row r="96" spans="1:122" s="3" customFormat="1" ht="23.25" customHeight="1">
      <c r="A96" s="672" t="s">
        <v>1851</v>
      </c>
      <c r="B96" s="673"/>
      <c r="C96" s="673"/>
      <c r="D96" s="673"/>
      <c r="E96" s="673"/>
      <c r="F96" s="673"/>
      <c r="G96" s="673"/>
      <c r="H96" s="673"/>
      <c r="I96" s="673"/>
      <c r="J96" s="673"/>
      <c r="K96" s="673"/>
      <c r="L96" s="673"/>
      <c r="M96" s="673"/>
      <c r="N96" s="673"/>
      <c r="O96" s="674"/>
      <c r="P96" s="675" t="s">
        <v>1852</v>
      </c>
      <c r="Q96" s="676"/>
      <c r="R96" s="676"/>
      <c r="S96" s="676"/>
      <c r="T96" s="676"/>
      <c r="U96" s="676"/>
      <c r="V96" s="676"/>
      <c r="W96" s="676"/>
      <c r="X96" s="676"/>
      <c r="Y96" s="676"/>
      <c r="Z96" s="676"/>
      <c r="AA96" s="676"/>
      <c r="AB96" s="676"/>
      <c r="AC96" s="677"/>
      <c r="AD96" s="678"/>
      <c r="AE96" s="679"/>
      <c r="AF96" s="680"/>
      <c r="AG96" s="681">
        <v>1</v>
      </c>
      <c r="AH96" s="682"/>
      <c r="AI96" s="682"/>
      <c r="AJ96" s="683"/>
      <c r="AK96" s="691">
        <v>4786.95</v>
      </c>
      <c r="AL96" s="692"/>
      <c r="AM96" s="692"/>
      <c r="AN96" s="692"/>
      <c r="AO96" s="692"/>
      <c r="AP96" s="693"/>
      <c r="AQ96" s="687">
        <f t="shared" si="8"/>
        <v>57443.399999999994</v>
      </c>
      <c r="AR96" s="687"/>
      <c r="AS96" s="687"/>
      <c r="AT96" s="687"/>
      <c r="AU96" s="687"/>
      <c r="AV96" s="687"/>
      <c r="AW96" s="687"/>
      <c r="AX96" s="687"/>
      <c r="AY96" s="668">
        <v>0</v>
      </c>
      <c r="AZ96" s="669"/>
      <c r="BA96" s="669"/>
      <c r="BB96" s="669"/>
      <c r="BC96" s="669"/>
      <c r="BD96" s="669"/>
      <c r="BE96" s="669"/>
      <c r="BF96" s="670"/>
      <c r="BG96" s="671">
        <v>0</v>
      </c>
      <c r="BH96" s="671"/>
      <c r="BI96" s="671"/>
      <c r="BJ96" s="671"/>
      <c r="BK96" s="671"/>
      <c r="BL96" s="671"/>
      <c r="BM96" s="671"/>
      <c r="BN96" s="671"/>
      <c r="BO96" s="668">
        <f t="shared" si="6"/>
        <v>7868.9589041095887</v>
      </c>
      <c r="BP96" s="669"/>
      <c r="BQ96" s="669"/>
      <c r="BR96" s="669"/>
      <c r="BS96" s="669"/>
      <c r="BT96" s="669"/>
      <c r="BU96" s="669"/>
      <c r="BV96" s="670"/>
      <c r="BW96" s="671">
        <v>0</v>
      </c>
      <c r="BX96" s="671"/>
      <c r="BY96" s="671"/>
      <c r="BZ96" s="671"/>
      <c r="CA96" s="671"/>
      <c r="CB96" s="671"/>
      <c r="CC96" s="671"/>
      <c r="CD96" s="671"/>
      <c r="CE96" s="671">
        <v>0</v>
      </c>
      <c r="CF96" s="671"/>
      <c r="CG96" s="671"/>
      <c r="CH96" s="671"/>
      <c r="CI96" s="671"/>
      <c r="CJ96" s="671"/>
      <c r="CK96" s="671"/>
      <c r="CL96" s="671"/>
      <c r="CM96" s="671"/>
      <c r="CN96" s="671">
        <v>0</v>
      </c>
      <c r="CO96" s="671"/>
      <c r="CP96" s="671"/>
      <c r="CQ96" s="671"/>
      <c r="CR96" s="671"/>
      <c r="CS96" s="671"/>
      <c r="CT96" s="671"/>
      <c r="CU96" s="671"/>
      <c r="CV96" s="666">
        <f t="shared" si="7"/>
        <v>65312.358904109584</v>
      </c>
      <c r="CW96" s="666"/>
      <c r="CX96" s="666"/>
      <c r="CY96" s="666"/>
      <c r="CZ96" s="666"/>
      <c r="DA96" s="666"/>
      <c r="DB96" s="666"/>
      <c r="DC96" s="666"/>
      <c r="DD96" s="666"/>
      <c r="DE96" s="667"/>
    </row>
    <row r="97" spans="1:109" s="3" customFormat="1" ht="23.25" customHeight="1">
      <c r="A97" s="672" t="s">
        <v>1853</v>
      </c>
      <c r="B97" s="673"/>
      <c r="C97" s="673"/>
      <c r="D97" s="673"/>
      <c r="E97" s="673"/>
      <c r="F97" s="673"/>
      <c r="G97" s="673"/>
      <c r="H97" s="673"/>
      <c r="I97" s="673"/>
      <c r="J97" s="673"/>
      <c r="K97" s="673"/>
      <c r="L97" s="673"/>
      <c r="M97" s="673"/>
      <c r="N97" s="673"/>
      <c r="O97" s="674"/>
      <c r="P97" s="675" t="s">
        <v>1852</v>
      </c>
      <c r="Q97" s="676"/>
      <c r="R97" s="676"/>
      <c r="S97" s="676"/>
      <c r="T97" s="676"/>
      <c r="U97" s="676"/>
      <c r="V97" s="676"/>
      <c r="W97" s="676"/>
      <c r="X97" s="676"/>
      <c r="Y97" s="676"/>
      <c r="Z97" s="676"/>
      <c r="AA97" s="676"/>
      <c r="AB97" s="676"/>
      <c r="AC97" s="677"/>
      <c r="AD97" s="678"/>
      <c r="AE97" s="679"/>
      <c r="AF97" s="680"/>
      <c r="AG97" s="681">
        <v>1</v>
      </c>
      <c r="AH97" s="682"/>
      <c r="AI97" s="682"/>
      <c r="AJ97" s="683"/>
      <c r="AK97" s="691">
        <v>2955.71</v>
      </c>
      <c r="AL97" s="692"/>
      <c r="AM97" s="692"/>
      <c r="AN97" s="692"/>
      <c r="AO97" s="692"/>
      <c r="AP97" s="693"/>
      <c r="AQ97" s="687">
        <f t="shared" si="8"/>
        <v>35468.520000000004</v>
      </c>
      <c r="AR97" s="687"/>
      <c r="AS97" s="687"/>
      <c r="AT97" s="687"/>
      <c r="AU97" s="687"/>
      <c r="AV97" s="687"/>
      <c r="AW97" s="687"/>
      <c r="AX97" s="687"/>
      <c r="AY97" s="668">
        <v>0</v>
      </c>
      <c r="AZ97" s="669"/>
      <c r="BA97" s="669"/>
      <c r="BB97" s="669"/>
      <c r="BC97" s="669"/>
      <c r="BD97" s="669"/>
      <c r="BE97" s="669"/>
      <c r="BF97" s="670"/>
      <c r="BG97" s="671">
        <v>0</v>
      </c>
      <c r="BH97" s="671"/>
      <c r="BI97" s="671"/>
      <c r="BJ97" s="671"/>
      <c r="BK97" s="671"/>
      <c r="BL97" s="671"/>
      <c r="BM97" s="671"/>
      <c r="BN97" s="671"/>
      <c r="BO97" s="668">
        <f t="shared" si="6"/>
        <v>4858.7013698630144</v>
      </c>
      <c r="BP97" s="669"/>
      <c r="BQ97" s="669"/>
      <c r="BR97" s="669"/>
      <c r="BS97" s="669"/>
      <c r="BT97" s="669"/>
      <c r="BU97" s="669"/>
      <c r="BV97" s="670"/>
      <c r="BW97" s="671">
        <v>0</v>
      </c>
      <c r="BX97" s="671"/>
      <c r="BY97" s="671"/>
      <c r="BZ97" s="671"/>
      <c r="CA97" s="671"/>
      <c r="CB97" s="671"/>
      <c r="CC97" s="671"/>
      <c r="CD97" s="671"/>
      <c r="CE97" s="671">
        <v>0</v>
      </c>
      <c r="CF97" s="671"/>
      <c r="CG97" s="671"/>
      <c r="CH97" s="671"/>
      <c r="CI97" s="671"/>
      <c r="CJ97" s="671"/>
      <c r="CK97" s="671"/>
      <c r="CL97" s="671"/>
      <c r="CM97" s="671"/>
      <c r="CN97" s="671">
        <v>0</v>
      </c>
      <c r="CO97" s="671"/>
      <c r="CP97" s="671"/>
      <c r="CQ97" s="671"/>
      <c r="CR97" s="671"/>
      <c r="CS97" s="671"/>
      <c r="CT97" s="671"/>
      <c r="CU97" s="671"/>
      <c r="CV97" s="666">
        <f t="shared" si="7"/>
        <v>40327.221369863022</v>
      </c>
      <c r="CW97" s="666"/>
      <c r="CX97" s="666"/>
      <c r="CY97" s="666"/>
      <c r="CZ97" s="666"/>
      <c r="DA97" s="666"/>
      <c r="DB97" s="666"/>
      <c r="DC97" s="666"/>
      <c r="DD97" s="666"/>
      <c r="DE97" s="667"/>
    </row>
    <row r="98" spans="1:109" s="3" customFormat="1" ht="23.25" customHeight="1">
      <c r="A98" s="672" t="s">
        <v>1854</v>
      </c>
      <c r="B98" s="673"/>
      <c r="C98" s="673"/>
      <c r="D98" s="673"/>
      <c r="E98" s="673"/>
      <c r="F98" s="673"/>
      <c r="G98" s="673"/>
      <c r="H98" s="673"/>
      <c r="I98" s="673"/>
      <c r="J98" s="673"/>
      <c r="K98" s="673"/>
      <c r="L98" s="673"/>
      <c r="M98" s="673"/>
      <c r="N98" s="673"/>
      <c r="O98" s="674"/>
      <c r="P98" s="675" t="s">
        <v>1852</v>
      </c>
      <c r="Q98" s="676"/>
      <c r="R98" s="676"/>
      <c r="S98" s="676"/>
      <c r="T98" s="676"/>
      <c r="U98" s="676"/>
      <c r="V98" s="676"/>
      <c r="W98" s="676"/>
      <c r="X98" s="676"/>
      <c r="Y98" s="676"/>
      <c r="Z98" s="676"/>
      <c r="AA98" s="676"/>
      <c r="AB98" s="676"/>
      <c r="AC98" s="677"/>
      <c r="AD98" s="678"/>
      <c r="AE98" s="679"/>
      <c r="AF98" s="680"/>
      <c r="AG98" s="681">
        <v>1</v>
      </c>
      <c r="AH98" s="682"/>
      <c r="AI98" s="682"/>
      <c r="AJ98" s="683"/>
      <c r="AK98" s="691">
        <v>4081.77</v>
      </c>
      <c r="AL98" s="692"/>
      <c r="AM98" s="692"/>
      <c r="AN98" s="692"/>
      <c r="AO98" s="692"/>
      <c r="AP98" s="693"/>
      <c r="AQ98" s="687">
        <f t="shared" si="8"/>
        <v>48981.24</v>
      </c>
      <c r="AR98" s="687"/>
      <c r="AS98" s="687"/>
      <c r="AT98" s="687"/>
      <c r="AU98" s="687"/>
      <c r="AV98" s="687"/>
      <c r="AW98" s="687"/>
      <c r="AX98" s="687"/>
      <c r="AY98" s="668">
        <v>0</v>
      </c>
      <c r="AZ98" s="669"/>
      <c r="BA98" s="669"/>
      <c r="BB98" s="669"/>
      <c r="BC98" s="669"/>
      <c r="BD98" s="669"/>
      <c r="BE98" s="669"/>
      <c r="BF98" s="670"/>
      <c r="BG98" s="671">
        <v>0</v>
      </c>
      <c r="BH98" s="671"/>
      <c r="BI98" s="671"/>
      <c r="BJ98" s="671"/>
      <c r="BK98" s="671"/>
      <c r="BL98" s="671"/>
      <c r="BM98" s="671"/>
      <c r="BN98" s="671"/>
      <c r="BO98" s="668">
        <f t="shared" si="6"/>
        <v>6709.7589041095889</v>
      </c>
      <c r="BP98" s="669"/>
      <c r="BQ98" s="669"/>
      <c r="BR98" s="669"/>
      <c r="BS98" s="669"/>
      <c r="BT98" s="669"/>
      <c r="BU98" s="669"/>
      <c r="BV98" s="670"/>
      <c r="BW98" s="671">
        <v>0</v>
      </c>
      <c r="BX98" s="671"/>
      <c r="BY98" s="671"/>
      <c r="BZ98" s="671"/>
      <c r="CA98" s="671"/>
      <c r="CB98" s="671"/>
      <c r="CC98" s="671"/>
      <c r="CD98" s="671"/>
      <c r="CE98" s="671">
        <v>0</v>
      </c>
      <c r="CF98" s="671"/>
      <c r="CG98" s="671"/>
      <c r="CH98" s="671"/>
      <c r="CI98" s="671"/>
      <c r="CJ98" s="671"/>
      <c r="CK98" s="671"/>
      <c r="CL98" s="671"/>
      <c r="CM98" s="671"/>
      <c r="CN98" s="671">
        <v>0</v>
      </c>
      <c r="CO98" s="671"/>
      <c r="CP98" s="671"/>
      <c r="CQ98" s="671"/>
      <c r="CR98" s="671"/>
      <c r="CS98" s="671"/>
      <c r="CT98" s="671"/>
      <c r="CU98" s="671"/>
      <c r="CV98" s="666">
        <f t="shared" si="7"/>
        <v>55690.998904109583</v>
      </c>
      <c r="CW98" s="666"/>
      <c r="CX98" s="666"/>
      <c r="CY98" s="666"/>
      <c r="CZ98" s="666"/>
      <c r="DA98" s="666"/>
      <c r="DB98" s="666"/>
      <c r="DC98" s="666"/>
      <c r="DD98" s="666"/>
      <c r="DE98" s="667"/>
    </row>
    <row r="99" spans="1:109" s="3" customFormat="1" ht="23.25" customHeight="1">
      <c r="A99" s="750" t="s">
        <v>1855</v>
      </c>
      <c r="B99" s="751"/>
      <c r="C99" s="751"/>
      <c r="D99" s="751"/>
      <c r="E99" s="751"/>
      <c r="F99" s="751"/>
      <c r="G99" s="751"/>
      <c r="H99" s="751"/>
      <c r="I99" s="751"/>
      <c r="J99" s="751"/>
      <c r="K99" s="751"/>
      <c r="L99" s="751"/>
      <c r="M99" s="751"/>
      <c r="N99" s="751"/>
      <c r="O99" s="752"/>
      <c r="P99" s="753" t="s">
        <v>1856</v>
      </c>
      <c r="Q99" s="754"/>
      <c r="R99" s="754"/>
      <c r="S99" s="754"/>
      <c r="T99" s="754"/>
      <c r="U99" s="754"/>
      <c r="V99" s="754"/>
      <c r="W99" s="754"/>
      <c r="X99" s="754"/>
      <c r="Y99" s="754"/>
      <c r="Z99" s="754"/>
      <c r="AA99" s="754"/>
      <c r="AB99" s="754"/>
      <c r="AC99" s="755"/>
      <c r="AD99" s="756"/>
      <c r="AE99" s="757"/>
      <c r="AF99" s="758"/>
      <c r="AG99" s="759">
        <v>1</v>
      </c>
      <c r="AH99" s="760"/>
      <c r="AI99" s="760"/>
      <c r="AJ99" s="761"/>
      <c r="AK99" s="691">
        <v>6781.32</v>
      </c>
      <c r="AL99" s="692"/>
      <c r="AM99" s="692"/>
      <c r="AN99" s="692"/>
      <c r="AO99" s="692"/>
      <c r="AP99" s="693"/>
      <c r="AQ99" s="687">
        <f t="shared" si="8"/>
        <v>81375.839999999997</v>
      </c>
      <c r="AR99" s="687"/>
      <c r="AS99" s="687"/>
      <c r="AT99" s="687"/>
      <c r="AU99" s="687"/>
      <c r="AV99" s="687"/>
      <c r="AW99" s="687"/>
      <c r="AX99" s="687"/>
      <c r="AY99" s="668">
        <v>0</v>
      </c>
      <c r="AZ99" s="669"/>
      <c r="BA99" s="669"/>
      <c r="BB99" s="669"/>
      <c r="BC99" s="669"/>
      <c r="BD99" s="669"/>
      <c r="BE99" s="669"/>
      <c r="BF99" s="670"/>
      <c r="BG99" s="671">
        <v>0</v>
      </c>
      <c r="BH99" s="671"/>
      <c r="BI99" s="671"/>
      <c r="BJ99" s="671"/>
      <c r="BK99" s="671"/>
      <c r="BL99" s="671"/>
      <c r="BM99" s="671"/>
      <c r="BN99" s="671"/>
      <c r="BO99" s="668">
        <f t="shared" si="6"/>
        <v>11147.375342465753</v>
      </c>
      <c r="BP99" s="669"/>
      <c r="BQ99" s="669"/>
      <c r="BR99" s="669"/>
      <c r="BS99" s="669"/>
      <c r="BT99" s="669"/>
      <c r="BU99" s="669"/>
      <c r="BV99" s="670"/>
      <c r="BW99" s="671">
        <v>0</v>
      </c>
      <c r="BX99" s="671"/>
      <c r="BY99" s="671"/>
      <c r="BZ99" s="671"/>
      <c r="CA99" s="671"/>
      <c r="CB99" s="671"/>
      <c r="CC99" s="671"/>
      <c r="CD99" s="671"/>
      <c r="CE99" s="671">
        <v>0</v>
      </c>
      <c r="CF99" s="671"/>
      <c r="CG99" s="671"/>
      <c r="CH99" s="671"/>
      <c r="CI99" s="671"/>
      <c r="CJ99" s="671"/>
      <c r="CK99" s="671"/>
      <c r="CL99" s="671"/>
      <c r="CM99" s="671"/>
      <c r="CN99" s="671">
        <v>0</v>
      </c>
      <c r="CO99" s="671"/>
      <c r="CP99" s="671"/>
      <c r="CQ99" s="671"/>
      <c r="CR99" s="671"/>
      <c r="CS99" s="671"/>
      <c r="CT99" s="671"/>
      <c r="CU99" s="671"/>
      <c r="CV99" s="666">
        <f>SUM(AQ99:CU99)</f>
        <v>92523.215342465744</v>
      </c>
      <c r="CW99" s="666"/>
      <c r="CX99" s="666"/>
      <c r="CY99" s="666"/>
      <c r="CZ99" s="666"/>
      <c r="DA99" s="666"/>
      <c r="DB99" s="666"/>
      <c r="DC99" s="666"/>
      <c r="DD99" s="666"/>
      <c r="DE99" s="667"/>
    </row>
    <row r="100" spans="1:109" s="3" customFormat="1" ht="23.25" customHeight="1">
      <c r="A100" s="672" t="s">
        <v>1865</v>
      </c>
      <c r="B100" s="673"/>
      <c r="C100" s="673"/>
      <c r="D100" s="673"/>
      <c r="E100" s="673"/>
      <c r="F100" s="673"/>
      <c r="G100" s="673"/>
      <c r="H100" s="673"/>
      <c r="I100" s="673"/>
      <c r="J100" s="673"/>
      <c r="K100" s="673"/>
      <c r="L100" s="673"/>
      <c r="M100" s="673"/>
      <c r="N100" s="673"/>
      <c r="O100" s="674"/>
      <c r="P100" s="675" t="s">
        <v>1856</v>
      </c>
      <c r="Q100" s="676"/>
      <c r="R100" s="676"/>
      <c r="S100" s="676"/>
      <c r="T100" s="676"/>
      <c r="U100" s="676"/>
      <c r="V100" s="676"/>
      <c r="W100" s="676"/>
      <c r="X100" s="676"/>
      <c r="Y100" s="676"/>
      <c r="Z100" s="676"/>
      <c r="AA100" s="676"/>
      <c r="AB100" s="676"/>
      <c r="AC100" s="677"/>
      <c r="AD100" s="678"/>
      <c r="AE100" s="679"/>
      <c r="AF100" s="680"/>
      <c r="AG100" s="681">
        <v>3</v>
      </c>
      <c r="AH100" s="682"/>
      <c r="AI100" s="682"/>
      <c r="AJ100" s="683"/>
      <c r="AK100" s="691">
        <v>6463.17</v>
      </c>
      <c r="AL100" s="692"/>
      <c r="AM100" s="692"/>
      <c r="AN100" s="692"/>
      <c r="AO100" s="692"/>
      <c r="AP100" s="693"/>
      <c r="AQ100" s="687">
        <f t="shared" si="8"/>
        <v>232674.12000000002</v>
      </c>
      <c r="AR100" s="687"/>
      <c r="AS100" s="687"/>
      <c r="AT100" s="687"/>
      <c r="AU100" s="687"/>
      <c r="AV100" s="687"/>
      <c r="AW100" s="687"/>
      <c r="AX100" s="687"/>
      <c r="AY100" s="668">
        <v>0</v>
      </c>
      <c r="AZ100" s="669"/>
      <c r="BA100" s="669"/>
      <c r="BB100" s="669"/>
      <c r="BC100" s="669"/>
      <c r="BD100" s="669"/>
      <c r="BE100" s="669"/>
      <c r="BF100" s="670"/>
      <c r="BG100" s="671">
        <v>0</v>
      </c>
      <c r="BH100" s="671"/>
      <c r="BI100" s="671"/>
      <c r="BJ100" s="671"/>
      <c r="BK100" s="671"/>
      <c r="BL100" s="671"/>
      <c r="BM100" s="671"/>
      <c r="BN100" s="671"/>
      <c r="BO100" s="668">
        <f t="shared" si="6"/>
        <v>31873.167123287676</v>
      </c>
      <c r="BP100" s="669"/>
      <c r="BQ100" s="669"/>
      <c r="BR100" s="669"/>
      <c r="BS100" s="669"/>
      <c r="BT100" s="669"/>
      <c r="BU100" s="669"/>
      <c r="BV100" s="670"/>
      <c r="BW100" s="671">
        <v>0</v>
      </c>
      <c r="BX100" s="671"/>
      <c r="BY100" s="671"/>
      <c r="BZ100" s="671"/>
      <c r="CA100" s="671"/>
      <c r="CB100" s="671"/>
      <c r="CC100" s="671"/>
      <c r="CD100" s="671"/>
      <c r="CE100" s="671">
        <v>0</v>
      </c>
      <c r="CF100" s="671"/>
      <c r="CG100" s="671"/>
      <c r="CH100" s="671"/>
      <c r="CI100" s="671"/>
      <c r="CJ100" s="671"/>
      <c r="CK100" s="671"/>
      <c r="CL100" s="671"/>
      <c r="CM100" s="671"/>
      <c r="CN100" s="671">
        <v>0</v>
      </c>
      <c r="CO100" s="671"/>
      <c r="CP100" s="671"/>
      <c r="CQ100" s="671"/>
      <c r="CR100" s="671"/>
      <c r="CS100" s="671"/>
      <c r="CT100" s="671"/>
      <c r="CU100" s="671"/>
      <c r="CV100" s="666">
        <f t="shared" si="7"/>
        <v>264547.28712328768</v>
      </c>
      <c r="CW100" s="666"/>
      <c r="CX100" s="666"/>
      <c r="CY100" s="666"/>
      <c r="CZ100" s="666"/>
      <c r="DA100" s="666"/>
      <c r="DB100" s="666"/>
      <c r="DC100" s="666"/>
      <c r="DD100" s="666"/>
      <c r="DE100" s="667"/>
    </row>
    <row r="101" spans="1:109" s="3" customFormat="1" ht="23.25" customHeight="1">
      <c r="A101" s="672" t="s">
        <v>1855</v>
      </c>
      <c r="B101" s="673"/>
      <c r="C101" s="673"/>
      <c r="D101" s="673"/>
      <c r="E101" s="673"/>
      <c r="F101" s="673"/>
      <c r="G101" s="673"/>
      <c r="H101" s="673"/>
      <c r="I101" s="673"/>
      <c r="J101" s="673"/>
      <c r="K101" s="673"/>
      <c r="L101" s="673"/>
      <c r="M101" s="673"/>
      <c r="N101" s="673"/>
      <c r="O101" s="674"/>
      <c r="P101" s="675" t="s">
        <v>1856</v>
      </c>
      <c r="Q101" s="676"/>
      <c r="R101" s="676"/>
      <c r="S101" s="676"/>
      <c r="T101" s="676"/>
      <c r="U101" s="676"/>
      <c r="V101" s="676"/>
      <c r="W101" s="676"/>
      <c r="X101" s="676"/>
      <c r="Y101" s="676"/>
      <c r="Z101" s="676"/>
      <c r="AA101" s="676"/>
      <c r="AB101" s="676"/>
      <c r="AC101" s="677"/>
      <c r="AD101" s="678"/>
      <c r="AE101" s="679"/>
      <c r="AF101" s="680"/>
      <c r="AG101" s="681">
        <v>1</v>
      </c>
      <c r="AH101" s="682"/>
      <c r="AI101" s="682"/>
      <c r="AJ101" s="683"/>
      <c r="AK101" s="691">
        <v>5470.71</v>
      </c>
      <c r="AL101" s="692"/>
      <c r="AM101" s="692"/>
      <c r="AN101" s="692"/>
      <c r="AO101" s="692"/>
      <c r="AP101" s="693"/>
      <c r="AQ101" s="687">
        <f>AG101*AK101*12</f>
        <v>65648.52</v>
      </c>
      <c r="AR101" s="687"/>
      <c r="AS101" s="687"/>
      <c r="AT101" s="687"/>
      <c r="AU101" s="687"/>
      <c r="AV101" s="687"/>
      <c r="AW101" s="687"/>
      <c r="AX101" s="687"/>
      <c r="AY101" s="668">
        <v>0</v>
      </c>
      <c r="AZ101" s="669"/>
      <c r="BA101" s="669"/>
      <c r="BB101" s="669"/>
      <c r="BC101" s="669"/>
      <c r="BD101" s="669"/>
      <c r="BE101" s="669"/>
      <c r="BF101" s="670"/>
      <c r="BG101" s="671">
        <v>0</v>
      </c>
      <c r="BH101" s="671"/>
      <c r="BI101" s="671"/>
      <c r="BJ101" s="671"/>
      <c r="BK101" s="671"/>
      <c r="BL101" s="671"/>
      <c r="BM101" s="671"/>
      <c r="BN101" s="671"/>
      <c r="BO101" s="668">
        <f>AQ101/365*50</f>
        <v>8992.9479452054802</v>
      </c>
      <c r="BP101" s="669"/>
      <c r="BQ101" s="669"/>
      <c r="BR101" s="669"/>
      <c r="BS101" s="669"/>
      <c r="BT101" s="669"/>
      <c r="BU101" s="669"/>
      <c r="BV101" s="670"/>
      <c r="BW101" s="671">
        <v>0</v>
      </c>
      <c r="BX101" s="671"/>
      <c r="BY101" s="671"/>
      <c r="BZ101" s="671"/>
      <c r="CA101" s="671"/>
      <c r="CB101" s="671"/>
      <c r="CC101" s="671"/>
      <c r="CD101" s="671"/>
      <c r="CE101" s="671">
        <v>0</v>
      </c>
      <c r="CF101" s="671"/>
      <c r="CG101" s="671"/>
      <c r="CH101" s="671"/>
      <c r="CI101" s="671"/>
      <c r="CJ101" s="671"/>
      <c r="CK101" s="671"/>
      <c r="CL101" s="671"/>
      <c r="CM101" s="671"/>
      <c r="CN101" s="671">
        <v>0</v>
      </c>
      <c r="CO101" s="671"/>
      <c r="CP101" s="671"/>
      <c r="CQ101" s="671"/>
      <c r="CR101" s="671"/>
      <c r="CS101" s="671"/>
      <c r="CT101" s="671"/>
      <c r="CU101" s="671"/>
      <c r="CV101" s="666">
        <f>SUM(AQ101:CU101)</f>
        <v>74641.467945205484</v>
      </c>
      <c r="CW101" s="666"/>
      <c r="CX101" s="666"/>
      <c r="CY101" s="666"/>
      <c r="CZ101" s="666"/>
      <c r="DA101" s="666"/>
      <c r="DB101" s="666"/>
      <c r="DC101" s="666"/>
      <c r="DD101" s="666"/>
      <c r="DE101" s="667"/>
    </row>
    <row r="102" spans="1:109" s="3" customFormat="1" ht="23.25" customHeight="1">
      <c r="A102" s="672" t="s">
        <v>1857</v>
      </c>
      <c r="B102" s="673"/>
      <c r="C102" s="673"/>
      <c r="D102" s="673"/>
      <c r="E102" s="673"/>
      <c r="F102" s="673"/>
      <c r="G102" s="673"/>
      <c r="H102" s="673"/>
      <c r="I102" s="673"/>
      <c r="J102" s="673"/>
      <c r="K102" s="673"/>
      <c r="L102" s="673"/>
      <c r="M102" s="673"/>
      <c r="N102" s="673"/>
      <c r="O102" s="674"/>
      <c r="P102" s="675" t="s">
        <v>1856</v>
      </c>
      <c r="Q102" s="676"/>
      <c r="R102" s="676"/>
      <c r="S102" s="676"/>
      <c r="T102" s="676"/>
      <c r="U102" s="676"/>
      <c r="V102" s="676"/>
      <c r="W102" s="676"/>
      <c r="X102" s="676"/>
      <c r="Y102" s="676"/>
      <c r="Z102" s="676"/>
      <c r="AA102" s="676"/>
      <c r="AB102" s="676"/>
      <c r="AC102" s="677"/>
      <c r="AD102" s="678"/>
      <c r="AE102" s="679"/>
      <c r="AF102" s="680"/>
      <c r="AG102" s="681">
        <v>3</v>
      </c>
      <c r="AH102" s="682"/>
      <c r="AI102" s="682"/>
      <c r="AJ102" s="683"/>
      <c r="AK102" s="691">
        <v>4755.55</v>
      </c>
      <c r="AL102" s="692"/>
      <c r="AM102" s="692"/>
      <c r="AN102" s="692"/>
      <c r="AO102" s="692"/>
      <c r="AP102" s="693"/>
      <c r="AQ102" s="687">
        <f t="shared" si="8"/>
        <v>171199.80000000002</v>
      </c>
      <c r="AR102" s="687"/>
      <c r="AS102" s="687"/>
      <c r="AT102" s="687"/>
      <c r="AU102" s="687"/>
      <c r="AV102" s="687"/>
      <c r="AW102" s="687"/>
      <c r="AX102" s="687"/>
      <c r="AY102" s="668">
        <v>0</v>
      </c>
      <c r="AZ102" s="669"/>
      <c r="BA102" s="669"/>
      <c r="BB102" s="669"/>
      <c r="BC102" s="669"/>
      <c r="BD102" s="669"/>
      <c r="BE102" s="669"/>
      <c r="BF102" s="670"/>
      <c r="BG102" s="671">
        <v>0</v>
      </c>
      <c r="BH102" s="671"/>
      <c r="BI102" s="671"/>
      <c r="BJ102" s="671"/>
      <c r="BK102" s="671"/>
      <c r="BL102" s="671"/>
      <c r="BM102" s="671"/>
      <c r="BN102" s="671"/>
      <c r="BO102" s="668">
        <f t="shared" si="6"/>
        <v>23452.027397260274</v>
      </c>
      <c r="BP102" s="669"/>
      <c r="BQ102" s="669"/>
      <c r="BR102" s="669"/>
      <c r="BS102" s="669"/>
      <c r="BT102" s="669"/>
      <c r="BU102" s="669"/>
      <c r="BV102" s="670"/>
      <c r="BW102" s="671">
        <v>0</v>
      </c>
      <c r="BX102" s="671"/>
      <c r="BY102" s="671"/>
      <c r="BZ102" s="671"/>
      <c r="CA102" s="671"/>
      <c r="CB102" s="671"/>
      <c r="CC102" s="671"/>
      <c r="CD102" s="671"/>
      <c r="CE102" s="671">
        <v>0</v>
      </c>
      <c r="CF102" s="671"/>
      <c r="CG102" s="671"/>
      <c r="CH102" s="671"/>
      <c r="CI102" s="671"/>
      <c r="CJ102" s="671"/>
      <c r="CK102" s="671"/>
      <c r="CL102" s="671"/>
      <c r="CM102" s="671"/>
      <c r="CN102" s="671">
        <v>0</v>
      </c>
      <c r="CO102" s="671"/>
      <c r="CP102" s="671"/>
      <c r="CQ102" s="671"/>
      <c r="CR102" s="671"/>
      <c r="CS102" s="671"/>
      <c r="CT102" s="671"/>
      <c r="CU102" s="671"/>
      <c r="CV102" s="666">
        <f t="shared" si="7"/>
        <v>194651.82739726029</v>
      </c>
      <c r="CW102" s="666"/>
      <c r="CX102" s="666"/>
      <c r="CY102" s="666"/>
      <c r="CZ102" s="666"/>
      <c r="DA102" s="666"/>
      <c r="DB102" s="666"/>
      <c r="DC102" s="666"/>
      <c r="DD102" s="666"/>
      <c r="DE102" s="667"/>
    </row>
    <row r="103" spans="1:109" s="3" customFormat="1" ht="23.25" customHeight="1">
      <c r="A103" s="672" t="s">
        <v>1857</v>
      </c>
      <c r="B103" s="673"/>
      <c r="C103" s="673"/>
      <c r="D103" s="673"/>
      <c r="E103" s="673"/>
      <c r="F103" s="673"/>
      <c r="G103" s="673"/>
      <c r="H103" s="673"/>
      <c r="I103" s="673"/>
      <c r="J103" s="673"/>
      <c r="K103" s="673"/>
      <c r="L103" s="673"/>
      <c r="M103" s="673"/>
      <c r="N103" s="673"/>
      <c r="O103" s="674"/>
      <c r="P103" s="675" t="s">
        <v>1856</v>
      </c>
      <c r="Q103" s="676"/>
      <c r="R103" s="676"/>
      <c r="S103" s="676"/>
      <c r="T103" s="676"/>
      <c r="U103" s="676"/>
      <c r="V103" s="676"/>
      <c r="W103" s="676"/>
      <c r="X103" s="676"/>
      <c r="Y103" s="676"/>
      <c r="Z103" s="676"/>
      <c r="AA103" s="676"/>
      <c r="AB103" s="676"/>
      <c r="AC103" s="677"/>
      <c r="AD103" s="678"/>
      <c r="AE103" s="679"/>
      <c r="AF103" s="680"/>
      <c r="AG103" s="681">
        <v>1</v>
      </c>
      <c r="AH103" s="682"/>
      <c r="AI103" s="682"/>
      <c r="AJ103" s="683"/>
      <c r="AK103" s="691">
        <v>5267.75</v>
      </c>
      <c r="AL103" s="692"/>
      <c r="AM103" s="692"/>
      <c r="AN103" s="692"/>
      <c r="AO103" s="692"/>
      <c r="AP103" s="693"/>
      <c r="AQ103" s="779">
        <f t="shared" si="8"/>
        <v>63213</v>
      </c>
      <c r="AR103" s="779"/>
      <c r="AS103" s="779"/>
      <c r="AT103" s="779"/>
      <c r="AU103" s="779"/>
      <c r="AV103" s="779"/>
      <c r="AW103" s="779"/>
      <c r="AX103" s="779"/>
      <c r="AY103" s="668">
        <v>0</v>
      </c>
      <c r="AZ103" s="669"/>
      <c r="BA103" s="669"/>
      <c r="BB103" s="669"/>
      <c r="BC103" s="669"/>
      <c r="BD103" s="669"/>
      <c r="BE103" s="669"/>
      <c r="BF103" s="670"/>
      <c r="BG103" s="780">
        <v>0</v>
      </c>
      <c r="BH103" s="780"/>
      <c r="BI103" s="780"/>
      <c r="BJ103" s="780"/>
      <c r="BK103" s="780"/>
      <c r="BL103" s="780"/>
      <c r="BM103" s="780"/>
      <c r="BN103" s="780"/>
      <c r="BO103" s="668">
        <f t="shared" si="6"/>
        <v>8659.3150684931497</v>
      </c>
      <c r="BP103" s="669"/>
      <c r="BQ103" s="669"/>
      <c r="BR103" s="669"/>
      <c r="BS103" s="669"/>
      <c r="BT103" s="669"/>
      <c r="BU103" s="669"/>
      <c r="BV103" s="670"/>
      <c r="BW103" s="780">
        <v>0</v>
      </c>
      <c r="BX103" s="780"/>
      <c r="BY103" s="780"/>
      <c r="BZ103" s="780"/>
      <c r="CA103" s="780"/>
      <c r="CB103" s="780"/>
      <c r="CC103" s="780"/>
      <c r="CD103" s="780"/>
      <c r="CE103" s="780">
        <v>0</v>
      </c>
      <c r="CF103" s="780"/>
      <c r="CG103" s="780"/>
      <c r="CH103" s="780"/>
      <c r="CI103" s="780"/>
      <c r="CJ103" s="780"/>
      <c r="CK103" s="780"/>
      <c r="CL103" s="780"/>
      <c r="CM103" s="780"/>
      <c r="CN103" s="780">
        <v>0</v>
      </c>
      <c r="CO103" s="780"/>
      <c r="CP103" s="780"/>
      <c r="CQ103" s="780"/>
      <c r="CR103" s="780"/>
      <c r="CS103" s="780"/>
      <c r="CT103" s="780"/>
      <c r="CU103" s="780"/>
      <c r="CV103" s="781">
        <f t="shared" si="7"/>
        <v>71872.315068493146</v>
      </c>
      <c r="CW103" s="781"/>
      <c r="CX103" s="781"/>
      <c r="CY103" s="781"/>
      <c r="CZ103" s="781"/>
      <c r="DA103" s="781"/>
      <c r="DB103" s="781"/>
      <c r="DC103" s="781"/>
      <c r="DD103" s="781"/>
      <c r="DE103" s="782"/>
    </row>
    <row r="104" spans="1:109" s="3" customFormat="1" ht="23.25" customHeight="1">
      <c r="A104" s="672" t="s">
        <v>1804</v>
      </c>
      <c r="B104" s="673"/>
      <c r="C104" s="673"/>
      <c r="D104" s="673"/>
      <c r="E104" s="673"/>
      <c r="F104" s="673"/>
      <c r="G104" s="673"/>
      <c r="H104" s="673"/>
      <c r="I104" s="673"/>
      <c r="J104" s="673"/>
      <c r="K104" s="673"/>
      <c r="L104" s="673"/>
      <c r="M104" s="673"/>
      <c r="N104" s="673"/>
      <c r="O104" s="674"/>
      <c r="P104" s="675" t="s">
        <v>1858</v>
      </c>
      <c r="Q104" s="676"/>
      <c r="R104" s="676"/>
      <c r="S104" s="676"/>
      <c r="T104" s="676"/>
      <c r="U104" s="676"/>
      <c r="V104" s="676"/>
      <c r="W104" s="676"/>
      <c r="X104" s="676"/>
      <c r="Y104" s="676"/>
      <c r="Z104" s="676"/>
      <c r="AA104" s="676"/>
      <c r="AB104" s="676"/>
      <c r="AC104" s="677"/>
      <c r="AD104" s="678"/>
      <c r="AE104" s="679"/>
      <c r="AF104" s="680"/>
      <c r="AG104" s="681">
        <v>1</v>
      </c>
      <c r="AH104" s="682"/>
      <c r="AI104" s="682"/>
      <c r="AJ104" s="683"/>
      <c r="AK104" s="691">
        <v>12622.26</v>
      </c>
      <c r="AL104" s="692"/>
      <c r="AM104" s="692"/>
      <c r="AN104" s="692"/>
      <c r="AO104" s="692"/>
      <c r="AP104" s="693"/>
      <c r="AQ104" s="687">
        <f t="shared" si="8"/>
        <v>151467.12</v>
      </c>
      <c r="AR104" s="687"/>
      <c r="AS104" s="687"/>
      <c r="AT104" s="687"/>
      <c r="AU104" s="687"/>
      <c r="AV104" s="687"/>
      <c r="AW104" s="687"/>
      <c r="AX104" s="687"/>
      <c r="AY104" s="668">
        <v>0</v>
      </c>
      <c r="AZ104" s="669"/>
      <c r="BA104" s="669"/>
      <c r="BB104" s="669"/>
      <c r="BC104" s="669"/>
      <c r="BD104" s="669"/>
      <c r="BE104" s="669"/>
      <c r="BF104" s="670"/>
      <c r="BG104" s="671">
        <v>0</v>
      </c>
      <c r="BH104" s="671"/>
      <c r="BI104" s="671"/>
      <c r="BJ104" s="671"/>
      <c r="BK104" s="671"/>
      <c r="BL104" s="671"/>
      <c r="BM104" s="671"/>
      <c r="BN104" s="671"/>
      <c r="BO104" s="668">
        <f t="shared" si="6"/>
        <v>20748.920547945203</v>
      </c>
      <c r="BP104" s="669"/>
      <c r="BQ104" s="669"/>
      <c r="BR104" s="669"/>
      <c r="BS104" s="669"/>
      <c r="BT104" s="669"/>
      <c r="BU104" s="669"/>
      <c r="BV104" s="670"/>
      <c r="BW104" s="671">
        <v>0</v>
      </c>
      <c r="BX104" s="671"/>
      <c r="BY104" s="671"/>
      <c r="BZ104" s="671"/>
      <c r="CA104" s="671"/>
      <c r="CB104" s="671"/>
      <c r="CC104" s="671"/>
      <c r="CD104" s="671"/>
      <c r="CE104" s="671">
        <v>0</v>
      </c>
      <c r="CF104" s="671"/>
      <c r="CG104" s="671"/>
      <c r="CH104" s="671"/>
      <c r="CI104" s="671"/>
      <c r="CJ104" s="671"/>
      <c r="CK104" s="671"/>
      <c r="CL104" s="671"/>
      <c r="CM104" s="671"/>
      <c r="CN104" s="671">
        <v>0</v>
      </c>
      <c r="CO104" s="671"/>
      <c r="CP104" s="671"/>
      <c r="CQ104" s="671"/>
      <c r="CR104" s="671"/>
      <c r="CS104" s="671"/>
      <c r="CT104" s="671"/>
      <c r="CU104" s="671"/>
      <c r="CV104" s="666">
        <f t="shared" si="7"/>
        <v>172216.04054794519</v>
      </c>
      <c r="CW104" s="666"/>
      <c r="CX104" s="666"/>
      <c r="CY104" s="666"/>
      <c r="CZ104" s="666"/>
      <c r="DA104" s="666"/>
      <c r="DB104" s="666"/>
      <c r="DC104" s="666"/>
      <c r="DD104" s="666"/>
      <c r="DE104" s="667"/>
    </row>
    <row r="105" spans="1:109" s="3" customFormat="1" ht="23.25" customHeight="1">
      <c r="A105" s="672" t="s">
        <v>1815</v>
      </c>
      <c r="B105" s="673"/>
      <c r="C105" s="673"/>
      <c r="D105" s="673"/>
      <c r="E105" s="673"/>
      <c r="F105" s="673"/>
      <c r="G105" s="673"/>
      <c r="H105" s="673"/>
      <c r="I105" s="673"/>
      <c r="J105" s="673"/>
      <c r="K105" s="673"/>
      <c r="L105" s="673"/>
      <c r="M105" s="673"/>
      <c r="N105" s="673"/>
      <c r="O105" s="674"/>
      <c r="P105" s="675" t="s">
        <v>1858</v>
      </c>
      <c r="Q105" s="676"/>
      <c r="R105" s="676"/>
      <c r="S105" s="676"/>
      <c r="T105" s="676"/>
      <c r="U105" s="676"/>
      <c r="V105" s="676"/>
      <c r="W105" s="676"/>
      <c r="X105" s="676"/>
      <c r="Y105" s="676"/>
      <c r="Z105" s="676"/>
      <c r="AA105" s="676"/>
      <c r="AB105" s="676"/>
      <c r="AC105" s="677"/>
      <c r="AD105" s="678"/>
      <c r="AE105" s="679"/>
      <c r="AF105" s="680"/>
      <c r="AG105" s="681">
        <v>1</v>
      </c>
      <c r="AH105" s="682"/>
      <c r="AI105" s="682"/>
      <c r="AJ105" s="683"/>
      <c r="AK105" s="691">
        <v>4906.8</v>
      </c>
      <c r="AL105" s="692"/>
      <c r="AM105" s="692"/>
      <c r="AN105" s="692"/>
      <c r="AO105" s="692"/>
      <c r="AP105" s="693"/>
      <c r="AQ105" s="687">
        <f t="shared" si="8"/>
        <v>58881.600000000006</v>
      </c>
      <c r="AR105" s="687"/>
      <c r="AS105" s="687"/>
      <c r="AT105" s="687"/>
      <c r="AU105" s="687"/>
      <c r="AV105" s="687"/>
      <c r="AW105" s="687"/>
      <c r="AX105" s="687"/>
      <c r="AY105" s="668">
        <v>0</v>
      </c>
      <c r="AZ105" s="669"/>
      <c r="BA105" s="669"/>
      <c r="BB105" s="669"/>
      <c r="BC105" s="669"/>
      <c r="BD105" s="669"/>
      <c r="BE105" s="669"/>
      <c r="BF105" s="670"/>
      <c r="BG105" s="671">
        <v>0</v>
      </c>
      <c r="BH105" s="671"/>
      <c r="BI105" s="671"/>
      <c r="BJ105" s="671"/>
      <c r="BK105" s="671"/>
      <c r="BL105" s="671"/>
      <c r="BM105" s="671"/>
      <c r="BN105" s="671"/>
      <c r="BO105" s="668">
        <f t="shared" si="6"/>
        <v>8065.9726027397273</v>
      </c>
      <c r="BP105" s="669"/>
      <c r="BQ105" s="669"/>
      <c r="BR105" s="669"/>
      <c r="BS105" s="669"/>
      <c r="BT105" s="669"/>
      <c r="BU105" s="669"/>
      <c r="BV105" s="670"/>
      <c r="BW105" s="671">
        <v>0</v>
      </c>
      <c r="BX105" s="671"/>
      <c r="BY105" s="671"/>
      <c r="BZ105" s="671"/>
      <c r="CA105" s="671"/>
      <c r="CB105" s="671"/>
      <c r="CC105" s="671"/>
      <c r="CD105" s="671"/>
      <c r="CE105" s="671">
        <v>0</v>
      </c>
      <c r="CF105" s="671"/>
      <c r="CG105" s="671"/>
      <c r="CH105" s="671"/>
      <c r="CI105" s="671"/>
      <c r="CJ105" s="671"/>
      <c r="CK105" s="671"/>
      <c r="CL105" s="671"/>
      <c r="CM105" s="671"/>
      <c r="CN105" s="671">
        <v>0</v>
      </c>
      <c r="CO105" s="671"/>
      <c r="CP105" s="671"/>
      <c r="CQ105" s="671"/>
      <c r="CR105" s="671"/>
      <c r="CS105" s="671"/>
      <c r="CT105" s="671"/>
      <c r="CU105" s="671"/>
      <c r="CV105" s="666">
        <f t="shared" si="7"/>
        <v>66947.572602739732</v>
      </c>
      <c r="CW105" s="666"/>
      <c r="CX105" s="666"/>
      <c r="CY105" s="666"/>
      <c r="CZ105" s="666"/>
      <c r="DA105" s="666"/>
      <c r="DB105" s="666"/>
      <c r="DC105" s="666"/>
      <c r="DD105" s="666"/>
      <c r="DE105" s="667"/>
    </row>
    <row r="106" spans="1:109" s="3" customFormat="1" ht="23.25" customHeight="1">
      <c r="A106" s="672" t="s">
        <v>1815</v>
      </c>
      <c r="B106" s="673"/>
      <c r="C106" s="673"/>
      <c r="D106" s="673"/>
      <c r="E106" s="673"/>
      <c r="F106" s="673"/>
      <c r="G106" s="673"/>
      <c r="H106" s="673"/>
      <c r="I106" s="673"/>
      <c r="J106" s="673"/>
      <c r="K106" s="673"/>
      <c r="L106" s="673"/>
      <c r="M106" s="673"/>
      <c r="N106" s="673"/>
      <c r="O106" s="674"/>
      <c r="P106" s="675" t="s">
        <v>1858</v>
      </c>
      <c r="Q106" s="676"/>
      <c r="R106" s="676"/>
      <c r="S106" s="676"/>
      <c r="T106" s="676"/>
      <c r="U106" s="676"/>
      <c r="V106" s="676"/>
      <c r="W106" s="676"/>
      <c r="X106" s="676"/>
      <c r="Y106" s="676"/>
      <c r="Z106" s="676"/>
      <c r="AA106" s="676"/>
      <c r="AB106" s="676"/>
      <c r="AC106" s="677"/>
      <c r="AD106" s="678"/>
      <c r="AE106" s="679"/>
      <c r="AF106" s="680"/>
      <c r="AG106" s="681">
        <v>1</v>
      </c>
      <c r="AH106" s="682"/>
      <c r="AI106" s="682"/>
      <c r="AJ106" s="683"/>
      <c r="AK106" s="691">
        <v>8997</v>
      </c>
      <c r="AL106" s="692"/>
      <c r="AM106" s="692"/>
      <c r="AN106" s="692"/>
      <c r="AO106" s="692"/>
      <c r="AP106" s="693"/>
      <c r="AQ106" s="687">
        <f t="shared" si="8"/>
        <v>107964</v>
      </c>
      <c r="AR106" s="687"/>
      <c r="AS106" s="687"/>
      <c r="AT106" s="687"/>
      <c r="AU106" s="687"/>
      <c r="AV106" s="687"/>
      <c r="AW106" s="687"/>
      <c r="AX106" s="687"/>
      <c r="AY106" s="668">
        <v>0</v>
      </c>
      <c r="AZ106" s="669"/>
      <c r="BA106" s="669"/>
      <c r="BB106" s="669"/>
      <c r="BC106" s="669"/>
      <c r="BD106" s="669"/>
      <c r="BE106" s="669"/>
      <c r="BF106" s="670"/>
      <c r="BG106" s="671">
        <v>0</v>
      </c>
      <c r="BH106" s="671"/>
      <c r="BI106" s="671"/>
      <c r="BJ106" s="671"/>
      <c r="BK106" s="671"/>
      <c r="BL106" s="671"/>
      <c r="BM106" s="671"/>
      <c r="BN106" s="671"/>
      <c r="BO106" s="668">
        <f t="shared" ref="BO106:BO117" si="9">AQ106/365*50</f>
        <v>14789.589041095891</v>
      </c>
      <c r="BP106" s="669"/>
      <c r="BQ106" s="669"/>
      <c r="BR106" s="669"/>
      <c r="BS106" s="669"/>
      <c r="BT106" s="669"/>
      <c r="BU106" s="669"/>
      <c r="BV106" s="670"/>
      <c r="BW106" s="671">
        <v>0</v>
      </c>
      <c r="BX106" s="671"/>
      <c r="BY106" s="671"/>
      <c r="BZ106" s="671"/>
      <c r="CA106" s="671"/>
      <c r="CB106" s="671"/>
      <c r="CC106" s="671"/>
      <c r="CD106" s="671"/>
      <c r="CE106" s="671">
        <v>0</v>
      </c>
      <c r="CF106" s="671"/>
      <c r="CG106" s="671"/>
      <c r="CH106" s="671"/>
      <c r="CI106" s="671"/>
      <c r="CJ106" s="671"/>
      <c r="CK106" s="671"/>
      <c r="CL106" s="671"/>
      <c r="CM106" s="671"/>
      <c r="CN106" s="671">
        <v>0</v>
      </c>
      <c r="CO106" s="671"/>
      <c r="CP106" s="671"/>
      <c r="CQ106" s="671"/>
      <c r="CR106" s="671"/>
      <c r="CS106" s="671"/>
      <c r="CT106" s="671"/>
      <c r="CU106" s="671"/>
      <c r="CV106" s="666">
        <f t="shared" ref="CV106:CV117" si="10">SUM(AQ106:CU106)</f>
        <v>122753.5890410959</v>
      </c>
      <c r="CW106" s="666"/>
      <c r="CX106" s="666"/>
      <c r="CY106" s="666"/>
      <c r="CZ106" s="666"/>
      <c r="DA106" s="666"/>
      <c r="DB106" s="666"/>
      <c r="DC106" s="666"/>
      <c r="DD106" s="666"/>
      <c r="DE106" s="667"/>
    </row>
    <row r="107" spans="1:109" s="3" customFormat="1" ht="23.25" customHeight="1">
      <c r="A107" s="672" t="s">
        <v>1815</v>
      </c>
      <c r="B107" s="673"/>
      <c r="C107" s="673"/>
      <c r="D107" s="673"/>
      <c r="E107" s="673"/>
      <c r="F107" s="673"/>
      <c r="G107" s="673"/>
      <c r="H107" s="673"/>
      <c r="I107" s="673"/>
      <c r="J107" s="673"/>
      <c r="K107" s="673"/>
      <c r="L107" s="673"/>
      <c r="M107" s="673"/>
      <c r="N107" s="673"/>
      <c r="O107" s="674"/>
      <c r="P107" s="675" t="s">
        <v>1858</v>
      </c>
      <c r="Q107" s="676"/>
      <c r="R107" s="676"/>
      <c r="S107" s="676"/>
      <c r="T107" s="676"/>
      <c r="U107" s="676"/>
      <c r="V107" s="676"/>
      <c r="W107" s="676"/>
      <c r="X107" s="676"/>
      <c r="Y107" s="676"/>
      <c r="Z107" s="676"/>
      <c r="AA107" s="676"/>
      <c r="AB107" s="676"/>
      <c r="AC107" s="677"/>
      <c r="AD107" s="678"/>
      <c r="AE107" s="679"/>
      <c r="AF107" s="680"/>
      <c r="AG107" s="681">
        <v>1</v>
      </c>
      <c r="AH107" s="682"/>
      <c r="AI107" s="682"/>
      <c r="AJ107" s="683"/>
      <c r="AK107" s="691">
        <v>5371.38</v>
      </c>
      <c r="AL107" s="692"/>
      <c r="AM107" s="692"/>
      <c r="AN107" s="692"/>
      <c r="AO107" s="692"/>
      <c r="AP107" s="693"/>
      <c r="AQ107" s="687">
        <f t="shared" si="8"/>
        <v>64456.56</v>
      </c>
      <c r="AR107" s="687"/>
      <c r="AS107" s="687"/>
      <c r="AT107" s="687"/>
      <c r="AU107" s="687"/>
      <c r="AV107" s="687"/>
      <c r="AW107" s="687"/>
      <c r="AX107" s="687"/>
      <c r="AY107" s="668">
        <v>0</v>
      </c>
      <c r="AZ107" s="669"/>
      <c r="BA107" s="669"/>
      <c r="BB107" s="669"/>
      <c r="BC107" s="669"/>
      <c r="BD107" s="669"/>
      <c r="BE107" s="669"/>
      <c r="BF107" s="670"/>
      <c r="BG107" s="671">
        <v>0</v>
      </c>
      <c r="BH107" s="671"/>
      <c r="BI107" s="671"/>
      <c r="BJ107" s="671"/>
      <c r="BK107" s="671"/>
      <c r="BL107" s="671"/>
      <c r="BM107" s="671"/>
      <c r="BN107" s="671"/>
      <c r="BO107" s="668">
        <f t="shared" si="9"/>
        <v>8829.6657534246569</v>
      </c>
      <c r="BP107" s="669"/>
      <c r="BQ107" s="669"/>
      <c r="BR107" s="669"/>
      <c r="BS107" s="669"/>
      <c r="BT107" s="669"/>
      <c r="BU107" s="669"/>
      <c r="BV107" s="670"/>
      <c r="BW107" s="671">
        <v>0</v>
      </c>
      <c r="BX107" s="671"/>
      <c r="BY107" s="671"/>
      <c r="BZ107" s="671"/>
      <c r="CA107" s="671"/>
      <c r="CB107" s="671"/>
      <c r="CC107" s="671"/>
      <c r="CD107" s="671"/>
      <c r="CE107" s="671">
        <v>0</v>
      </c>
      <c r="CF107" s="671"/>
      <c r="CG107" s="671"/>
      <c r="CH107" s="671"/>
      <c r="CI107" s="671"/>
      <c r="CJ107" s="671"/>
      <c r="CK107" s="671"/>
      <c r="CL107" s="671"/>
      <c r="CM107" s="671"/>
      <c r="CN107" s="671">
        <v>0</v>
      </c>
      <c r="CO107" s="671"/>
      <c r="CP107" s="671"/>
      <c r="CQ107" s="671"/>
      <c r="CR107" s="671"/>
      <c r="CS107" s="671"/>
      <c r="CT107" s="671"/>
      <c r="CU107" s="671"/>
      <c r="CV107" s="666">
        <f t="shared" si="10"/>
        <v>73286.22575342466</v>
      </c>
      <c r="CW107" s="666"/>
      <c r="CX107" s="666"/>
      <c r="CY107" s="666"/>
      <c r="CZ107" s="666"/>
      <c r="DA107" s="666"/>
      <c r="DB107" s="666"/>
      <c r="DC107" s="666"/>
      <c r="DD107" s="666"/>
      <c r="DE107" s="667"/>
    </row>
    <row r="108" spans="1:109" s="3" customFormat="1" ht="23.25" customHeight="1">
      <c r="A108" s="672" t="s">
        <v>1815</v>
      </c>
      <c r="B108" s="673"/>
      <c r="C108" s="673"/>
      <c r="D108" s="673"/>
      <c r="E108" s="673"/>
      <c r="F108" s="673"/>
      <c r="G108" s="673"/>
      <c r="H108" s="673"/>
      <c r="I108" s="673"/>
      <c r="J108" s="673"/>
      <c r="K108" s="673"/>
      <c r="L108" s="673"/>
      <c r="M108" s="673"/>
      <c r="N108" s="673"/>
      <c r="O108" s="674"/>
      <c r="P108" s="675" t="s">
        <v>1858</v>
      </c>
      <c r="Q108" s="676"/>
      <c r="R108" s="676"/>
      <c r="S108" s="676"/>
      <c r="T108" s="676"/>
      <c r="U108" s="676"/>
      <c r="V108" s="676"/>
      <c r="W108" s="676"/>
      <c r="X108" s="676"/>
      <c r="Y108" s="676"/>
      <c r="Z108" s="676"/>
      <c r="AA108" s="676"/>
      <c r="AB108" s="676"/>
      <c r="AC108" s="677"/>
      <c r="AD108" s="678"/>
      <c r="AE108" s="679"/>
      <c r="AF108" s="680"/>
      <c r="AG108" s="681">
        <v>1</v>
      </c>
      <c r="AH108" s="682"/>
      <c r="AI108" s="682"/>
      <c r="AJ108" s="683"/>
      <c r="AK108" s="691">
        <v>6205.73</v>
      </c>
      <c r="AL108" s="692"/>
      <c r="AM108" s="692"/>
      <c r="AN108" s="692"/>
      <c r="AO108" s="692"/>
      <c r="AP108" s="693"/>
      <c r="AQ108" s="687">
        <f t="shared" si="8"/>
        <v>74468.759999999995</v>
      </c>
      <c r="AR108" s="687"/>
      <c r="AS108" s="687"/>
      <c r="AT108" s="687"/>
      <c r="AU108" s="687"/>
      <c r="AV108" s="687"/>
      <c r="AW108" s="687"/>
      <c r="AX108" s="687"/>
      <c r="AY108" s="668">
        <v>0</v>
      </c>
      <c r="AZ108" s="669"/>
      <c r="BA108" s="669"/>
      <c r="BB108" s="669"/>
      <c r="BC108" s="669"/>
      <c r="BD108" s="669"/>
      <c r="BE108" s="669"/>
      <c r="BF108" s="670"/>
      <c r="BG108" s="671">
        <v>0</v>
      </c>
      <c r="BH108" s="671"/>
      <c r="BI108" s="671"/>
      <c r="BJ108" s="671"/>
      <c r="BK108" s="671"/>
      <c r="BL108" s="671"/>
      <c r="BM108" s="671"/>
      <c r="BN108" s="671"/>
      <c r="BO108" s="668">
        <f t="shared" si="9"/>
        <v>10201.199999999999</v>
      </c>
      <c r="BP108" s="669"/>
      <c r="BQ108" s="669"/>
      <c r="BR108" s="669"/>
      <c r="BS108" s="669"/>
      <c r="BT108" s="669"/>
      <c r="BU108" s="669"/>
      <c r="BV108" s="670"/>
      <c r="BW108" s="671">
        <v>0</v>
      </c>
      <c r="BX108" s="671"/>
      <c r="BY108" s="671"/>
      <c r="BZ108" s="671"/>
      <c r="CA108" s="671"/>
      <c r="CB108" s="671"/>
      <c r="CC108" s="671"/>
      <c r="CD108" s="671"/>
      <c r="CE108" s="671">
        <v>0</v>
      </c>
      <c r="CF108" s="671"/>
      <c r="CG108" s="671"/>
      <c r="CH108" s="671"/>
      <c r="CI108" s="671"/>
      <c r="CJ108" s="671"/>
      <c r="CK108" s="671"/>
      <c r="CL108" s="671"/>
      <c r="CM108" s="671"/>
      <c r="CN108" s="671">
        <v>0</v>
      </c>
      <c r="CO108" s="671"/>
      <c r="CP108" s="671"/>
      <c r="CQ108" s="671"/>
      <c r="CR108" s="671"/>
      <c r="CS108" s="671"/>
      <c r="CT108" s="671"/>
      <c r="CU108" s="671"/>
      <c r="CV108" s="666">
        <f t="shared" si="10"/>
        <v>84669.959999999992</v>
      </c>
      <c r="CW108" s="666"/>
      <c r="CX108" s="666"/>
      <c r="CY108" s="666"/>
      <c r="CZ108" s="666"/>
      <c r="DA108" s="666"/>
      <c r="DB108" s="666"/>
      <c r="DC108" s="666"/>
      <c r="DD108" s="666"/>
      <c r="DE108" s="667"/>
    </row>
    <row r="109" spans="1:109" s="3" customFormat="1" ht="23.25" customHeight="1">
      <c r="A109" s="672" t="s">
        <v>1815</v>
      </c>
      <c r="B109" s="673"/>
      <c r="C109" s="673"/>
      <c r="D109" s="673"/>
      <c r="E109" s="673"/>
      <c r="F109" s="673"/>
      <c r="G109" s="673"/>
      <c r="H109" s="673"/>
      <c r="I109" s="673"/>
      <c r="J109" s="673"/>
      <c r="K109" s="673"/>
      <c r="L109" s="673"/>
      <c r="M109" s="673"/>
      <c r="N109" s="673"/>
      <c r="O109" s="674"/>
      <c r="P109" s="675" t="s">
        <v>1858</v>
      </c>
      <c r="Q109" s="676"/>
      <c r="R109" s="676"/>
      <c r="S109" s="676"/>
      <c r="T109" s="676"/>
      <c r="U109" s="676"/>
      <c r="V109" s="676"/>
      <c r="W109" s="676"/>
      <c r="X109" s="676"/>
      <c r="Y109" s="676"/>
      <c r="Z109" s="676"/>
      <c r="AA109" s="676"/>
      <c r="AB109" s="676"/>
      <c r="AC109" s="677"/>
      <c r="AD109" s="678"/>
      <c r="AE109" s="679"/>
      <c r="AF109" s="680"/>
      <c r="AG109" s="681">
        <v>1</v>
      </c>
      <c r="AH109" s="682"/>
      <c r="AI109" s="682"/>
      <c r="AJ109" s="683"/>
      <c r="AK109" s="691">
        <v>6200</v>
      </c>
      <c r="AL109" s="692"/>
      <c r="AM109" s="692"/>
      <c r="AN109" s="692"/>
      <c r="AO109" s="692"/>
      <c r="AP109" s="693"/>
      <c r="AQ109" s="687">
        <f>AG109*AK109*12</f>
        <v>74400</v>
      </c>
      <c r="AR109" s="687"/>
      <c r="AS109" s="687"/>
      <c r="AT109" s="687"/>
      <c r="AU109" s="687"/>
      <c r="AV109" s="687"/>
      <c r="AW109" s="687"/>
      <c r="AX109" s="687"/>
      <c r="AY109" s="668">
        <v>0</v>
      </c>
      <c r="AZ109" s="669"/>
      <c r="BA109" s="669"/>
      <c r="BB109" s="669"/>
      <c r="BC109" s="669"/>
      <c r="BD109" s="669"/>
      <c r="BE109" s="669"/>
      <c r="BF109" s="670"/>
      <c r="BG109" s="671">
        <v>0</v>
      </c>
      <c r="BH109" s="671"/>
      <c r="BI109" s="671"/>
      <c r="BJ109" s="671"/>
      <c r="BK109" s="671"/>
      <c r="BL109" s="671"/>
      <c r="BM109" s="671"/>
      <c r="BN109" s="671"/>
      <c r="BO109" s="668">
        <f>AQ109/365*50</f>
        <v>10191.780821917808</v>
      </c>
      <c r="BP109" s="669"/>
      <c r="BQ109" s="669"/>
      <c r="BR109" s="669"/>
      <c r="BS109" s="669"/>
      <c r="BT109" s="669"/>
      <c r="BU109" s="669"/>
      <c r="BV109" s="670"/>
      <c r="BW109" s="671">
        <v>0</v>
      </c>
      <c r="BX109" s="671"/>
      <c r="BY109" s="671"/>
      <c r="BZ109" s="671"/>
      <c r="CA109" s="671"/>
      <c r="CB109" s="671"/>
      <c r="CC109" s="671"/>
      <c r="CD109" s="671"/>
      <c r="CE109" s="671">
        <v>0</v>
      </c>
      <c r="CF109" s="671"/>
      <c r="CG109" s="671"/>
      <c r="CH109" s="671"/>
      <c r="CI109" s="671"/>
      <c r="CJ109" s="671"/>
      <c r="CK109" s="671"/>
      <c r="CL109" s="671"/>
      <c r="CM109" s="671"/>
      <c r="CN109" s="671">
        <v>0</v>
      </c>
      <c r="CO109" s="671"/>
      <c r="CP109" s="671"/>
      <c r="CQ109" s="671"/>
      <c r="CR109" s="671"/>
      <c r="CS109" s="671"/>
      <c r="CT109" s="671"/>
      <c r="CU109" s="671"/>
      <c r="CV109" s="666">
        <f>SUM(AQ109:CU109)</f>
        <v>84591.780821917811</v>
      </c>
      <c r="CW109" s="666"/>
      <c r="CX109" s="666"/>
      <c r="CY109" s="666"/>
      <c r="CZ109" s="666"/>
      <c r="DA109" s="666"/>
      <c r="DB109" s="666"/>
      <c r="DC109" s="666"/>
      <c r="DD109" s="666"/>
      <c r="DE109" s="667"/>
    </row>
    <row r="110" spans="1:109" s="3" customFormat="1" ht="23.25" customHeight="1">
      <c r="A110" s="672" t="s">
        <v>1815</v>
      </c>
      <c r="B110" s="673"/>
      <c r="C110" s="673"/>
      <c r="D110" s="673"/>
      <c r="E110" s="673"/>
      <c r="F110" s="673"/>
      <c r="G110" s="673"/>
      <c r="H110" s="673"/>
      <c r="I110" s="673"/>
      <c r="J110" s="673"/>
      <c r="K110" s="673"/>
      <c r="L110" s="673"/>
      <c r="M110" s="673"/>
      <c r="N110" s="673"/>
      <c r="O110" s="674"/>
      <c r="P110" s="675" t="s">
        <v>1858</v>
      </c>
      <c r="Q110" s="676"/>
      <c r="R110" s="676"/>
      <c r="S110" s="676"/>
      <c r="T110" s="676"/>
      <c r="U110" s="676"/>
      <c r="V110" s="676"/>
      <c r="W110" s="676"/>
      <c r="X110" s="676"/>
      <c r="Y110" s="676"/>
      <c r="Z110" s="676"/>
      <c r="AA110" s="676"/>
      <c r="AB110" s="676"/>
      <c r="AC110" s="677"/>
      <c r="AD110" s="678"/>
      <c r="AE110" s="679"/>
      <c r="AF110" s="680"/>
      <c r="AG110" s="681">
        <v>1</v>
      </c>
      <c r="AH110" s="682"/>
      <c r="AI110" s="682"/>
      <c r="AJ110" s="683"/>
      <c r="AK110" s="700">
        <v>7089.6</v>
      </c>
      <c r="AL110" s="701"/>
      <c r="AM110" s="701"/>
      <c r="AN110" s="701"/>
      <c r="AO110" s="701"/>
      <c r="AP110" s="702"/>
      <c r="AQ110" s="687">
        <f t="shared" si="8"/>
        <v>85075.200000000012</v>
      </c>
      <c r="AR110" s="687"/>
      <c r="AS110" s="687"/>
      <c r="AT110" s="687"/>
      <c r="AU110" s="687"/>
      <c r="AV110" s="687"/>
      <c r="AW110" s="687"/>
      <c r="AX110" s="687"/>
      <c r="AY110" s="668">
        <v>0</v>
      </c>
      <c r="AZ110" s="669"/>
      <c r="BA110" s="669"/>
      <c r="BB110" s="669"/>
      <c r="BC110" s="669"/>
      <c r="BD110" s="669"/>
      <c r="BE110" s="669"/>
      <c r="BF110" s="670"/>
      <c r="BG110" s="671">
        <v>0</v>
      </c>
      <c r="BH110" s="671"/>
      <c r="BI110" s="671"/>
      <c r="BJ110" s="671"/>
      <c r="BK110" s="671"/>
      <c r="BL110" s="671"/>
      <c r="BM110" s="671"/>
      <c r="BN110" s="671"/>
      <c r="BO110" s="668">
        <f t="shared" si="9"/>
        <v>11654.136986301372</v>
      </c>
      <c r="BP110" s="669"/>
      <c r="BQ110" s="669"/>
      <c r="BR110" s="669"/>
      <c r="BS110" s="669"/>
      <c r="BT110" s="669"/>
      <c r="BU110" s="669"/>
      <c r="BV110" s="670"/>
      <c r="BW110" s="671">
        <v>0</v>
      </c>
      <c r="BX110" s="671"/>
      <c r="BY110" s="671"/>
      <c r="BZ110" s="671"/>
      <c r="CA110" s="671"/>
      <c r="CB110" s="671"/>
      <c r="CC110" s="671"/>
      <c r="CD110" s="671"/>
      <c r="CE110" s="671">
        <v>0</v>
      </c>
      <c r="CF110" s="671"/>
      <c r="CG110" s="671"/>
      <c r="CH110" s="671"/>
      <c r="CI110" s="671"/>
      <c r="CJ110" s="671"/>
      <c r="CK110" s="671"/>
      <c r="CL110" s="671"/>
      <c r="CM110" s="671"/>
      <c r="CN110" s="671">
        <v>0</v>
      </c>
      <c r="CO110" s="671"/>
      <c r="CP110" s="671"/>
      <c r="CQ110" s="671"/>
      <c r="CR110" s="671"/>
      <c r="CS110" s="671"/>
      <c r="CT110" s="671"/>
      <c r="CU110" s="671"/>
      <c r="CV110" s="666">
        <f t="shared" si="10"/>
        <v>96729.33698630138</v>
      </c>
      <c r="CW110" s="666"/>
      <c r="CX110" s="666"/>
      <c r="CY110" s="666"/>
      <c r="CZ110" s="666"/>
      <c r="DA110" s="666"/>
      <c r="DB110" s="666"/>
      <c r="DC110" s="666"/>
      <c r="DD110" s="666"/>
      <c r="DE110" s="667"/>
    </row>
    <row r="111" spans="1:109" s="3" customFormat="1" ht="23.25" customHeight="1">
      <c r="A111" s="672" t="s">
        <v>1815</v>
      </c>
      <c r="B111" s="673"/>
      <c r="C111" s="673"/>
      <c r="D111" s="673"/>
      <c r="E111" s="673"/>
      <c r="F111" s="673"/>
      <c r="G111" s="673"/>
      <c r="H111" s="673"/>
      <c r="I111" s="673"/>
      <c r="J111" s="673"/>
      <c r="K111" s="673"/>
      <c r="L111" s="673"/>
      <c r="M111" s="673"/>
      <c r="N111" s="673"/>
      <c r="O111" s="674"/>
      <c r="P111" s="675" t="s">
        <v>1858</v>
      </c>
      <c r="Q111" s="676"/>
      <c r="R111" s="676"/>
      <c r="S111" s="676"/>
      <c r="T111" s="676"/>
      <c r="U111" s="676"/>
      <c r="V111" s="676"/>
      <c r="W111" s="676"/>
      <c r="X111" s="676"/>
      <c r="Y111" s="676"/>
      <c r="Z111" s="676"/>
      <c r="AA111" s="676"/>
      <c r="AB111" s="676"/>
      <c r="AC111" s="677"/>
      <c r="AD111" s="678"/>
      <c r="AE111" s="679"/>
      <c r="AF111" s="680"/>
      <c r="AG111" s="681">
        <v>1</v>
      </c>
      <c r="AH111" s="682"/>
      <c r="AI111" s="682"/>
      <c r="AJ111" s="683"/>
      <c r="AK111" s="691">
        <v>5200</v>
      </c>
      <c r="AL111" s="692"/>
      <c r="AM111" s="692"/>
      <c r="AN111" s="692"/>
      <c r="AO111" s="692"/>
      <c r="AP111" s="693"/>
      <c r="AQ111" s="687">
        <f t="shared" si="8"/>
        <v>62400</v>
      </c>
      <c r="AR111" s="687"/>
      <c r="AS111" s="687"/>
      <c r="AT111" s="687"/>
      <c r="AU111" s="687"/>
      <c r="AV111" s="687"/>
      <c r="AW111" s="687"/>
      <c r="AX111" s="687"/>
      <c r="AY111" s="668">
        <v>0</v>
      </c>
      <c r="AZ111" s="669"/>
      <c r="BA111" s="669"/>
      <c r="BB111" s="669"/>
      <c r="BC111" s="669"/>
      <c r="BD111" s="669"/>
      <c r="BE111" s="669"/>
      <c r="BF111" s="670"/>
      <c r="BG111" s="671">
        <v>0</v>
      </c>
      <c r="BH111" s="671"/>
      <c r="BI111" s="671"/>
      <c r="BJ111" s="671"/>
      <c r="BK111" s="671"/>
      <c r="BL111" s="671"/>
      <c r="BM111" s="671"/>
      <c r="BN111" s="671"/>
      <c r="BO111" s="668">
        <f t="shared" si="9"/>
        <v>8547.9452054794529</v>
      </c>
      <c r="BP111" s="669"/>
      <c r="BQ111" s="669"/>
      <c r="BR111" s="669"/>
      <c r="BS111" s="669"/>
      <c r="BT111" s="669"/>
      <c r="BU111" s="669"/>
      <c r="BV111" s="670"/>
      <c r="BW111" s="671">
        <v>0</v>
      </c>
      <c r="BX111" s="671"/>
      <c r="BY111" s="671"/>
      <c r="BZ111" s="671"/>
      <c r="CA111" s="671"/>
      <c r="CB111" s="671"/>
      <c r="CC111" s="671"/>
      <c r="CD111" s="671"/>
      <c r="CE111" s="671">
        <v>0</v>
      </c>
      <c r="CF111" s="671"/>
      <c r="CG111" s="671"/>
      <c r="CH111" s="671"/>
      <c r="CI111" s="671"/>
      <c r="CJ111" s="671"/>
      <c r="CK111" s="671"/>
      <c r="CL111" s="671"/>
      <c r="CM111" s="671"/>
      <c r="CN111" s="671">
        <v>0</v>
      </c>
      <c r="CO111" s="671"/>
      <c r="CP111" s="671"/>
      <c r="CQ111" s="671"/>
      <c r="CR111" s="671"/>
      <c r="CS111" s="671"/>
      <c r="CT111" s="671"/>
      <c r="CU111" s="671"/>
      <c r="CV111" s="666">
        <f t="shared" si="10"/>
        <v>70947.945205479453</v>
      </c>
      <c r="CW111" s="666"/>
      <c r="CX111" s="666"/>
      <c r="CY111" s="666"/>
      <c r="CZ111" s="666"/>
      <c r="DA111" s="666"/>
      <c r="DB111" s="666"/>
      <c r="DC111" s="666"/>
      <c r="DD111" s="666"/>
      <c r="DE111" s="667"/>
    </row>
    <row r="112" spans="1:109" s="3" customFormat="1" ht="23.25" customHeight="1">
      <c r="A112" s="672" t="s">
        <v>1815</v>
      </c>
      <c r="B112" s="673"/>
      <c r="C112" s="673"/>
      <c r="D112" s="673"/>
      <c r="E112" s="673"/>
      <c r="F112" s="673"/>
      <c r="G112" s="673"/>
      <c r="H112" s="673"/>
      <c r="I112" s="673"/>
      <c r="J112" s="673"/>
      <c r="K112" s="673"/>
      <c r="L112" s="673"/>
      <c r="M112" s="673"/>
      <c r="N112" s="673"/>
      <c r="O112" s="674"/>
      <c r="P112" s="675" t="s">
        <v>1858</v>
      </c>
      <c r="Q112" s="676"/>
      <c r="R112" s="676"/>
      <c r="S112" s="676"/>
      <c r="T112" s="676"/>
      <c r="U112" s="676"/>
      <c r="V112" s="676"/>
      <c r="W112" s="676"/>
      <c r="X112" s="676"/>
      <c r="Y112" s="676"/>
      <c r="Z112" s="676"/>
      <c r="AA112" s="676"/>
      <c r="AB112" s="676"/>
      <c r="AC112" s="677"/>
      <c r="AD112" s="678"/>
      <c r="AE112" s="679"/>
      <c r="AF112" s="680"/>
      <c r="AG112" s="681">
        <v>1</v>
      </c>
      <c r="AH112" s="682"/>
      <c r="AI112" s="682"/>
      <c r="AJ112" s="683"/>
      <c r="AK112" s="691">
        <v>4292.7</v>
      </c>
      <c r="AL112" s="692"/>
      <c r="AM112" s="692"/>
      <c r="AN112" s="692"/>
      <c r="AO112" s="692"/>
      <c r="AP112" s="693"/>
      <c r="AQ112" s="687">
        <f t="shared" si="8"/>
        <v>51512.399999999994</v>
      </c>
      <c r="AR112" s="687"/>
      <c r="AS112" s="687"/>
      <c r="AT112" s="687"/>
      <c r="AU112" s="687"/>
      <c r="AV112" s="687"/>
      <c r="AW112" s="687"/>
      <c r="AX112" s="687"/>
      <c r="AY112" s="668">
        <v>0</v>
      </c>
      <c r="AZ112" s="669"/>
      <c r="BA112" s="669"/>
      <c r="BB112" s="669"/>
      <c r="BC112" s="669"/>
      <c r="BD112" s="669"/>
      <c r="BE112" s="669"/>
      <c r="BF112" s="670"/>
      <c r="BG112" s="671">
        <v>0</v>
      </c>
      <c r="BH112" s="671"/>
      <c r="BI112" s="671"/>
      <c r="BJ112" s="671"/>
      <c r="BK112" s="671"/>
      <c r="BL112" s="671"/>
      <c r="BM112" s="671"/>
      <c r="BN112" s="671"/>
      <c r="BO112" s="668">
        <f t="shared" si="9"/>
        <v>7056.4931506849307</v>
      </c>
      <c r="BP112" s="669"/>
      <c r="BQ112" s="669"/>
      <c r="BR112" s="669"/>
      <c r="BS112" s="669"/>
      <c r="BT112" s="669"/>
      <c r="BU112" s="669"/>
      <c r="BV112" s="670"/>
      <c r="BW112" s="671">
        <v>0</v>
      </c>
      <c r="BX112" s="671"/>
      <c r="BY112" s="671"/>
      <c r="BZ112" s="671"/>
      <c r="CA112" s="671"/>
      <c r="CB112" s="671"/>
      <c r="CC112" s="671"/>
      <c r="CD112" s="671"/>
      <c r="CE112" s="671">
        <v>0</v>
      </c>
      <c r="CF112" s="671"/>
      <c r="CG112" s="671"/>
      <c r="CH112" s="671"/>
      <c r="CI112" s="671"/>
      <c r="CJ112" s="671"/>
      <c r="CK112" s="671"/>
      <c r="CL112" s="671"/>
      <c r="CM112" s="671"/>
      <c r="CN112" s="671">
        <v>0</v>
      </c>
      <c r="CO112" s="671"/>
      <c r="CP112" s="671"/>
      <c r="CQ112" s="671"/>
      <c r="CR112" s="671"/>
      <c r="CS112" s="671"/>
      <c r="CT112" s="671"/>
      <c r="CU112" s="671"/>
      <c r="CV112" s="666">
        <f t="shared" si="10"/>
        <v>58568.893150684926</v>
      </c>
      <c r="CW112" s="666"/>
      <c r="CX112" s="666"/>
      <c r="CY112" s="666"/>
      <c r="CZ112" s="666"/>
      <c r="DA112" s="666"/>
      <c r="DB112" s="666"/>
      <c r="DC112" s="666"/>
      <c r="DD112" s="666"/>
      <c r="DE112" s="667"/>
    </row>
    <row r="113" spans="1:109" s="3" customFormat="1" ht="23.25" customHeight="1">
      <c r="A113" s="672" t="s">
        <v>1815</v>
      </c>
      <c r="B113" s="673"/>
      <c r="C113" s="673"/>
      <c r="D113" s="673"/>
      <c r="E113" s="673"/>
      <c r="F113" s="673"/>
      <c r="G113" s="673"/>
      <c r="H113" s="673"/>
      <c r="I113" s="673"/>
      <c r="J113" s="673"/>
      <c r="K113" s="673"/>
      <c r="L113" s="673"/>
      <c r="M113" s="673"/>
      <c r="N113" s="673"/>
      <c r="O113" s="674"/>
      <c r="P113" s="675" t="s">
        <v>1858</v>
      </c>
      <c r="Q113" s="676"/>
      <c r="R113" s="676"/>
      <c r="S113" s="676"/>
      <c r="T113" s="676"/>
      <c r="U113" s="676"/>
      <c r="V113" s="676"/>
      <c r="W113" s="676"/>
      <c r="X113" s="676"/>
      <c r="Y113" s="676"/>
      <c r="Z113" s="676"/>
      <c r="AA113" s="676"/>
      <c r="AB113" s="676"/>
      <c r="AC113" s="677"/>
      <c r="AD113" s="678"/>
      <c r="AE113" s="679"/>
      <c r="AF113" s="680"/>
      <c r="AG113" s="681">
        <v>2</v>
      </c>
      <c r="AH113" s="682"/>
      <c r="AI113" s="682"/>
      <c r="AJ113" s="683"/>
      <c r="AK113" s="691">
        <v>5503.36</v>
      </c>
      <c r="AL113" s="692"/>
      <c r="AM113" s="692"/>
      <c r="AN113" s="692"/>
      <c r="AO113" s="692"/>
      <c r="AP113" s="693"/>
      <c r="AQ113" s="687">
        <f t="shared" si="8"/>
        <v>132080.63999999998</v>
      </c>
      <c r="AR113" s="687"/>
      <c r="AS113" s="687"/>
      <c r="AT113" s="687"/>
      <c r="AU113" s="687"/>
      <c r="AV113" s="687"/>
      <c r="AW113" s="687"/>
      <c r="AX113" s="687"/>
      <c r="AY113" s="668">
        <v>0</v>
      </c>
      <c r="AZ113" s="669"/>
      <c r="BA113" s="669"/>
      <c r="BB113" s="669"/>
      <c r="BC113" s="669"/>
      <c r="BD113" s="669"/>
      <c r="BE113" s="669"/>
      <c r="BF113" s="670"/>
      <c r="BG113" s="671">
        <v>0</v>
      </c>
      <c r="BH113" s="671"/>
      <c r="BI113" s="671"/>
      <c r="BJ113" s="671"/>
      <c r="BK113" s="671"/>
      <c r="BL113" s="671"/>
      <c r="BM113" s="671"/>
      <c r="BN113" s="671"/>
      <c r="BO113" s="668">
        <f t="shared" si="9"/>
        <v>18093.23835616438</v>
      </c>
      <c r="BP113" s="669"/>
      <c r="BQ113" s="669"/>
      <c r="BR113" s="669"/>
      <c r="BS113" s="669"/>
      <c r="BT113" s="669"/>
      <c r="BU113" s="669"/>
      <c r="BV113" s="670"/>
      <c r="BW113" s="671">
        <v>0</v>
      </c>
      <c r="BX113" s="671"/>
      <c r="BY113" s="671"/>
      <c r="BZ113" s="671"/>
      <c r="CA113" s="671"/>
      <c r="CB113" s="671"/>
      <c r="CC113" s="671"/>
      <c r="CD113" s="671"/>
      <c r="CE113" s="671">
        <v>0</v>
      </c>
      <c r="CF113" s="671"/>
      <c r="CG113" s="671"/>
      <c r="CH113" s="671"/>
      <c r="CI113" s="671"/>
      <c r="CJ113" s="671"/>
      <c r="CK113" s="671"/>
      <c r="CL113" s="671"/>
      <c r="CM113" s="671"/>
      <c r="CN113" s="671">
        <v>0</v>
      </c>
      <c r="CO113" s="671"/>
      <c r="CP113" s="671"/>
      <c r="CQ113" s="671"/>
      <c r="CR113" s="671"/>
      <c r="CS113" s="671"/>
      <c r="CT113" s="671"/>
      <c r="CU113" s="671"/>
      <c r="CV113" s="666">
        <f t="shared" si="10"/>
        <v>150173.87835616438</v>
      </c>
      <c r="CW113" s="666"/>
      <c r="CX113" s="666"/>
      <c r="CY113" s="666"/>
      <c r="CZ113" s="666"/>
      <c r="DA113" s="666"/>
      <c r="DB113" s="666"/>
      <c r="DC113" s="666"/>
      <c r="DD113" s="666"/>
      <c r="DE113" s="667"/>
    </row>
    <row r="114" spans="1:109" s="3" customFormat="1" ht="23.25" customHeight="1">
      <c r="A114" s="672" t="s">
        <v>1859</v>
      </c>
      <c r="B114" s="673"/>
      <c r="C114" s="673"/>
      <c r="D114" s="673"/>
      <c r="E114" s="673"/>
      <c r="F114" s="673"/>
      <c r="G114" s="673"/>
      <c r="H114" s="673"/>
      <c r="I114" s="673"/>
      <c r="J114" s="673"/>
      <c r="K114" s="673"/>
      <c r="L114" s="673"/>
      <c r="M114" s="673"/>
      <c r="N114" s="673"/>
      <c r="O114" s="674"/>
      <c r="P114" s="675" t="s">
        <v>1858</v>
      </c>
      <c r="Q114" s="676"/>
      <c r="R114" s="676"/>
      <c r="S114" s="676"/>
      <c r="T114" s="676"/>
      <c r="U114" s="676"/>
      <c r="V114" s="676"/>
      <c r="W114" s="676"/>
      <c r="X114" s="676"/>
      <c r="Y114" s="676"/>
      <c r="Z114" s="676"/>
      <c r="AA114" s="676"/>
      <c r="AB114" s="676"/>
      <c r="AC114" s="677"/>
      <c r="AD114" s="678"/>
      <c r="AE114" s="679"/>
      <c r="AF114" s="680"/>
      <c r="AG114" s="681">
        <v>1</v>
      </c>
      <c r="AH114" s="682"/>
      <c r="AI114" s="682"/>
      <c r="AJ114" s="683"/>
      <c r="AK114" s="691">
        <v>1800</v>
      </c>
      <c r="AL114" s="692"/>
      <c r="AM114" s="692"/>
      <c r="AN114" s="692"/>
      <c r="AO114" s="692"/>
      <c r="AP114" s="693"/>
      <c r="AQ114" s="687">
        <f t="shared" si="8"/>
        <v>21600</v>
      </c>
      <c r="AR114" s="687"/>
      <c r="AS114" s="687"/>
      <c r="AT114" s="687"/>
      <c r="AU114" s="687"/>
      <c r="AV114" s="687"/>
      <c r="AW114" s="687"/>
      <c r="AX114" s="687"/>
      <c r="AY114" s="668">
        <v>0</v>
      </c>
      <c r="AZ114" s="669"/>
      <c r="BA114" s="669"/>
      <c r="BB114" s="669"/>
      <c r="BC114" s="669"/>
      <c r="BD114" s="669"/>
      <c r="BE114" s="669"/>
      <c r="BF114" s="670"/>
      <c r="BG114" s="671">
        <v>0</v>
      </c>
      <c r="BH114" s="671"/>
      <c r="BI114" s="671"/>
      <c r="BJ114" s="671"/>
      <c r="BK114" s="671"/>
      <c r="BL114" s="671"/>
      <c r="BM114" s="671"/>
      <c r="BN114" s="671"/>
      <c r="BO114" s="668">
        <f t="shared" si="9"/>
        <v>2958.9041095890411</v>
      </c>
      <c r="BP114" s="669"/>
      <c r="BQ114" s="669"/>
      <c r="BR114" s="669"/>
      <c r="BS114" s="669"/>
      <c r="BT114" s="669"/>
      <c r="BU114" s="669"/>
      <c r="BV114" s="670"/>
      <c r="BW114" s="671">
        <v>0</v>
      </c>
      <c r="BX114" s="671"/>
      <c r="BY114" s="671"/>
      <c r="BZ114" s="671"/>
      <c r="CA114" s="671"/>
      <c r="CB114" s="671"/>
      <c r="CC114" s="671"/>
      <c r="CD114" s="671"/>
      <c r="CE114" s="671">
        <v>0</v>
      </c>
      <c r="CF114" s="671"/>
      <c r="CG114" s="671"/>
      <c r="CH114" s="671"/>
      <c r="CI114" s="671"/>
      <c r="CJ114" s="671"/>
      <c r="CK114" s="671"/>
      <c r="CL114" s="671"/>
      <c r="CM114" s="671"/>
      <c r="CN114" s="671">
        <v>0</v>
      </c>
      <c r="CO114" s="671"/>
      <c r="CP114" s="671"/>
      <c r="CQ114" s="671"/>
      <c r="CR114" s="671"/>
      <c r="CS114" s="671"/>
      <c r="CT114" s="671"/>
      <c r="CU114" s="671"/>
      <c r="CV114" s="666">
        <f t="shared" si="10"/>
        <v>24558.904109589042</v>
      </c>
      <c r="CW114" s="666"/>
      <c r="CX114" s="666"/>
      <c r="CY114" s="666"/>
      <c r="CZ114" s="666"/>
      <c r="DA114" s="666"/>
      <c r="DB114" s="666"/>
      <c r="DC114" s="666"/>
      <c r="DD114" s="666"/>
      <c r="DE114" s="667"/>
    </row>
    <row r="115" spans="1:109" s="3" customFormat="1" ht="23.25" customHeight="1">
      <c r="A115" s="672" t="s">
        <v>1860</v>
      </c>
      <c r="B115" s="673"/>
      <c r="C115" s="673"/>
      <c r="D115" s="673"/>
      <c r="E115" s="673"/>
      <c r="F115" s="673"/>
      <c r="G115" s="673"/>
      <c r="H115" s="673"/>
      <c r="I115" s="673"/>
      <c r="J115" s="673"/>
      <c r="K115" s="673"/>
      <c r="L115" s="673"/>
      <c r="M115" s="673"/>
      <c r="N115" s="673"/>
      <c r="O115" s="674"/>
      <c r="P115" s="675" t="s">
        <v>1858</v>
      </c>
      <c r="Q115" s="676"/>
      <c r="R115" s="676"/>
      <c r="S115" s="676"/>
      <c r="T115" s="676"/>
      <c r="U115" s="676"/>
      <c r="V115" s="676"/>
      <c r="W115" s="676"/>
      <c r="X115" s="676"/>
      <c r="Y115" s="676"/>
      <c r="Z115" s="676"/>
      <c r="AA115" s="676"/>
      <c r="AB115" s="676"/>
      <c r="AC115" s="677"/>
      <c r="AD115" s="678"/>
      <c r="AE115" s="679"/>
      <c r="AF115" s="680"/>
      <c r="AG115" s="681">
        <v>1</v>
      </c>
      <c r="AH115" s="682"/>
      <c r="AI115" s="682"/>
      <c r="AJ115" s="683"/>
      <c r="AK115" s="691">
        <v>6536.25</v>
      </c>
      <c r="AL115" s="692"/>
      <c r="AM115" s="692"/>
      <c r="AN115" s="692"/>
      <c r="AO115" s="692"/>
      <c r="AP115" s="693"/>
      <c r="AQ115" s="687">
        <f t="shared" si="8"/>
        <v>78435</v>
      </c>
      <c r="AR115" s="687"/>
      <c r="AS115" s="687"/>
      <c r="AT115" s="687"/>
      <c r="AU115" s="687"/>
      <c r="AV115" s="687"/>
      <c r="AW115" s="687"/>
      <c r="AX115" s="687"/>
      <c r="AY115" s="668">
        <v>0</v>
      </c>
      <c r="AZ115" s="669"/>
      <c r="BA115" s="669"/>
      <c r="BB115" s="669"/>
      <c r="BC115" s="669"/>
      <c r="BD115" s="669"/>
      <c r="BE115" s="669"/>
      <c r="BF115" s="670"/>
      <c r="BG115" s="671">
        <v>0</v>
      </c>
      <c r="BH115" s="671"/>
      <c r="BI115" s="671"/>
      <c r="BJ115" s="671"/>
      <c r="BK115" s="671"/>
      <c r="BL115" s="671"/>
      <c r="BM115" s="671"/>
      <c r="BN115" s="671"/>
      <c r="BO115" s="668">
        <f t="shared" si="9"/>
        <v>10744.520547945205</v>
      </c>
      <c r="BP115" s="669"/>
      <c r="BQ115" s="669"/>
      <c r="BR115" s="669"/>
      <c r="BS115" s="669"/>
      <c r="BT115" s="669"/>
      <c r="BU115" s="669"/>
      <c r="BV115" s="670"/>
      <c r="BW115" s="671">
        <v>0</v>
      </c>
      <c r="BX115" s="671"/>
      <c r="BY115" s="671"/>
      <c r="BZ115" s="671"/>
      <c r="CA115" s="671"/>
      <c r="CB115" s="671"/>
      <c r="CC115" s="671"/>
      <c r="CD115" s="671"/>
      <c r="CE115" s="671">
        <v>0</v>
      </c>
      <c r="CF115" s="671"/>
      <c r="CG115" s="671"/>
      <c r="CH115" s="671"/>
      <c r="CI115" s="671"/>
      <c r="CJ115" s="671"/>
      <c r="CK115" s="671"/>
      <c r="CL115" s="671"/>
      <c r="CM115" s="671"/>
      <c r="CN115" s="671">
        <v>0</v>
      </c>
      <c r="CO115" s="671"/>
      <c r="CP115" s="671"/>
      <c r="CQ115" s="671"/>
      <c r="CR115" s="671"/>
      <c r="CS115" s="671"/>
      <c r="CT115" s="671"/>
      <c r="CU115" s="671"/>
      <c r="CV115" s="666">
        <f t="shared" si="10"/>
        <v>89179.520547945198</v>
      </c>
      <c r="CW115" s="666"/>
      <c r="CX115" s="666"/>
      <c r="CY115" s="666"/>
      <c r="CZ115" s="666"/>
      <c r="DA115" s="666"/>
      <c r="DB115" s="666"/>
      <c r="DC115" s="666"/>
      <c r="DD115" s="666"/>
      <c r="DE115" s="667"/>
    </row>
    <row r="116" spans="1:109" s="3" customFormat="1" ht="23.25" customHeight="1">
      <c r="A116" s="672" t="s">
        <v>1815</v>
      </c>
      <c r="B116" s="673"/>
      <c r="C116" s="673"/>
      <c r="D116" s="673"/>
      <c r="E116" s="673"/>
      <c r="F116" s="673"/>
      <c r="G116" s="673"/>
      <c r="H116" s="673"/>
      <c r="I116" s="673"/>
      <c r="J116" s="673"/>
      <c r="K116" s="673"/>
      <c r="L116" s="673"/>
      <c r="M116" s="673"/>
      <c r="N116" s="673"/>
      <c r="O116" s="674"/>
      <c r="P116" s="675" t="s">
        <v>1858</v>
      </c>
      <c r="Q116" s="676"/>
      <c r="R116" s="676"/>
      <c r="S116" s="676"/>
      <c r="T116" s="676"/>
      <c r="U116" s="676"/>
      <c r="V116" s="676"/>
      <c r="W116" s="676"/>
      <c r="X116" s="676"/>
      <c r="Y116" s="676"/>
      <c r="Z116" s="676"/>
      <c r="AA116" s="676"/>
      <c r="AB116" s="676"/>
      <c r="AC116" s="677"/>
      <c r="AD116" s="678"/>
      <c r="AE116" s="679"/>
      <c r="AF116" s="680"/>
      <c r="AG116" s="681">
        <v>1</v>
      </c>
      <c r="AH116" s="682"/>
      <c r="AI116" s="682"/>
      <c r="AJ116" s="683"/>
      <c r="AK116" s="691">
        <v>5928</v>
      </c>
      <c r="AL116" s="692"/>
      <c r="AM116" s="692"/>
      <c r="AN116" s="692"/>
      <c r="AO116" s="692"/>
      <c r="AP116" s="693"/>
      <c r="AQ116" s="687">
        <f t="shared" si="8"/>
        <v>71136</v>
      </c>
      <c r="AR116" s="687"/>
      <c r="AS116" s="687"/>
      <c r="AT116" s="687"/>
      <c r="AU116" s="687"/>
      <c r="AV116" s="687"/>
      <c r="AW116" s="687"/>
      <c r="AX116" s="687"/>
      <c r="AY116" s="668">
        <v>0</v>
      </c>
      <c r="AZ116" s="669"/>
      <c r="BA116" s="669"/>
      <c r="BB116" s="669"/>
      <c r="BC116" s="669"/>
      <c r="BD116" s="669"/>
      <c r="BE116" s="669"/>
      <c r="BF116" s="670"/>
      <c r="BG116" s="671">
        <v>0</v>
      </c>
      <c r="BH116" s="671"/>
      <c r="BI116" s="671"/>
      <c r="BJ116" s="671"/>
      <c r="BK116" s="671"/>
      <c r="BL116" s="671"/>
      <c r="BM116" s="671"/>
      <c r="BN116" s="671"/>
      <c r="BO116" s="668">
        <f t="shared" si="9"/>
        <v>9744.6575342465749</v>
      </c>
      <c r="BP116" s="669"/>
      <c r="BQ116" s="669"/>
      <c r="BR116" s="669"/>
      <c r="BS116" s="669"/>
      <c r="BT116" s="669"/>
      <c r="BU116" s="669"/>
      <c r="BV116" s="670"/>
      <c r="BW116" s="671">
        <v>0</v>
      </c>
      <c r="BX116" s="671"/>
      <c r="BY116" s="671"/>
      <c r="BZ116" s="671"/>
      <c r="CA116" s="671"/>
      <c r="CB116" s="671"/>
      <c r="CC116" s="671"/>
      <c r="CD116" s="671"/>
      <c r="CE116" s="671">
        <v>0</v>
      </c>
      <c r="CF116" s="671"/>
      <c r="CG116" s="671"/>
      <c r="CH116" s="671"/>
      <c r="CI116" s="671"/>
      <c r="CJ116" s="671"/>
      <c r="CK116" s="671"/>
      <c r="CL116" s="671"/>
      <c r="CM116" s="671"/>
      <c r="CN116" s="671">
        <v>0</v>
      </c>
      <c r="CO116" s="671"/>
      <c r="CP116" s="671"/>
      <c r="CQ116" s="671"/>
      <c r="CR116" s="671"/>
      <c r="CS116" s="671"/>
      <c r="CT116" s="671"/>
      <c r="CU116" s="671"/>
      <c r="CV116" s="666">
        <f t="shared" si="10"/>
        <v>80880.65753424658</v>
      </c>
      <c r="CW116" s="666"/>
      <c r="CX116" s="666"/>
      <c r="CY116" s="666"/>
      <c r="CZ116" s="666"/>
      <c r="DA116" s="666"/>
      <c r="DB116" s="666"/>
      <c r="DC116" s="666"/>
      <c r="DD116" s="666"/>
      <c r="DE116" s="667"/>
    </row>
    <row r="117" spans="1:109" s="3" customFormat="1" ht="23.25" customHeight="1">
      <c r="A117" s="672" t="s">
        <v>1815</v>
      </c>
      <c r="B117" s="673"/>
      <c r="C117" s="673"/>
      <c r="D117" s="673"/>
      <c r="E117" s="673"/>
      <c r="F117" s="673"/>
      <c r="G117" s="673"/>
      <c r="H117" s="673"/>
      <c r="I117" s="673"/>
      <c r="J117" s="673"/>
      <c r="K117" s="673"/>
      <c r="L117" s="673"/>
      <c r="M117" s="673"/>
      <c r="N117" s="673"/>
      <c r="O117" s="674"/>
      <c r="P117" s="675" t="s">
        <v>1858</v>
      </c>
      <c r="Q117" s="676"/>
      <c r="R117" s="676"/>
      <c r="S117" s="676"/>
      <c r="T117" s="676"/>
      <c r="U117" s="676"/>
      <c r="V117" s="676"/>
      <c r="W117" s="676"/>
      <c r="X117" s="676"/>
      <c r="Y117" s="676"/>
      <c r="Z117" s="676"/>
      <c r="AA117" s="676"/>
      <c r="AB117" s="676"/>
      <c r="AC117" s="677"/>
      <c r="AD117" s="678"/>
      <c r="AE117" s="679"/>
      <c r="AF117" s="680"/>
      <c r="AG117" s="681">
        <v>1</v>
      </c>
      <c r="AH117" s="682"/>
      <c r="AI117" s="682"/>
      <c r="AJ117" s="683"/>
      <c r="AK117" s="691">
        <v>3096.39</v>
      </c>
      <c r="AL117" s="692"/>
      <c r="AM117" s="692"/>
      <c r="AN117" s="692"/>
      <c r="AO117" s="692"/>
      <c r="AP117" s="693"/>
      <c r="AQ117" s="687">
        <f>AG117*AK117*12</f>
        <v>37156.68</v>
      </c>
      <c r="AR117" s="687"/>
      <c r="AS117" s="687"/>
      <c r="AT117" s="687"/>
      <c r="AU117" s="687"/>
      <c r="AV117" s="687"/>
      <c r="AW117" s="687"/>
      <c r="AX117" s="687"/>
      <c r="AY117" s="668">
        <v>0</v>
      </c>
      <c r="AZ117" s="669"/>
      <c r="BA117" s="669"/>
      <c r="BB117" s="669"/>
      <c r="BC117" s="669"/>
      <c r="BD117" s="669"/>
      <c r="BE117" s="669"/>
      <c r="BF117" s="670"/>
      <c r="BG117" s="671">
        <v>0</v>
      </c>
      <c r="BH117" s="671"/>
      <c r="BI117" s="671"/>
      <c r="BJ117" s="671"/>
      <c r="BK117" s="671"/>
      <c r="BL117" s="671"/>
      <c r="BM117" s="671"/>
      <c r="BN117" s="671"/>
      <c r="BO117" s="668">
        <f t="shared" si="9"/>
        <v>5089.9561643835614</v>
      </c>
      <c r="BP117" s="669"/>
      <c r="BQ117" s="669"/>
      <c r="BR117" s="669"/>
      <c r="BS117" s="669"/>
      <c r="BT117" s="669"/>
      <c r="BU117" s="669"/>
      <c r="BV117" s="670"/>
      <c r="BW117" s="671">
        <v>0</v>
      </c>
      <c r="BX117" s="671"/>
      <c r="BY117" s="671"/>
      <c r="BZ117" s="671"/>
      <c r="CA117" s="671"/>
      <c r="CB117" s="671"/>
      <c r="CC117" s="671"/>
      <c r="CD117" s="671"/>
      <c r="CE117" s="671">
        <v>0</v>
      </c>
      <c r="CF117" s="671"/>
      <c r="CG117" s="671"/>
      <c r="CH117" s="671"/>
      <c r="CI117" s="671"/>
      <c r="CJ117" s="671"/>
      <c r="CK117" s="671"/>
      <c r="CL117" s="671"/>
      <c r="CM117" s="671"/>
      <c r="CN117" s="671">
        <v>0</v>
      </c>
      <c r="CO117" s="671"/>
      <c r="CP117" s="671"/>
      <c r="CQ117" s="671"/>
      <c r="CR117" s="671"/>
      <c r="CS117" s="671"/>
      <c r="CT117" s="671"/>
      <c r="CU117" s="671"/>
      <c r="CV117" s="666">
        <f t="shared" si="10"/>
        <v>42246.636164383563</v>
      </c>
      <c r="CW117" s="666"/>
      <c r="CX117" s="666"/>
      <c r="CY117" s="666"/>
      <c r="CZ117" s="666"/>
      <c r="DA117" s="666"/>
      <c r="DB117" s="666"/>
      <c r="DC117" s="666"/>
      <c r="DD117" s="666"/>
      <c r="DE117" s="667"/>
    </row>
    <row r="118" spans="1:109" s="3" customFormat="1" ht="23.25" customHeight="1">
      <c r="A118" s="672" t="s">
        <v>1815</v>
      </c>
      <c r="B118" s="673"/>
      <c r="C118" s="673"/>
      <c r="D118" s="673"/>
      <c r="E118" s="673"/>
      <c r="F118" s="673"/>
      <c r="G118" s="673"/>
      <c r="H118" s="673"/>
      <c r="I118" s="673"/>
      <c r="J118" s="673"/>
      <c r="K118" s="673"/>
      <c r="L118" s="673"/>
      <c r="M118" s="673"/>
      <c r="N118" s="673"/>
      <c r="O118" s="674"/>
      <c r="P118" s="675" t="s">
        <v>1858</v>
      </c>
      <c r="Q118" s="676"/>
      <c r="R118" s="676"/>
      <c r="S118" s="676"/>
      <c r="T118" s="676"/>
      <c r="U118" s="676"/>
      <c r="V118" s="676"/>
      <c r="W118" s="676"/>
      <c r="X118" s="676"/>
      <c r="Y118" s="676"/>
      <c r="Z118" s="676"/>
      <c r="AA118" s="676"/>
      <c r="AB118" s="676"/>
      <c r="AC118" s="677"/>
      <c r="AD118" s="678"/>
      <c r="AE118" s="679"/>
      <c r="AF118" s="680"/>
      <c r="AG118" s="681">
        <v>2</v>
      </c>
      <c r="AH118" s="682"/>
      <c r="AI118" s="682"/>
      <c r="AJ118" s="683"/>
      <c r="AK118" s="691">
        <v>4292.54</v>
      </c>
      <c r="AL118" s="692"/>
      <c r="AM118" s="692"/>
      <c r="AN118" s="692"/>
      <c r="AO118" s="692"/>
      <c r="AP118" s="693"/>
      <c r="AQ118" s="687">
        <f t="shared" si="8"/>
        <v>103020.95999999999</v>
      </c>
      <c r="AR118" s="687"/>
      <c r="AS118" s="687"/>
      <c r="AT118" s="687"/>
      <c r="AU118" s="687"/>
      <c r="AV118" s="687"/>
      <c r="AW118" s="687"/>
      <c r="AX118" s="687"/>
      <c r="AY118" s="668">
        <v>0</v>
      </c>
      <c r="AZ118" s="669"/>
      <c r="BA118" s="669"/>
      <c r="BB118" s="669"/>
      <c r="BC118" s="669"/>
      <c r="BD118" s="669"/>
      <c r="BE118" s="669"/>
      <c r="BF118" s="670"/>
      <c r="BG118" s="671">
        <v>0</v>
      </c>
      <c r="BH118" s="671"/>
      <c r="BI118" s="671"/>
      <c r="BJ118" s="671"/>
      <c r="BK118" s="671"/>
      <c r="BL118" s="671"/>
      <c r="BM118" s="671"/>
      <c r="BN118" s="671"/>
      <c r="BO118" s="668">
        <f t="shared" si="6"/>
        <v>14112.460273972601</v>
      </c>
      <c r="BP118" s="669"/>
      <c r="BQ118" s="669"/>
      <c r="BR118" s="669"/>
      <c r="BS118" s="669"/>
      <c r="BT118" s="669"/>
      <c r="BU118" s="669"/>
      <c r="BV118" s="670"/>
      <c r="BW118" s="671">
        <v>0</v>
      </c>
      <c r="BX118" s="671"/>
      <c r="BY118" s="671"/>
      <c r="BZ118" s="671"/>
      <c r="CA118" s="671"/>
      <c r="CB118" s="671"/>
      <c r="CC118" s="671"/>
      <c r="CD118" s="671"/>
      <c r="CE118" s="671">
        <v>0</v>
      </c>
      <c r="CF118" s="671"/>
      <c r="CG118" s="671"/>
      <c r="CH118" s="671"/>
      <c r="CI118" s="671"/>
      <c r="CJ118" s="671"/>
      <c r="CK118" s="671"/>
      <c r="CL118" s="671"/>
      <c r="CM118" s="671"/>
      <c r="CN118" s="671">
        <v>0</v>
      </c>
      <c r="CO118" s="671"/>
      <c r="CP118" s="671"/>
      <c r="CQ118" s="671"/>
      <c r="CR118" s="671"/>
      <c r="CS118" s="671"/>
      <c r="CT118" s="671"/>
      <c r="CU118" s="671"/>
      <c r="CV118" s="666">
        <f t="shared" si="7"/>
        <v>117133.42027397259</v>
      </c>
      <c r="CW118" s="666"/>
      <c r="CX118" s="666"/>
      <c r="CY118" s="666"/>
      <c r="CZ118" s="666"/>
      <c r="DA118" s="666"/>
      <c r="DB118" s="666"/>
      <c r="DC118" s="666"/>
      <c r="DD118" s="666"/>
      <c r="DE118" s="667"/>
    </row>
    <row r="119" spans="1:109" s="3" customFormat="1" ht="23.25" customHeight="1">
      <c r="A119" s="672" t="s">
        <v>1815</v>
      </c>
      <c r="B119" s="673"/>
      <c r="C119" s="673"/>
      <c r="D119" s="673"/>
      <c r="E119" s="673"/>
      <c r="F119" s="673"/>
      <c r="G119" s="673"/>
      <c r="H119" s="673"/>
      <c r="I119" s="673"/>
      <c r="J119" s="673"/>
      <c r="K119" s="673"/>
      <c r="L119" s="673"/>
      <c r="M119" s="673"/>
      <c r="N119" s="673"/>
      <c r="O119" s="674"/>
      <c r="P119" s="675" t="s">
        <v>1858</v>
      </c>
      <c r="Q119" s="676"/>
      <c r="R119" s="676"/>
      <c r="S119" s="676"/>
      <c r="T119" s="676"/>
      <c r="U119" s="676"/>
      <c r="V119" s="676"/>
      <c r="W119" s="676"/>
      <c r="X119" s="676"/>
      <c r="Y119" s="676"/>
      <c r="Z119" s="676"/>
      <c r="AA119" s="676"/>
      <c r="AB119" s="676"/>
      <c r="AC119" s="677"/>
      <c r="AD119" s="678"/>
      <c r="AE119" s="679"/>
      <c r="AF119" s="680"/>
      <c r="AG119" s="681">
        <v>1</v>
      </c>
      <c r="AH119" s="682"/>
      <c r="AI119" s="682"/>
      <c r="AJ119" s="683"/>
      <c r="AK119" s="691">
        <v>3096.39</v>
      </c>
      <c r="AL119" s="692"/>
      <c r="AM119" s="692"/>
      <c r="AN119" s="692"/>
      <c r="AO119" s="692"/>
      <c r="AP119" s="693"/>
      <c r="AQ119" s="687">
        <f t="shared" si="8"/>
        <v>37156.68</v>
      </c>
      <c r="AR119" s="687"/>
      <c r="AS119" s="687"/>
      <c r="AT119" s="687"/>
      <c r="AU119" s="687"/>
      <c r="AV119" s="687"/>
      <c r="AW119" s="687"/>
      <c r="AX119" s="687"/>
      <c r="AY119" s="668">
        <v>0</v>
      </c>
      <c r="AZ119" s="669"/>
      <c r="BA119" s="669"/>
      <c r="BB119" s="669"/>
      <c r="BC119" s="669"/>
      <c r="BD119" s="669"/>
      <c r="BE119" s="669"/>
      <c r="BF119" s="670"/>
      <c r="BG119" s="671">
        <v>0</v>
      </c>
      <c r="BH119" s="671"/>
      <c r="BI119" s="671"/>
      <c r="BJ119" s="671"/>
      <c r="BK119" s="671"/>
      <c r="BL119" s="671"/>
      <c r="BM119" s="671"/>
      <c r="BN119" s="671"/>
      <c r="BO119" s="668">
        <f t="shared" si="6"/>
        <v>5089.9561643835614</v>
      </c>
      <c r="BP119" s="669"/>
      <c r="BQ119" s="669"/>
      <c r="BR119" s="669"/>
      <c r="BS119" s="669"/>
      <c r="BT119" s="669"/>
      <c r="BU119" s="669"/>
      <c r="BV119" s="670"/>
      <c r="BW119" s="671">
        <v>0</v>
      </c>
      <c r="BX119" s="671"/>
      <c r="BY119" s="671"/>
      <c r="BZ119" s="671"/>
      <c r="CA119" s="671"/>
      <c r="CB119" s="671"/>
      <c r="CC119" s="671"/>
      <c r="CD119" s="671"/>
      <c r="CE119" s="671">
        <v>0</v>
      </c>
      <c r="CF119" s="671"/>
      <c r="CG119" s="671"/>
      <c r="CH119" s="671"/>
      <c r="CI119" s="671"/>
      <c r="CJ119" s="671"/>
      <c r="CK119" s="671"/>
      <c r="CL119" s="671"/>
      <c r="CM119" s="671"/>
      <c r="CN119" s="671">
        <v>0</v>
      </c>
      <c r="CO119" s="671"/>
      <c r="CP119" s="671"/>
      <c r="CQ119" s="671"/>
      <c r="CR119" s="671"/>
      <c r="CS119" s="671"/>
      <c r="CT119" s="671"/>
      <c r="CU119" s="671"/>
      <c r="CV119" s="666">
        <f t="shared" si="7"/>
        <v>42246.636164383563</v>
      </c>
      <c r="CW119" s="666"/>
      <c r="CX119" s="666"/>
      <c r="CY119" s="666"/>
      <c r="CZ119" s="666"/>
      <c r="DA119" s="666"/>
      <c r="DB119" s="666"/>
      <c r="DC119" s="666"/>
      <c r="DD119" s="666"/>
      <c r="DE119" s="667"/>
    </row>
    <row r="120" spans="1:109" s="3" customFormat="1" ht="23.25" customHeight="1">
      <c r="A120" s="672" t="s">
        <v>1815</v>
      </c>
      <c r="B120" s="673"/>
      <c r="C120" s="673"/>
      <c r="D120" s="673"/>
      <c r="E120" s="673"/>
      <c r="F120" s="673"/>
      <c r="G120" s="673"/>
      <c r="H120" s="673"/>
      <c r="I120" s="673"/>
      <c r="J120" s="673"/>
      <c r="K120" s="673"/>
      <c r="L120" s="673"/>
      <c r="M120" s="673"/>
      <c r="N120" s="673"/>
      <c r="O120" s="674"/>
      <c r="P120" s="675" t="s">
        <v>1858</v>
      </c>
      <c r="Q120" s="676"/>
      <c r="R120" s="676"/>
      <c r="S120" s="676"/>
      <c r="T120" s="676"/>
      <c r="U120" s="676"/>
      <c r="V120" s="676"/>
      <c r="W120" s="676"/>
      <c r="X120" s="676"/>
      <c r="Y120" s="676"/>
      <c r="Z120" s="676"/>
      <c r="AA120" s="676"/>
      <c r="AB120" s="676"/>
      <c r="AC120" s="677"/>
      <c r="AD120" s="678"/>
      <c r="AE120" s="679"/>
      <c r="AF120" s="680"/>
      <c r="AG120" s="681">
        <v>1</v>
      </c>
      <c r="AH120" s="682"/>
      <c r="AI120" s="682"/>
      <c r="AJ120" s="683"/>
      <c r="AK120" s="691">
        <v>4126.67</v>
      </c>
      <c r="AL120" s="692"/>
      <c r="AM120" s="692"/>
      <c r="AN120" s="692"/>
      <c r="AO120" s="692"/>
      <c r="AP120" s="693"/>
      <c r="AQ120" s="687">
        <f t="shared" si="8"/>
        <v>49520.04</v>
      </c>
      <c r="AR120" s="687"/>
      <c r="AS120" s="687"/>
      <c r="AT120" s="687"/>
      <c r="AU120" s="687"/>
      <c r="AV120" s="687"/>
      <c r="AW120" s="687"/>
      <c r="AX120" s="687"/>
      <c r="AY120" s="668">
        <v>0</v>
      </c>
      <c r="AZ120" s="669"/>
      <c r="BA120" s="669"/>
      <c r="BB120" s="669"/>
      <c r="BC120" s="669"/>
      <c r="BD120" s="669"/>
      <c r="BE120" s="669"/>
      <c r="BF120" s="670"/>
      <c r="BG120" s="671">
        <v>0</v>
      </c>
      <c r="BH120" s="671"/>
      <c r="BI120" s="671"/>
      <c r="BJ120" s="671"/>
      <c r="BK120" s="671"/>
      <c r="BL120" s="671"/>
      <c r="BM120" s="671"/>
      <c r="BN120" s="671"/>
      <c r="BO120" s="668">
        <f t="shared" si="6"/>
        <v>6783.5671232876721</v>
      </c>
      <c r="BP120" s="669"/>
      <c r="BQ120" s="669"/>
      <c r="BR120" s="669"/>
      <c r="BS120" s="669"/>
      <c r="BT120" s="669"/>
      <c r="BU120" s="669"/>
      <c r="BV120" s="670"/>
      <c r="BW120" s="671">
        <v>0</v>
      </c>
      <c r="BX120" s="671"/>
      <c r="BY120" s="671"/>
      <c r="BZ120" s="671"/>
      <c r="CA120" s="671"/>
      <c r="CB120" s="671"/>
      <c r="CC120" s="671"/>
      <c r="CD120" s="671"/>
      <c r="CE120" s="671">
        <v>0</v>
      </c>
      <c r="CF120" s="671"/>
      <c r="CG120" s="671"/>
      <c r="CH120" s="671"/>
      <c r="CI120" s="671"/>
      <c r="CJ120" s="671"/>
      <c r="CK120" s="671"/>
      <c r="CL120" s="671"/>
      <c r="CM120" s="671"/>
      <c r="CN120" s="671">
        <v>0</v>
      </c>
      <c r="CO120" s="671"/>
      <c r="CP120" s="671"/>
      <c r="CQ120" s="671"/>
      <c r="CR120" s="671"/>
      <c r="CS120" s="671"/>
      <c r="CT120" s="671"/>
      <c r="CU120" s="671"/>
      <c r="CV120" s="666">
        <f t="shared" si="7"/>
        <v>56303.607123287671</v>
      </c>
      <c r="CW120" s="666"/>
      <c r="CX120" s="666"/>
      <c r="CY120" s="666"/>
      <c r="CZ120" s="666"/>
      <c r="DA120" s="666"/>
      <c r="DB120" s="666"/>
      <c r="DC120" s="666"/>
      <c r="DD120" s="666"/>
      <c r="DE120" s="667"/>
    </row>
    <row r="121" spans="1:109" s="3" customFormat="1" ht="23.25" customHeight="1">
      <c r="A121" s="672" t="s">
        <v>1815</v>
      </c>
      <c r="B121" s="673"/>
      <c r="C121" s="673"/>
      <c r="D121" s="673"/>
      <c r="E121" s="673"/>
      <c r="F121" s="673"/>
      <c r="G121" s="673"/>
      <c r="H121" s="673"/>
      <c r="I121" s="673"/>
      <c r="J121" s="673"/>
      <c r="K121" s="673"/>
      <c r="L121" s="673"/>
      <c r="M121" s="673"/>
      <c r="N121" s="673"/>
      <c r="O121" s="674"/>
      <c r="P121" s="675" t="s">
        <v>1858</v>
      </c>
      <c r="Q121" s="676"/>
      <c r="R121" s="676"/>
      <c r="S121" s="676"/>
      <c r="T121" s="676"/>
      <c r="U121" s="676"/>
      <c r="V121" s="676"/>
      <c r="W121" s="676"/>
      <c r="X121" s="676"/>
      <c r="Y121" s="676"/>
      <c r="Z121" s="676"/>
      <c r="AA121" s="676"/>
      <c r="AB121" s="676"/>
      <c r="AC121" s="677"/>
      <c r="AD121" s="678"/>
      <c r="AE121" s="679"/>
      <c r="AF121" s="680"/>
      <c r="AG121" s="681">
        <v>1</v>
      </c>
      <c r="AH121" s="682"/>
      <c r="AI121" s="682"/>
      <c r="AJ121" s="683"/>
      <c r="AK121" s="691">
        <v>5998.33</v>
      </c>
      <c r="AL121" s="692"/>
      <c r="AM121" s="692"/>
      <c r="AN121" s="692"/>
      <c r="AO121" s="692"/>
      <c r="AP121" s="693"/>
      <c r="AQ121" s="687">
        <f t="shared" si="8"/>
        <v>71979.959999999992</v>
      </c>
      <c r="AR121" s="687"/>
      <c r="AS121" s="687"/>
      <c r="AT121" s="687"/>
      <c r="AU121" s="687"/>
      <c r="AV121" s="687"/>
      <c r="AW121" s="687"/>
      <c r="AX121" s="687"/>
      <c r="AY121" s="668">
        <v>0</v>
      </c>
      <c r="AZ121" s="669"/>
      <c r="BA121" s="669"/>
      <c r="BB121" s="669"/>
      <c r="BC121" s="669"/>
      <c r="BD121" s="669"/>
      <c r="BE121" s="669"/>
      <c r="BF121" s="670"/>
      <c r="BG121" s="671">
        <v>0</v>
      </c>
      <c r="BH121" s="671"/>
      <c r="BI121" s="671"/>
      <c r="BJ121" s="671"/>
      <c r="BK121" s="671"/>
      <c r="BL121" s="671"/>
      <c r="BM121" s="671"/>
      <c r="BN121" s="671"/>
      <c r="BO121" s="668">
        <f t="shared" si="6"/>
        <v>9860.2684931506847</v>
      </c>
      <c r="BP121" s="669"/>
      <c r="BQ121" s="669"/>
      <c r="BR121" s="669"/>
      <c r="BS121" s="669"/>
      <c r="BT121" s="669"/>
      <c r="BU121" s="669"/>
      <c r="BV121" s="670"/>
      <c r="BW121" s="671">
        <v>0</v>
      </c>
      <c r="BX121" s="671"/>
      <c r="BY121" s="671"/>
      <c r="BZ121" s="671"/>
      <c r="CA121" s="671"/>
      <c r="CB121" s="671"/>
      <c r="CC121" s="671"/>
      <c r="CD121" s="671"/>
      <c r="CE121" s="671">
        <v>0</v>
      </c>
      <c r="CF121" s="671"/>
      <c r="CG121" s="671"/>
      <c r="CH121" s="671"/>
      <c r="CI121" s="671"/>
      <c r="CJ121" s="671"/>
      <c r="CK121" s="671"/>
      <c r="CL121" s="671"/>
      <c r="CM121" s="671"/>
      <c r="CN121" s="671">
        <v>0</v>
      </c>
      <c r="CO121" s="671"/>
      <c r="CP121" s="671"/>
      <c r="CQ121" s="671"/>
      <c r="CR121" s="671"/>
      <c r="CS121" s="671"/>
      <c r="CT121" s="671"/>
      <c r="CU121" s="671"/>
      <c r="CV121" s="666">
        <f t="shared" si="7"/>
        <v>81840.228493150673</v>
      </c>
      <c r="CW121" s="666"/>
      <c r="CX121" s="666"/>
      <c r="CY121" s="666"/>
      <c r="CZ121" s="666"/>
      <c r="DA121" s="666"/>
      <c r="DB121" s="666"/>
      <c r="DC121" s="666"/>
      <c r="DD121" s="666"/>
      <c r="DE121" s="667"/>
    </row>
    <row r="122" spans="1:109" s="3" customFormat="1" ht="23.25" customHeight="1">
      <c r="A122" s="672"/>
      <c r="B122" s="673"/>
      <c r="C122" s="673"/>
      <c r="D122" s="673"/>
      <c r="E122" s="673"/>
      <c r="F122" s="673"/>
      <c r="G122" s="673"/>
      <c r="H122" s="673"/>
      <c r="I122" s="673"/>
      <c r="J122" s="673"/>
      <c r="K122" s="673"/>
      <c r="L122" s="673"/>
      <c r="M122" s="673"/>
      <c r="N122" s="673"/>
      <c r="O122" s="674"/>
      <c r="P122" s="675"/>
      <c r="Q122" s="676"/>
      <c r="R122" s="676"/>
      <c r="S122" s="676"/>
      <c r="T122" s="676"/>
      <c r="U122" s="676"/>
      <c r="V122" s="676"/>
      <c r="W122" s="676"/>
      <c r="X122" s="676"/>
      <c r="Y122" s="676"/>
      <c r="Z122" s="676"/>
      <c r="AA122" s="676"/>
      <c r="AB122" s="676"/>
      <c r="AC122" s="677"/>
      <c r="AD122" s="678"/>
      <c r="AE122" s="679"/>
      <c r="AF122" s="680"/>
      <c r="AG122" s="681"/>
      <c r="AH122" s="682"/>
      <c r="AI122" s="682"/>
      <c r="AJ122" s="683"/>
      <c r="AK122" s="684"/>
      <c r="AL122" s="685"/>
      <c r="AM122" s="685"/>
      <c r="AN122" s="685"/>
      <c r="AO122" s="685"/>
      <c r="AP122" s="686"/>
      <c r="AQ122" s="687">
        <f t="shared" si="8"/>
        <v>0</v>
      </c>
      <c r="AR122" s="687"/>
      <c r="AS122" s="687"/>
      <c r="AT122" s="687"/>
      <c r="AU122" s="687"/>
      <c r="AV122" s="687"/>
      <c r="AW122" s="687"/>
      <c r="AX122" s="687"/>
      <c r="AY122" s="668">
        <v>0</v>
      </c>
      <c r="AZ122" s="669"/>
      <c r="BA122" s="669"/>
      <c r="BB122" s="669"/>
      <c r="BC122" s="669"/>
      <c r="BD122" s="669"/>
      <c r="BE122" s="669"/>
      <c r="BF122" s="670"/>
      <c r="BG122" s="671">
        <v>0</v>
      </c>
      <c r="BH122" s="671"/>
      <c r="BI122" s="671"/>
      <c r="BJ122" s="671"/>
      <c r="BK122" s="671"/>
      <c r="BL122" s="671"/>
      <c r="BM122" s="671"/>
      <c r="BN122" s="671"/>
      <c r="BO122" s="668">
        <f t="shared" si="6"/>
        <v>0</v>
      </c>
      <c r="BP122" s="669"/>
      <c r="BQ122" s="669"/>
      <c r="BR122" s="669"/>
      <c r="BS122" s="669"/>
      <c r="BT122" s="669"/>
      <c r="BU122" s="669"/>
      <c r="BV122" s="670"/>
      <c r="BW122" s="671">
        <v>0</v>
      </c>
      <c r="BX122" s="671"/>
      <c r="BY122" s="671"/>
      <c r="BZ122" s="671"/>
      <c r="CA122" s="671"/>
      <c r="CB122" s="671"/>
      <c r="CC122" s="671"/>
      <c r="CD122" s="671"/>
      <c r="CE122" s="671">
        <v>0</v>
      </c>
      <c r="CF122" s="671"/>
      <c r="CG122" s="671"/>
      <c r="CH122" s="671"/>
      <c r="CI122" s="671"/>
      <c r="CJ122" s="671"/>
      <c r="CK122" s="671"/>
      <c r="CL122" s="671"/>
      <c r="CM122" s="671"/>
      <c r="CN122" s="671">
        <v>0</v>
      </c>
      <c r="CO122" s="671"/>
      <c r="CP122" s="671"/>
      <c r="CQ122" s="671"/>
      <c r="CR122" s="671"/>
      <c r="CS122" s="671"/>
      <c r="CT122" s="671"/>
      <c r="CU122" s="671"/>
      <c r="CV122" s="666">
        <f t="shared" si="7"/>
        <v>0</v>
      </c>
      <c r="CW122" s="666"/>
      <c r="CX122" s="666"/>
      <c r="CY122" s="666"/>
      <c r="CZ122" s="666"/>
      <c r="DA122" s="666"/>
      <c r="DB122" s="666"/>
      <c r="DC122" s="666"/>
      <c r="DD122" s="666"/>
      <c r="DE122" s="667"/>
    </row>
    <row r="123" spans="1:109" s="3" customFormat="1" ht="23.25" customHeight="1">
      <c r="A123" s="672"/>
      <c r="B123" s="673"/>
      <c r="C123" s="673"/>
      <c r="D123" s="673"/>
      <c r="E123" s="673"/>
      <c r="F123" s="673"/>
      <c r="G123" s="673"/>
      <c r="H123" s="673"/>
      <c r="I123" s="673"/>
      <c r="J123" s="673"/>
      <c r="K123" s="673"/>
      <c r="L123" s="673"/>
      <c r="M123" s="673"/>
      <c r="N123" s="673"/>
      <c r="O123" s="674"/>
      <c r="P123" s="675"/>
      <c r="Q123" s="676"/>
      <c r="R123" s="676"/>
      <c r="S123" s="676"/>
      <c r="T123" s="676"/>
      <c r="U123" s="676"/>
      <c r="V123" s="676"/>
      <c r="W123" s="676"/>
      <c r="X123" s="676"/>
      <c r="Y123" s="676"/>
      <c r="Z123" s="676"/>
      <c r="AA123" s="676"/>
      <c r="AB123" s="676"/>
      <c r="AC123" s="677"/>
      <c r="AD123" s="678"/>
      <c r="AE123" s="679"/>
      <c r="AF123" s="680"/>
      <c r="AG123" s="681"/>
      <c r="AH123" s="682"/>
      <c r="AI123" s="682"/>
      <c r="AJ123" s="683"/>
      <c r="AK123" s="684"/>
      <c r="AL123" s="685"/>
      <c r="AM123" s="685"/>
      <c r="AN123" s="685"/>
      <c r="AO123" s="685"/>
      <c r="AP123" s="686"/>
      <c r="AQ123" s="687">
        <f t="shared" si="8"/>
        <v>0</v>
      </c>
      <c r="AR123" s="687"/>
      <c r="AS123" s="687"/>
      <c r="AT123" s="687"/>
      <c r="AU123" s="687"/>
      <c r="AV123" s="687"/>
      <c r="AW123" s="687"/>
      <c r="AX123" s="687"/>
      <c r="AY123" s="668">
        <v>0</v>
      </c>
      <c r="AZ123" s="669"/>
      <c r="BA123" s="669"/>
      <c r="BB123" s="669"/>
      <c r="BC123" s="669"/>
      <c r="BD123" s="669"/>
      <c r="BE123" s="669"/>
      <c r="BF123" s="670"/>
      <c r="BG123" s="671">
        <v>0</v>
      </c>
      <c r="BH123" s="671"/>
      <c r="BI123" s="671"/>
      <c r="BJ123" s="671"/>
      <c r="BK123" s="671"/>
      <c r="BL123" s="671"/>
      <c r="BM123" s="671"/>
      <c r="BN123" s="671"/>
      <c r="BO123" s="668">
        <f t="shared" si="6"/>
        <v>0</v>
      </c>
      <c r="BP123" s="669"/>
      <c r="BQ123" s="669"/>
      <c r="BR123" s="669"/>
      <c r="BS123" s="669"/>
      <c r="BT123" s="669"/>
      <c r="BU123" s="669"/>
      <c r="BV123" s="670"/>
      <c r="BW123" s="671">
        <v>0</v>
      </c>
      <c r="BX123" s="671"/>
      <c r="BY123" s="671"/>
      <c r="BZ123" s="671"/>
      <c r="CA123" s="671"/>
      <c r="CB123" s="671"/>
      <c r="CC123" s="671"/>
      <c r="CD123" s="671"/>
      <c r="CE123" s="671">
        <v>0</v>
      </c>
      <c r="CF123" s="671"/>
      <c r="CG123" s="671"/>
      <c r="CH123" s="671"/>
      <c r="CI123" s="671"/>
      <c r="CJ123" s="671"/>
      <c r="CK123" s="671"/>
      <c r="CL123" s="671"/>
      <c r="CM123" s="671"/>
      <c r="CN123" s="671">
        <v>0</v>
      </c>
      <c r="CO123" s="671"/>
      <c r="CP123" s="671"/>
      <c r="CQ123" s="671"/>
      <c r="CR123" s="671"/>
      <c r="CS123" s="671"/>
      <c r="CT123" s="671"/>
      <c r="CU123" s="671"/>
      <c r="CV123" s="666">
        <f t="shared" si="7"/>
        <v>0</v>
      </c>
      <c r="CW123" s="666"/>
      <c r="CX123" s="666"/>
      <c r="CY123" s="666"/>
      <c r="CZ123" s="666"/>
      <c r="DA123" s="666"/>
      <c r="DB123" s="666"/>
      <c r="DC123" s="666"/>
      <c r="DD123" s="666"/>
      <c r="DE123" s="667"/>
    </row>
    <row r="124" spans="1:109" s="3" customFormat="1" ht="23.25" customHeight="1">
      <c r="A124" s="672"/>
      <c r="B124" s="673"/>
      <c r="C124" s="673"/>
      <c r="D124" s="673"/>
      <c r="E124" s="673"/>
      <c r="F124" s="673"/>
      <c r="G124" s="673"/>
      <c r="H124" s="673"/>
      <c r="I124" s="673"/>
      <c r="J124" s="673"/>
      <c r="K124" s="673"/>
      <c r="L124" s="673"/>
      <c r="M124" s="673"/>
      <c r="N124" s="673"/>
      <c r="O124" s="674"/>
      <c r="P124" s="675"/>
      <c r="Q124" s="676"/>
      <c r="R124" s="676"/>
      <c r="S124" s="676"/>
      <c r="T124" s="676"/>
      <c r="U124" s="676"/>
      <c r="V124" s="676"/>
      <c r="W124" s="676"/>
      <c r="X124" s="676"/>
      <c r="Y124" s="676"/>
      <c r="Z124" s="676"/>
      <c r="AA124" s="676"/>
      <c r="AB124" s="676"/>
      <c r="AC124" s="677"/>
      <c r="AD124" s="678"/>
      <c r="AE124" s="679"/>
      <c r="AF124" s="680"/>
      <c r="AG124" s="681"/>
      <c r="AH124" s="682"/>
      <c r="AI124" s="682"/>
      <c r="AJ124" s="683"/>
      <c r="AK124" s="684"/>
      <c r="AL124" s="685"/>
      <c r="AM124" s="685"/>
      <c r="AN124" s="685"/>
      <c r="AO124" s="685"/>
      <c r="AP124" s="686"/>
      <c r="AQ124" s="779">
        <f t="shared" si="8"/>
        <v>0</v>
      </c>
      <c r="AR124" s="779"/>
      <c r="AS124" s="779"/>
      <c r="AT124" s="779"/>
      <c r="AU124" s="779"/>
      <c r="AV124" s="779"/>
      <c r="AW124" s="779"/>
      <c r="AX124" s="779"/>
      <c r="AY124" s="668">
        <v>0</v>
      </c>
      <c r="AZ124" s="669"/>
      <c r="BA124" s="669"/>
      <c r="BB124" s="669"/>
      <c r="BC124" s="669"/>
      <c r="BD124" s="669"/>
      <c r="BE124" s="669"/>
      <c r="BF124" s="670"/>
      <c r="BG124" s="780">
        <v>0</v>
      </c>
      <c r="BH124" s="780"/>
      <c r="BI124" s="780"/>
      <c r="BJ124" s="780"/>
      <c r="BK124" s="780"/>
      <c r="BL124" s="780"/>
      <c r="BM124" s="780"/>
      <c r="BN124" s="780"/>
      <c r="BO124" s="668">
        <f t="shared" si="6"/>
        <v>0</v>
      </c>
      <c r="BP124" s="669"/>
      <c r="BQ124" s="669"/>
      <c r="BR124" s="669"/>
      <c r="BS124" s="669"/>
      <c r="BT124" s="669"/>
      <c r="BU124" s="669"/>
      <c r="BV124" s="670"/>
      <c r="BW124" s="780">
        <v>0</v>
      </c>
      <c r="BX124" s="780"/>
      <c r="BY124" s="780"/>
      <c r="BZ124" s="780"/>
      <c r="CA124" s="780"/>
      <c r="CB124" s="780"/>
      <c r="CC124" s="780"/>
      <c r="CD124" s="780"/>
      <c r="CE124" s="780">
        <v>0</v>
      </c>
      <c r="CF124" s="780"/>
      <c r="CG124" s="780"/>
      <c r="CH124" s="780"/>
      <c r="CI124" s="780"/>
      <c r="CJ124" s="780"/>
      <c r="CK124" s="780"/>
      <c r="CL124" s="780"/>
      <c r="CM124" s="780"/>
      <c r="CN124" s="780">
        <v>0</v>
      </c>
      <c r="CO124" s="780"/>
      <c r="CP124" s="780"/>
      <c r="CQ124" s="780"/>
      <c r="CR124" s="780"/>
      <c r="CS124" s="780"/>
      <c r="CT124" s="780"/>
      <c r="CU124" s="780"/>
      <c r="CV124" s="781">
        <f t="shared" si="7"/>
        <v>0</v>
      </c>
      <c r="CW124" s="781"/>
      <c r="CX124" s="781"/>
      <c r="CY124" s="781"/>
      <c r="CZ124" s="781"/>
      <c r="DA124" s="781"/>
      <c r="DB124" s="781"/>
      <c r="DC124" s="781"/>
      <c r="DD124" s="781"/>
      <c r="DE124" s="782"/>
    </row>
    <row r="125" spans="1:109" s="3" customFormat="1" ht="23.25" customHeight="1">
      <c r="A125" s="672"/>
      <c r="B125" s="673"/>
      <c r="C125" s="673"/>
      <c r="D125" s="673"/>
      <c r="E125" s="673"/>
      <c r="F125" s="673"/>
      <c r="G125" s="673"/>
      <c r="H125" s="673"/>
      <c r="I125" s="673"/>
      <c r="J125" s="673"/>
      <c r="K125" s="673"/>
      <c r="L125" s="673"/>
      <c r="M125" s="673"/>
      <c r="N125" s="673"/>
      <c r="O125" s="674"/>
      <c r="P125" s="675"/>
      <c r="Q125" s="676"/>
      <c r="R125" s="676"/>
      <c r="S125" s="676"/>
      <c r="T125" s="676"/>
      <c r="U125" s="676"/>
      <c r="V125" s="676"/>
      <c r="W125" s="676"/>
      <c r="X125" s="676"/>
      <c r="Y125" s="676"/>
      <c r="Z125" s="676"/>
      <c r="AA125" s="676"/>
      <c r="AB125" s="676"/>
      <c r="AC125" s="677"/>
      <c r="AD125" s="678"/>
      <c r="AE125" s="679"/>
      <c r="AF125" s="680"/>
      <c r="AG125" s="681"/>
      <c r="AH125" s="682"/>
      <c r="AI125" s="682"/>
      <c r="AJ125" s="683"/>
      <c r="AK125" s="684"/>
      <c r="AL125" s="685"/>
      <c r="AM125" s="685"/>
      <c r="AN125" s="685"/>
      <c r="AO125" s="685"/>
      <c r="AP125" s="686"/>
      <c r="AQ125" s="687">
        <f>AG125*AK125*12</f>
        <v>0</v>
      </c>
      <c r="AR125" s="687"/>
      <c r="AS125" s="687"/>
      <c r="AT125" s="687"/>
      <c r="AU125" s="687"/>
      <c r="AV125" s="687"/>
      <c r="AW125" s="687"/>
      <c r="AX125" s="687"/>
      <c r="AY125" s="668">
        <v>0</v>
      </c>
      <c r="AZ125" s="669"/>
      <c r="BA125" s="669"/>
      <c r="BB125" s="669"/>
      <c r="BC125" s="669"/>
      <c r="BD125" s="669"/>
      <c r="BE125" s="669"/>
      <c r="BF125" s="670"/>
      <c r="BG125" s="671">
        <v>0</v>
      </c>
      <c r="BH125" s="671"/>
      <c r="BI125" s="671"/>
      <c r="BJ125" s="671"/>
      <c r="BK125" s="671"/>
      <c r="BL125" s="671"/>
      <c r="BM125" s="671"/>
      <c r="BN125" s="671"/>
      <c r="BO125" s="668">
        <f>AQ125/365*50</f>
        <v>0</v>
      </c>
      <c r="BP125" s="669"/>
      <c r="BQ125" s="669"/>
      <c r="BR125" s="669"/>
      <c r="BS125" s="669"/>
      <c r="BT125" s="669"/>
      <c r="BU125" s="669"/>
      <c r="BV125" s="670"/>
      <c r="BW125" s="671">
        <v>0</v>
      </c>
      <c r="BX125" s="671"/>
      <c r="BY125" s="671"/>
      <c r="BZ125" s="671"/>
      <c r="CA125" s="671"/>
      <c r="CB125" s="671"/>
      <c r="CC125" s="671"/>
      <c r="CD125" s="671"/>
      <c r="CE125" s="671">
        <v>0</v>
      </c>
      <c r="CF125" s="671"/>
      <c r="CG125" s="671"/>
      <c r="CH125" s="671"/>
      <c r="CI125" s="671"/>
      <c r="CJ125" s="671"/>
      <c r="CK125" s="671"/>
      <c r="CL125" s="671"/>
      <c r="CM125" s="671"/>
      <c r="CN125" s="671">
        <v>0</v>
      </c>
      <c r="CO125" s="671"/>
      <c r="CP125" s="671"/>
      <c r="CQ125" s="671"/>
      <c r="CR125" s="671"/>
      <c r="CS125" s="671"/>
      <c r="CT125" s="671"/>
      <c r="CU125" s="671"/>
      <c r="CV125" s="666">
        <f>SUM(AQ125:CU125)</f>
        <v>0</v>
      </c>
      <c r="CW125" s="666"/>
      <c r="CX125" s="666"/>
      <c r="CY125" s="666"/>
      <c r="CZ125" s="666"/>
      <c r="DA125" s="666"/>
      <c r="DB125" s="666"/>
      <c r="DC125" s="666"/>
      <c r="DD125" s="666"/>
      <c r="DE125" s="667"/>
    </row>
    <row r="126" spans="1:109" s="3" customFormat="1" ht="23.25" customHeight="1">
      <c r="A126" s="672"/>
      <c r="B126" s="673"/>
      <c r="C126" s="673"/>
      <c r="D126" s="673"/>
      <c r="E126" s="673"/>
      <c r="F126" s="673"/>
      <c r="G126" s="673"/>
      <c r="H126" s="673"/>
      <c r="I126" s="673"/>
      <c r="J126" s="673"/>
      <c r="K126" s="673"/>
      <c r="L126" s="673"/>
      <c r="M126" s="673"/>
      <c r="N126" s="673"/>
      <c r="O126" s="674"/>
      <c r="P126" s="675"/>
      <c r="Q126" s="676"/>
      <c r="R126" s="676"/>
      <c r="S126" s="676"/>
      <c r="T126" s="676"/>
      <c r="U126" s="676"/>
      <c r="V126" s="676"/>
      <c r="W126" s="676"/>
      <c r="X126" s="676"/>
      <c r="Y126" s="676"/>
      <c r="Z126" s="676"/>
      <c r="AA126" s="676"/>
      <c r="AB126" s="676"/>
      <c r="AC126" s="677"/>
      <c r="AD126" s="678"/>
      <c r="AE126" s="679"/>
      <c r="AF126" s="680"/>
      <c r="AG126" s="681"/>
      <c r="AH126" s="682"/>
      <c r="AI126" s="682"/>
      <c r="AJ126" s="683"/>
      <c r="AK126" s="684"/>
      <c r="AL126" s="685"/>
      <c r="AM126" s="685"/>
      <c r="AN126" s="685"/>
      <c r="AO126" s="685"/>
      <c r="AP126" s="686"/>
      <c r="AQ126" s="687">
        <f>AG126*AK126*12</f>
        <v>0</v>
      </c>
      <c r="AR126" s="687"/>
      <c r="AS126" s="687"/>
      <c r="AT126" s="687"/>
      <c r="AU126" s="687"/>
      <c r="AV126" s="687"/>
      <c r="AW126" s="687"/>
      <c r="AX126" s="687"/>
      <c r="AY126" s="668">
        <v>0</v>
      </c>
      <c r="AZ126" s="669"/>
      <c r="BA126" s="669"/>
      <c r="BB126" s="669"/>
      <c r="BC126" s="669"/>
      <c r="BD126" s="669"/>
      <c r="BE126" s="669"/>
      <c r="BF126" s="670"/>
      <c r="BG126" s="671">
        <v>0</v>
      </c>
      <c r="BH126" s="671"/>
      <c r="BI126" s="671"/>
      <c r="BJ126" s="671"/>
      <c r="BK126" s="671"/>
      <c r="BL126" s="671"/>
      <c r="BM126" s="671"/>
      <c r="BN126" s="671"/>
      <c r="BO126" s="668">
        <f>AQ126/365*50</f>
        <v>0</v>
      </c>
      <c r="BP126" s="669"/>
      <c r="BQ126" s="669"/>
      <c r="BR126" s="669"/>
      <c r="BS126" s="669"/>
      <c r="BT126" s="669"/>
      <c r="BU126" s="669"/>
      <c r="BV126" s="670"/>
      <c r="BW126" s="671">
        <v>0</v>
      </c>
      <c r="BX126" s="671"/>
      <c r="BY126" s="671"/>
      <c r="BZ126" s="671"/>
      <c r="CA126" s="671"/>
      <c r="CB126" s="671"/>
      <c r="CC126" s="671"/>
      <c r="CD126" s="671"/>
      <c r="CE126" s="671">
        <v>0</v>
      </c>
      <c r="CF126" s="671"/>
      <c r="CG126" s="671"/>
      <c r="CH126" s="671"/>
      <c r="CI126" s="671"/>
      <c r="CJ126" s="671"/>
      <c r="CK126" s="671"/>
      <c r="CL126" s="671"/>
      <c r="CM126" s="671"/>
      <c r="CN126" s="671">
        <v>0</v>
      </c>
      <c r="CO126" s="671"/>
      <c r="CP126" s="671"/>
      <c r="CQ126" s="671"/>
      <c r="CR126" s="671"/>
      <c r="CS126" s="671"/>
      <c r="CT126" s="671"/>
      <c r="CU126" s="671"/>
      <c r="CV126" s="666">
        <f>SUM(AQ126:CU126)</f>
        <v>0</v>
      </c>
      <c r="CW126" s="666"/>
      <c r="CX126" s="666"/>
      <c r="CY126" s="666"/>
      <c r="CZ126" s="666"/>
      <c r="DA126" s="666"/>
      <c r="DB126" s="666"/>
      <c r="DC126" s="666"/>
      <c r="DD126" s="666"/>
      <c r="DE126" s="667"/>
    </row>
    <row r="127" spans="1:109" s="3" customFormat="1" ht="23.25" customHeight="1" thickBot="1">
      <c r="A127" s="672"/>
      <c r="B127" s="673"/>
      <c r="C127" s="673"/>
      <c r="D127" s="673"/>
      <c r="E127" s="673"/>
      <c r="F127" s="673"/>
      <c r="G127" s="673"/>
      <c r="H127" s="673"/>
      <c r="I127" s="673"/>
      <c r="J127" s="673"/>
      <c r="K127" s="673"/>
      <c r="L127" s="673"/>
      <c r="M127" s="673"/>
      <c r="N127" s="673"/>
      <c r="O127" s="674"/>
      <c r="P127" s="675"/>
      <c r="Q127" s="676"/>
      <c r="R127" s="676"/>
      <c r="S127" s="676"/>
      <c r="T127" s="676"/>
      <c r="U127" s="676"/>
      <c r="V127" s="676"/>
      <c r="W127" s="676"/>
      <c r="X127" s="676"/>
      <c r="Y127" s="676"/>
      <c r="Z127" s="676"/>
      <c r="AA127" s="676"/>
      <c r="AB127" s="676"/>
      <c r="AC127" s="677"/>
      <c r="AD127" s="678"/>
      <c r="AE127" s="679"/>
      <c r="AF127" s="680"/>
      <c r="AG127" s="681"/>
      <c r="AH127" s="682"/>
      <c r="AI127" s="682"/>
      <c r="AJ127" s="683"/>
      <c r="AK127" s="684"/>
      <c r="AL127" s="685"/>
      <c r="AM127" s="685"/>
      <c r="AN127" s="685"/>
      <c r="AO127" s="685"/>
      <c r="AP127" s="686"/>
      <c r="AQ127" s="687">
        <f t="shared" si="8"/>
        <v>0</v>
      </c>
      <c r="AR127" s="687"/>
      <c r="AS127" s="687"/>
      <c r="AT127" s="687"/>
      <c r="AU127" s="687"/>
      <c r="AV127" s="687"/>
      <c r="AW127" s="687"/>
      <c r="AX127" s="687"/>
      <c r="AY127" s="668">
        <v>0</v>
      </c>
      <c r="AZ127" s="669"/>
      <c r="BA127" s="669"/>
      <c r="BB127" s="669"/>
      <c r="BC127" s="669"/>
      <c r="BD127" s="669"/>
      <c r="BE127" s="669"/>
      <c r="BF127" s="670"/>
      <c r="BG127" s="671">
        <v>0</v>
      </c>
      <c r="BH127" s="671"/>
      <c r="BI127" s="671"/>
      <c r="BJ127" s="671"/>
      <c r="BK127" s="671"/>
      <c r="BL127" s="671"/>
      <c r="BM127" s="671"/>
      <c r="BN127" s="671"/>
      <c r="BO127" s="668">
        <f t="shared" si="6"/>
        <v>0</v>
      </c>
      <c r="BP127" s="669"/>
      <c r="BQ127" s="669"/>
      <c r="BR127" s="669"/>
      <c r="BS127" s="669"/>
      <c r="BT127" s="669"/>
      <c r="BU127" s="669"/>
      <c r="BV127" s="670"/>
      <c r="BW127" s="671">
        <v>0</v>
      </c>
      <c r="BX127" s="671"/>
      <c r="BY127" s="671"/>
      <c r="BZ127" s="671"/>
      <c r="CA127" s="671"/>
      <c r="CB127" s="671"/>
      <c r="CC127" s="671"/>
      <c r="CD127" s="671"/>
      <c r="CE127" s="671">
        <v>0</v>
      </c>
      <c r="CF127" s="671"/>
      <c r="CG127" s="671"/>
      <c r="CH127" s="671"/>
      <c r="CI127" s="671"/>
      <c r="CJ127" s="671"/>
      <c r="CK127" s="671"/>
      <c r="CL127" s="671"/>
      <c r="CM127" s="671"/>
      <c r="CN127" s="671">
        <v>0</v>
      </c>
      <c r="CO127" s="671"/>
      <c r="CP127" s="671"/>
      <c r="CQ127" s="671"/>
      <c r="CR127" s="671"/>
      <c r="CS127" s="671"/>
      <c r="CT127" s="671"/>
      <c r="CU127" s="671"/>
      <c r="CV127" s="666">
        <f t="shared" si="7"/>
        <v>0</v>
      </c>
      <c r="CW127" s="666"/>
      <c r="CX127" s="666"/>
      <c r="CY127" s="666"/>
      <c r="CZ127" s="666"/>
      <c r="DA127" s="666"/>
      <c r="DB127" s="666"/>
      <c r="DC127" s="666"/>
      <c r="DD127" s="666"/>
      <c r="DE127" s="667"/>
    </row>
    <row r="128" spans="1:109" s="3" customFormat="1" ht="23.25" customHeight="1" thickBot="1">
      <c r="A128" s="784"/>
      <c r="B128" s="785"/>
      <c r="C128" s="785"/>
      <c r="D128" s="785"/>
      <c r="E128" s="785"/>
      <c r="F128" s="785"/>
      <c r="G128" s="785"/>
      <c r="H128" s="785"/>
      <c r="I128" s="785"/>
      <c r="J128" s="785"/>
      <c r="K128" s="785"/>
      <c r="L128" s="785"/>
      <c r="M128" s="785"/>
      <c r="N128" s="785"/>
      <c r="O128" s="785"/>
      <c r="P128" s="785"/>
      <c r="Q128" s="785"/>
      <c r="R128" s="785"/>
      <c r="S128" s="785"/>
      <c r="T128" s="785"/>
      <c r="U128" s="785"/>
      <c r="V128" s="785"/>
      <c r="W128" s="785"/>
      <c r="X128" s="785"/>
      <c r="Y128" s="785"/>
      <c r="Z128" s="785"/>
      <c r="AA128" s="785"/>
      <c r="AB128" s="785"/>
      <c r="AC128" s="785"/>
      <c r="AD128" s="785"/>
      <c r="AE128" s="785"/>
      <c r="AF128" s="786"/>
      <c r="AG128" s="790">
        <f>SUM(AG8:AJ127)</f>
        <v>137</v>
      </c>
      <c r="AH128" s="790"/>
      <c r="AI128" s="790"/>
      <c r="AJ128" s="790"/>
      <c r="AK128" s="791"/>
      <c r="AL128" s="791"/>
      <c r="AM128" s="791"/>
      <c r="AN128" s="791"/>
      <c r="AO128" s="791"/>
      <c r="AP128" s="791"/>
      <c r="AQ128" s="783">
        <f>SUM(AQ8:AX127)</f>
        <v>13434904.799999999</v>
      </c>
      <c r="AR128" s="783"/>
      <c r="AS128" s="783"/>
      <c r="AT128" s="783"/>
      <c r="AU128" s="783"/>
      <c r="AV128" s="783"/>
      <c r="AW128" s="783"/>
      <c r="AX128" s="783"/>
      <c r="AY128" s="668">
        <v>0</v>
      </c>
      <c r="AZ128" s="669"/>
      <c r="BA128" s="669"/>
      <c r="BB128" s="669"/>
      <c r="BC128" s="669"/>
      <c r="BD128" s="669"/>
      <c r="BE128" s="669"/>
      <c r="BF128" s="670"/>
      <c r="BG128" s="671">
        <v>0</v>
      </c>
      <c r="BH128" s="671"/>
      <c r="BI128" s="671"/>
      <c r="BJ128" s="671"/>
      <c r="BK128" s="671"/>
      <c r="BL128" s="671"/>
      <c r="BM128" s="671"/>
      <c r="BN128" s="671"/>
      <c r="BO128" s="787">
        <f>AQ128/365*50</f>
        <v>1840397.9178082191</v>
      </c>
      <c r="BP128" s="788"/>
      <c r="BQ128" s="788"/>
      <c r="BR128" s="788"/>
      <c r="BS128" s="788"/>
      <c r="BT128" s="788"/>
      <c r="BU128" s="788"/>
      <c r="BV128" s="789"/>
      <c r="BW128" s="671">
        <v>0</v>
      </c>
      <c r="BX128" s="671"/>
      <c r="BY128" s="671"/>
      <c r="BZ128" s="671"/>
      <c r="CA128" s="671"/>
      <c r="CB128" s="671"/>
      <c r="CC128" s="671"/>
      <c r="CD128" s="671"/>
      <c r="CE128" s="671">
        <v>0</v>
      </c>
      <c r="CF128" s="671"/>
      <c r="CG128" s="671"/>
      <c r="CH128" s="671"/>
      <c r="CI128" s="671"/>
      <c r="CJ128" s="671"/>
      <c r="CK128" s="671"/>
      <c r="CL128" s="671"/>
      <c r="CM128" s="671"/>
      <c r="CN128" s="671">
        <v>0</v>
      </c>
      <c r="CO128" s="671"/>
      <c r="CP128" s="671"/>
      <c r="CQ128" s="671"/>
      <c r="CR128" s="671"/>
      <c r="CS128" s="671"/>
      <c r="CT128" s="671"/>
      <c r="CU128" s="671"/>
      <c r="CV128" s="666">
        <f>SUM(AQ128:CU128)</f>
        <v>15275302.717808219</v>
      </c>
      <c r="CW128" s="666"/>
      <c r="CX128" s="666"/>
      <c r="CY128" s="666"/>
      <c r="CZ128" s="666"/>
      <c r="DA128" s="666"/>
      <c r="DB128" s="666"/>
      <c r="DC128" s="666"/>
      <c r="DD128" s="666"/>
      <c r="DE128" s="667"/>
    </row>
    <row r="129" spans="67:74" s="3" customFormat="1" ht="24.95" customHeight="1">
      <c r="BO129" s="698"/>
      <c r="BP129" s="699"/>
      <c r="BQ129" s="699"/>
      <c r="BR129" s="699"/>
      <c r="BS129" s="699"/>
      <c r="BT129" s="699"/>
      <c r="BU129" s="699"/>
      <c r="BV129" s="699"/>
    </row>
    <row r="130" spans="67:74" s="3" customFormat="1" ht="12.75"/>
    <row r="131" spans="67:74" s="3" customFormat="1" ht="12.75"/>
    <row r="132" spans="67:74" s="3" customFormat="1" ht="12.75"/>
    <row r="133" spans="67:74" s="3" customFormat="1" ht="12.75"/>
    <row r="134" spans="67:74" s="3" customFormat="1" ht="12.75"/>
    <row r="135" spans="67:74" s="3" customFormat="1" ht="12.75"/>
    <row r="136" spans="67:74" s="3" customFormat="1" ht="12.75"/>
    <row r="137" spans="67:74" s="3" customFormat="1" ht="12.75"/>
    <row r="138" spans="67:74" s="3" customFormat="1" ht="12.75"/>
    <row r="139" spans="67:74" s="3" customFormat="1" ht="12.75"/>
    <row r="140" spans="67:74" s="3" customFormat="1" ht="12.75"/>
    <row r="141" spans="67:74" s="3" customFormat="1" ht="12.75"/>
    <row r="142" spans="67:74" s="3" customFormat="1" ht="12.75"/>
    <row r="143" spans="67:74" s="3" customFormat="1" ht="12.75"/>
    <row r="144" spans="67:74" s="3" customFormat="1" ht="12.75"/>
    <row r="145" s="3" customFormat="1" ht="12.75"/>
    <row r="146" s="3" customFormat="1" ht="12.75"/>
    <row r="147" s="3" customFormat="1" ht="12.75"/>
    <row r="148" s="3" customFormat="1" ht="12.75"/>
    <row r="149" s="3" customFormat="1" ht="12.75"/>
    <row r="150" s="3" customFormat="1" ht="12.75"/>
    <row r="151" s="3" customFormat="1" ht="12.75"/>
    <row r="152" s="3" customFormat="1" ht="12.75"/>
    <row r="153" s="3" customFormat="1" ht="12.75"/>
    <row r="154" s="3" customFormat="1" ht="12.75"/>
    <row r="155" s="3" customFormat="1" ht="12.75"/>
    <row r="156" s="3" customFormat="1" ht="12.75"/>
    <row r="157" s="3" customFormat="1" ht="12.75"/>
    <row r="158" s="3" customFormat="1" ht="12.75"/>
    <row r="159" s="3" customFormat="1" ht="12.75"/>
    <row r="160" s="3" customFormat="1" ht="12.75"/>
    <row r="161" s="3" customFormat="1" ht="12.75"/>
    <row r="162" s="3" customFormat="1" ht="12.75"/>
    <row r="163" s="3" customFormat="1" ht="12.75"/>
    <row r="164" s="3" customFormat="1" ht="12.75"/>
    <row r="165" s="3" customFormat="1" ht="12.75"/>
    <row r="166" s="3" customFormat="1" ht="12.75"/>
    <row r="167" s="3" customFormat="1" ht="12.75"/>
    <row r="168" s="3" customFormat="1" ht="12.75"/>
    <row r="169" s="3" customFormat="1" ht="12.75"/>
    <row r="170" s="3" customFormat="1" ht="12.75"/>
    <row r="171" s="3" customFormat="1" ht="12.75"/>
    <row r="172" s="3" customFormat="1" ht="12.75"/>
    <row r="173" s="3" customFormat="1" ht="12.75"/>
    <row r="174" s="3" customFormat="1" ht="12.75"/>
    <row r="175" s="3" customFormat="1" ht="12.75"/>
    <row r="176" s="3" customFormat="1" ht="12.75"/>
    <row r="177" s="3" customFormat="1" ht="12.75"/>
    <row r="178" s="3" customFormat="1" ht="12.75"/>
    <row r="179" s="3" customFormat="1" ht="12.75"/>
  </sheetData>
  <sheetProtection formatCells="0" formatColumns="0" formatRows="0" insertRows="0"/>
  <mergeCells count="1598">
    <mergeCell ref="CE76:CM76"/>
    <mergeCell ref="CE90:CM90"/>
    <mergeCell ref="CN90:CU90"/>
    <mergeCell ref="BW10:CD10"/>
    <mergeCell ref="CE10:CM10"/>
    <mergeCell ref="P74:AC74"/>
    <mergeCell ref="AD74:AF74"/>
    <mergeCell ref="AG74:AJ74"/>
    <mergeCell ref="CN10:CU10"/>
    <mergeCell ref="CV10:DE10"/>
    <mergeCell ref="CN24:CU24"/>
    <mergeCell ref="CV24:DE24"/>
    <mergeCell ref="BW24:CD24"/>
    <mergeCell ref="CE24:CM24"/>
    <mergeCell ref="BW12:CD12"/>
    <mergeCell ref="A101:O101"/>
    <mergeCell ref="P101:AC101"/>
    <mergeCell ref="AD101:AF101"/>
    <mergeCell ref="AG101:AJ101"/>
    <mergeCell ref="AK101:AP101"/>
    <mergeCell ref="AQ101:AX101"/>
    <mergeCell ref="AY101:BF101"/>
    <mergeCell ref="BG101:BN101"/>
    <mergeCell ref="BO101:BV101"/>
    <mergeCell ref="BW101:CD101"/>
    <mergeCell ref="CE101:CM101"/>
    <mergeCell ref="CN101:CU101"/>
    <mergeCell ref="A90:O90"/>
    <mergeCell ref="P90:AC90"/>
    <mergeCell ref="AD90:AF90"/>
    <mergeCell ref="AG90:AJ90"/>
    <mergeCell ref="AK90:AP90"/>
    <mergeCell ref="AG72:AJ72"/>
    <mergeCell ref="CV90:DE90"/>
    <mergeCell ref="AY90:BF90"/>
    <mergeCell ref="A24:O24"/>
    <mergeCell ref="P24:AC24"/>
    <mergeCell ref="AD24:AF24"/>
    <mergeCell ref="AG24:AJ24"/>
    <mergeCell ref="AK24:AP24"/>
    <mergeCell ref="AY10:BF10"/>
    <mergeCell ref="BG10:BN10"/>
    <mergeCell ref="AQ24:AX24"/>
    <mergeCell ref="AY24:BF24"/>
    <mergeCell ref="BG24:BN24"/>
    <mergeCell ref="BO24:BV24"/>
    <mergeCell ref="AY12:BF12"/>
    <mergeCell ref="BG12:BN12"/>
    <mergeCell ref="BO12:BV12"/>
    <mergeCell ref="AQ11:AX11"/>
    <mergeCell ref="A10:O10"/>
    <mergeCell ref="P10:AC10"/>
    <mergeCell ref="AD10:AF10"/>
    <mergeCell ref="AG10:AJ10"/>
    <mergeCell ref="AK10:AP10"/>
    <mergeCell ref="AQ10:AX10"/>
    <mergeCell ref="BO10:BV10"/>
    <mergeCell ref="AG76:AJ76"/>
    <mergeCell ref="AK76:AP76"/>
    <mergeCell ref="AQ76:AX76"/>
    <mergeCell ref="AY76:BF76"/>
    <mergeCell ref="BG76:BN76"/>
    <mergeCell ref="BO76:BV76"/>
    <mergeCell ref="BW76:CD76"/>
    <mergeCell ref="BW60:CD60"/>
    <mergeCell ref="CE60:CM60"/>
    <mergeCell ref="CN60:CU60"/>
    <mergeCell ref="CV60:DE60"/>
    <mergeCell ref="BG65:BN65"/>
    <mergeCell ref="BO61:BV61"/>
    <mergeCell ref="BW61:CD61"/>
    <mergeCell ref="CE61:CM61"/>
    <mergeCell ref="AK74:AP74"/>
    <mergeCell ref="AQ74:AX74"/>
    <mergeCell ref="AY74:BF74"/>
    <mergeCell ref="BO74:BV74"/>
    <mergeCell ref="BW74:CD74"/>
    <mergeCell ref="CE74:CM74"/>
    <mergeCell ref="CN74:CU74"/>
    <mergeCell ref="CV74:DE74"/>
    <mergeCell ref="AK72:AP72"/>
    <mergeCell ref="AQ72:AX72"/>
    <mergeCell ref="AY72:BF72"/>
    <mergeCell ref="AK68:AP68"/>
    <mergeCell ref="AQ68:AX68"/>
    <mergeCell ref="AY68:BF68"/>
    <mergeCell ref="BG68:BN68"/>
    <mergeCell ref="BO68:BV68"/>
    <mergeCell ref="BW68:CD68"/>
    <mergeCell ref="CE68:CM68"/>
    <mergeCell ref="CN68:CU68"/>
    <mergeCell ref="CV73:DE73"/>
    <mergeCell ref="CV72:DE72"/>
    <mergeCell ref="CV64:DE64"/>
    <mergeCell ref="BO64:BV64"/>
    <mergeCell ref="BW64:CD64"/>
    <mergeCell ref="AG58:AJ58"/>
    <mergeCell ref="AK58:AP58"/>
    <mergeCell ref="AQ58:AX58"/>
    <mergeCell ref="A60:O60"/>
    <mergeCell ref="AK54:AP54"/>
    <mergeCell ref="AQ54:AX54"/>
    <mergeCell ref="BW54:CD54"/>
    <mergeCell ref="CE54:CM54"/>
    <mergeCell ref="CN54:CU54"/>
    <mergeCell ref="CV54:DE54"/>
    <mergeCell ref="BG61:BN61"/>
    <mergeCell ref="AY61:BF61"/>
    <mergeCell ref="CV56:DE56"/>
    <mergeCell ref="AY54:BF54"/>
    <mergeCell ref="BG54:BN54"/>
    <mergeCell ref="BO54:BV54"/>
    <mergeCell ref="AY56:BF56"/>
    <mergeCell ref="BG56:BN56"/>
    <mergeCell ref="BO56:BV56"/>
    <mergeCell ref="CV55:DE55"/>
    <mergeCell ref="A56:O56"/>
    <mergeCell ref="P56:AC56"/>
    <mergeCell ref="AD56:AF56"/>
    <mergeCell ref="AG56:AJ56"/>
    <mergeCell ref="AK56:AP56"/>
    <mergeCell ref="A58:O58"/>
    <mergeCell ref="AG59:AJ59"/>
    <mergeCell ref="AK59:AP59"/>
    <mergeCell ref="CE59:CM59"/>
    <mergeCell ref="CN59:CU59"/>
    <mergeCell ref="BG60:BN60"/>
    <mergeCell ref="BO60:BV60"/>
    <mergeCell ref="CE12:CM12"/>
    <mergeCell ref="AY51:BF51"/>
    <mergeCell ref="BG51:BN51"/>
    <mergeCell ref="BO51:BV51"/>
    <mergeCell ref="AY64:BF64"/>
    <mergeCell ref="CN12:CU12"/>
    <mergeCell ref="P60:AC60"/>
    <mergeCell ref="AD60:AF60"/>
    <mergeCell ref="AY58:BF58"/>
    <mergeCell ref="BG58:BN58"/>
    <mergeCell ref="BO58:BV58"/>
    <mergeCell ref="BW58:CD58"/>
    <mergeCell ref="CE58:CM58"/>
    <mergeCell ref="CN58:CU58"/>
    <mergeCell ref="A55:O55"/>
    <mergeCell ref="P55:AC55"/>
    <mergeCell ref="AD55:AF55"/>
    <mergeCell ref="AG55:AJ55"/>
    <mergeCell ref="AK55:AP55"/>
    <mergeCell ref="A12:O12"/>
    <mergeCell ref="P12:AC12"/>
    <mergeCell ref="AD12:AF12"/>
    <mergeCell ref="AG12:AJ12"/>
    <mergeCell ref="AK12:AP12"/>
    <mergeCell ref="AQ12:AX12"/>
    <mergeCell ref="A51:O51"/>
    <mergeCell ref="P51:AC51"/>
    <mergeCell ref="AD51:AF51"/>
    <mergeCell ref="AG51:AJ51"/>
    <mergeCell ref="AK51:AP51"/>
    <mergeCell ref="AQ51:AX51"/>
    <mergeCell ref="BG64:BN64"/>
    <mergeCell ref="CE64:CM64"/>
    <mergeCell ref="CN64:CU64"/>
    <mergeCell ref="A64:O64"/>
    <mergeCell ref="P64:AC64"/>
    <mergeCell ref="AD64:AF64"/>
    <mergeCell ref="AG64:AJ64"/>
    <mergeCell ref="AK64:AP64"/>
    <mergeCell ref="AQ64:AX64"/>
    <mergeCell ref="A85:O85"/>
    <mergeCell ref="P85:AC85"/>
    <mergeCell ref="AD85:AF85"/>
    <mergeCell ref="AG85:AJ85"/>
    <mergeCell ref="AK85:AP85"/>
    <mergeCell ref="BG85:BN85"/>
    <mergeCell ref="CN83:CU83"/>
    <mergeCell ref="CN71:CU71"/>
    <mergeCell ref="CV71:DE71"/>
    <mergeCell ref="CN76:CU76"/>
    <mergeCell ref="CV76:DE76"/>
    <mergeCell ref="A75:O75"/>
    <mergeCell ref="P75:AC75"/>
    <mergeCell ref="AD75:AF75"/>
    <mergeCell ref="AG75:AJ75"/>
    <mergeCell ref="AK75:AP75"/>
    <mergeCell ref="CN75:CU75"/>
    <mergeCell ref="CV75:DE75"/>
    <mergeCell ref="AQ75:AX75"/>
    <mergeCell ref="AY75:BF75"/>
    <mergeCell ref="BG75:BN75"/>
    <mergeCell ref="CV82:DE82"/>
    <mergeCell ref="CN82:CU82"/>
    <mergeCell ref="AQ83:AX83"/>
    <mergeCell ref="CV128:DE128"/>
    <mergeCell ref="CN128:CU128"/>
    <mergeCell ref="BO128:BV128"/>
    <mergeCell ref="BW128:CD128"/>
    <mergeCell ref="CE127:CM127"/>
    <mergeCell ref="CN127:CU127"/>
    <mergeCell ref="CV127:DE127"/>
    <mergeCell ref="AG128:AJ128"/>
    <mergeCell ref="AK128:AP128"/>
    <mergeCell ref="AY11:BF11"/>
    <mergeCell ref="BG11:BN11"/>
    <mergeCell ref="BO11:BV11"/>
    <mergeCell ref="BW11:CD11"/>
    <mergeCell ref="CE11:CM11"/>
    <mergeCell ref="A11:O11"/>
    <mergeCell ref="P11:AC11"/>
    <mergeCell ref="AD11:AF11"/>
    <mergeCell ref="AG11:AJ11"/>
    <mergeCell ref="AK11:AP11"/>
    <mergeCell ref="CN11:CU11"/>
    <mergeCell ref="CV11:DE11"/>
    <mergeCell ref="A84:O84"/>
    <mergeCell ref="P84:AC84"/>
    <mergeCell ref="AD84:AF84"/>
    <mergeCell ref="AG84:AJ84"/>
    <mergeCell ref="AK84:AP84"/>
    <mergeCell ref="AQ84:AX84"/>
    <mergeCell ref="AY84:BF84"/>
    <mergeCell ref="BG84:BN84"/>
    <mergeCell ref="CV12:DE12"/>
    <mergeCell ref="CV58:DE58"/>
    <mergeCell ref="AQ55:AX55"/>
    <mergeCell ref="A123:O123"/>
    <mergeCell ref="P123:AC123"/>
    <mergeCell ref="AD123:AF123"/>
    <mergeCell ref="A122:O122"/>
    <mergeCell ref="P122:AC122"/>
    <mergeCell ref="AD122:AF122"/>
    <mergeCell ref="AG122:AJ122"/>
    <mergeCell ref="AK122:AP122"/>
    <mergeCell ref="BO127:BV127"/>
    <mergeCell ref="A127:O127"/>
    <mergeCell ref="P127:AC127"/>
    <mergeCell ref="AD127:AF127"/>
    <mergeCell ref="AG127:AJ127"/>
    <mergeCell ref="AK127:AP127"/>
    <mergeCell ref="AQ127:AX127"/>
    <mergeCell ref="CE128:CM128"/>
    <mergeCell ref="AY127:BF127"/>
    <mergeCell ref="BG127:BN127"/>
    <mergeCell ref="AQ128:AX128"/>
    <mergeCell ref="AY128:BF128"/>
    <mergeCell ref="BG128:BN128"/>
    <mergeCell ref="BW127:CD127"/>
    <mergeCell ref="A128:AF128"/>
    <mergeCell ref="A126:O126"/>
    <mergeCell ref="P126:AC126"/>
    <mergeCell ref="AD126:AF126"/>
    <mergeCell ref="AG126:AJ126"/>
    <mergeCell ref="AK126:AP126"/>
    <mergeCell ref="AQ126:AX126"/>
    <mergeCell ref="CV122:DE122"/>
    <mergeCell ref="CN122:CU122"/>
    <mergeCell ref="BO122:BV122"/>
    <mergeCell ref="BW122:CD122"/>
    <mergeCell ref="AG123:AJ123"/>
    <mergeCell ref="AK123:AP123"/>
    <mergeCell ref="AQ123:AX123"/>
    <mergeCell ref="CE122:CM122"/>
    <mergeCell ref="BO121:BV121"/>
    <mergeCell ref="AY123:BF123"/>
    <mergeCell ref="BG123:BN123"/>
    <mergeCell ref="AQ122:AX122"/>
    <mergeCell ref="A124:O124"/>
    <mergeCell ref="P124:AC124"/>
    <mergeCell ref="AD124:AF124"/>
    <mergeCell ref="AG124:AJ124"/>
    <mergeCell ref="AK124:AP124"/>
    <mergeCell ref="AY122:BF122"/>
    <mergeCell ref="BG122:BN122"/>
    <mergeCell ref="CE124:CM124"/>
    <mergeCell ref="BO123:BV123"/>
    <mergeCell ref="BW123:CD123"/>
    <mergeCell ref="CE123:CM123"/>
    <mergeCell ref="CN123:CU123"/>
    <mergeCell ref="CV123:DE123"/>
    <mergeCell ref="CV124:DE124"/>
    <mergeCell ref="CN124:CU124"/>
    <mergeCell ref="BO124:BV124"/>
    <mergeCell ref="BW124:CD124"/>
    <mergeCell ref="AQ124:AX124"/>
    <mergeCell ref="AY124:BF124"/>
    <mergeCell ref="BG124:BN124"/>
    <mergeCell ref="AK120:AP120"/>
    <mergeCell ref="AY118:BF118"/>
    <mergeCell ref="BG118:BN118"/>
    <mergeCell ref="CE120:CM120"/>
    <mergeCell ref="BO119:BV119"/>
    <mergeCell ref="BW119:CD119"/>
    <mergeCell ref="CE119:CM119"/>
    <mergeCell ref="CN119:CU119"/>
    <mergeCell ref="CV119:DE119"/>
    <mergeCell ref="CV120:DE120"/>
    <mergeCell ref="CN120:CU120"/>
    <mergeCell ref="BO120:BV120"/>
    <mergeCell ref="BW120:CD120"/>
    <mergeCell ref="AY120:BF120"/>
    <mergeCell ref="BG120:BN120"/>
    <mergeCell ref="A121:O121"/>
    <mergeCell ref="P121:AC121"/>
    <mergeCell ref="AD121:AF121"/>
    <mergeCell ref="AG121:AJ121"/>
    <mergeCell ref="AK121:AP121"/>
    <mergeCell ref="AQ121:AX121"/>
    <mergeCell ref="AQ120:AX120"/>
    <mergeCell ref="CN121:CU121"/>
    <mergeCell ref="BW121:CD121"/>
    <mergeCell ref="CE121:CM121"/>
    <mergeCell ref="AY121:BF121"/>
    <mergeCell ref="BG121:BN121"/>
    <mergeCell ref="CV121:DE121"/>
    <mergeCell ref="A120:O120"/>
    <mergeCell ref="P120:AC120"/>
    <mergeCell ref="AD120:AF120"/>
    <mergeCell ref="AG120:AJ120"/>
    <mergeCell ref="CN103:CU103"/>
    <mergeCell ref="CV103:DE103"/>
    <mergeCell ref="CV104:DE104"/>
    <mergeCell ref="CN104:CU104"/>
    <mergeCell ref="BO104:BV104"/>
    <mergeCell ref="BW104:CD104"/>
    <mergeCell ref="A105:O105"/>
    <mergeCell ref="P105:AC105"/>
    <mergeCell ref="AD105:AF105"/>
    <mergeCell ref="AG105:AJ105"/>
    <mergeCell ref="AK105:AP105"/>
    <mergeCell ref="AQ105:AX105"/>
    <mergeCell ref="AY105:BF105"/>
    <mergeCell ref="BG105:BN105"/>
    <mergeCell ref="AQ104:AX104"/>
    <mergeCell ref="A118:O118"/>
    <mergeCell ref="P118:AC118"/>
    <mergeCell ref="AD118:AF118"/>
    <mergeCell ref="AG118:AJ118"/>
    <mergeCell ref="AK118:AP118"/>
    <mergeCell ref="AY104:BF104"/>
    <mergeCell ref="BG104:BN104"/>
    <mergeCell ref="CE118:CM118"/>
    <mergeCell ref="BO105:BV105"/>
    <mergeCell ref="BW105:CD105"/>
    <mergeCell ref="CE105:CM105"/>
    <mergeCell ref="CN105:CU105"/>
    <mergeCell ref="CV105:DE105"/>
    <mergeCell ref="CV118:DE118"/>
    <mergeCell ref="CN118:CU118"/>
    <mergeCell ref="BO118:BV118"/>
    <mergeCell ref="BW118:CD118"/>
    <mergeCell ref="A103:O103"/>
    <mergeCell ref="P103:AC103"/>
    <mergeCell ref="AD103:AF103"/>
    <mergeCell ref="AG103:AJ103"/>
    <mergeCell ref="AK103:AP103"/>
    <mergeCell ref="AQ103:AX103"/>
    <mergeCell ref="AY103:BF103"/>
    <mergeCell ref="BG103:BN103"/>
    <mergeCell ref="AQ102:AX102"/>
    <mergeCell ref="A104:O104"/>
    <mergeCell ref="P104:AC104"/>
    <mergeCell ref="AD104:AF104"/>
    <mergeCell ref="AG104:AJ104"/>
    <mergeCell ref="AK104:AP104"/>
    <mergeCell ref="AY102:BF102"/>
    <mergeCell ref="BG102:BN102"/>
    <mergeCell ref="CE104:CM104"/>
    <mergeCell ref="BO103:BV103"/>
    <mergeCell ref="BW103:CD103"/>
    <mergeCell ref="CE103:CM103"/>
    <mergeCell ref="A102:O102"/>
    <mergeCell ref="P102:AC102"/>
    <mergeCell ref="AD102:AF102"/>
    <mergeCell ref="AG102:AJ102"/>
    <mergeCell ref="AK102:AP102"/>
    <mergeCell ref="A100:O100"/>
    <mergeCell ref="P100:AC100"/>
    <mergeCell ref="AD100:AF100"/>
    <mergeCell ref="AG100:AJ100"/>
    <mergeCell ref="CN100:CU100"/>
    <mergeCell ref="CV100:DE100"/>
    <mergeCell ref="CV102:DE102"/>
    <mergeCell ref="CN102:CU102"/>
    <mergeCell ref="BO102:BV102"/>
    <mergeCell ref="BW102:CD102"/>
    <mergeCell ref="CE100:CM100"/>
    <mergeCell ref="CV101:DE101"/>
    <mergeCell ref="AY100:BF100"/>
    <mergeCell ref="AQ116:AX116"/>
    <mergeCell ref="CN99:CU99"/>
    <mergeCell ref="CV99:DE99"/>
    <mergeCell ref="CV112:DE112"/>
    <mergeCell ref="CN115:CU115"/>
    <mergeCell ref="BO115:BV115"/>
    <mergeCell ref="BW115:CD115"/>
    <mergeCell ref="CE102:CM102"/>
    <mergeCell ref="BO100:BV100"/>
    <mergeCell ref="BW100:CD100"/>
    <mergeCell ref="BG116:BN116"/>
    <mergeCell ref="AQ115:AX115"/>
    <mergeCell ref="AY115:BF115"/>
    <mergeCell ref="BG115:BN115"/>
    <mergeCell ref="BO116:BV116"/>
    <mergeCell ref="A116:O116"/>
    <mergeCell ref="P116:AC116"/>
    <mergeCell ref="AD116:AF116"/>
    <mergeCell ref="AG116:AJ116"/>
    <mergeCell ref="AK116:AP116"/>
    <mergeCell ref="AK100:AP100"/>
    <mergeCell ref="AQ100:AX100"/>
    <mergeCell ref="BW116:CD116"/>
    <mergeCell ref="CE116:CM116"/>
    <mergeCell ref="CN116:CU116"/>
    <mergeCell ref="CV113:DE113"/>
    <mergeCell ref="CV114:DE114"/>
    <mergeCell ref="CV115:DE115"/>
    <mergeCell ref="CV116:DE116"/>
    <mergeCell ref="AY116:BF116"/>
    <mergeCell ref="BG100:BN100"/>
    <mergeCell ref="CN97:CU97"/>
    <mergeCell ref="CV97:DE97"/>
    <mergeCell ref="CV98:DE98"/>
    <mergeCell ref="CN98:CU98"/>
    <mergeCell ref="BO98:BV98"/>
    <mergeCell ref="BW98:CD98"/>
    <mergeCell ref="AY110:BF110"/>
    <mergeCell ref="BG110:BN110"/>
    <mergeCell ref="BO110:BV110"/>
    <mergeCell ref="AY109:BF109"/>
    <mergeCell ref="CE106:CM106"/>
    <mergeCell ref="CN106:CU106"/>
    <mergeCell ref="AY112:BF112"/>
    <mergeCell ref="BG112:BN112"/>
    <mergeCell ref="BO112:BV112"/>
    <mergeCell ref="BW112:CD112"/>
    <mergeCell ref="CE112:CM112"/>
    <mergeCell ref="CN112:CU112"/>
    <mergeCell ref="BW111:CD111"/>
    <mergeCell ref="CE111:CM111"/>
    <mergeCell ref="A99:O99"/>
    <mergeCell ref="P99:AC99"/>
    <mergeCell ref="AD99:AF99"/>
    <mergeCell ref="AG99:AJ99"/>
    <mergeCell ref="AK99:AP99"/>
    <mergeCell ref="AQ99:AX99"/>
    <mergeCell ref="AY99:BF99"/>
    <mergeCell ref="BG99:BN99"/>
    <mergeCell ref="AQ98:AX98"/>
    <mergeCell ref="AY98:BF98"/>
    <mergeCell ref="BG98:BN98"/>
    <mergeCell ref="BO99:BV99"/>
    <mergeCell ref="BW99:CD99"/>
    <mergeCell ref="CE99:CM99"/>
    <mergeCell ref="A97:O97"/>
    <mergeCell ref="P97:AC97"/>
    <mergeCell ref="AD97:AF97"/>
    <mergeCell ref="AG97:AJ97"/>
    <mergeCell ref="AK97:AP97"/>
    <mergeCell ref="AQ97:AX97"/>
    <mergeCell ref="AY97:BF97"/>
    <mergeCell ref="BG97:BN97"/>
    <mergeCell ref="A98:O98"/>
    <mergeCell ref="P98:AC98"/>
    <mergeCell ref="AD98:AF98"/>
    <mergeCell ref="AG98:AJ98"/>
    <mergeCell ref="AK98:AP98"/>
    <mergeCell ref="AY96:BF96"/>
    <mergeCell ref="BG96:BN96"/>
    <mergeCell ref="CE98:CM98"/>
    <mergeCell ref="BO97:BV97"/>
    <mergeCell ref="BW97:CD97"/>
    <mergeCell ref="CE97:CM97"/>
    <mergeCell ref="CN93:CU93"/>
    <mergeCell ref="CV93:DE93"/>
    <mergeCell ref="CV94:DE94"/>
    <mergeCell ref="CN94:CU94"/>
    <mergeCell ref="BO94:BV94"/>
    <mergeCell ref="BW94:CD94"/>
    <mergeCell ref="A95:O95"/>
    <mergeCell ref="P95:AC95"/>
    <mergeCell ref="AD95:AF95"/>
    <mergeCell ref="AG95:AJ95"/>
    <mergeCell ref="AK95:AP95"/>
    <mergeCell ref="AQ95:AX95"/>
    <mergeCell ref="AY95:BF95"/>
    <mergeCell ref="BG95:BN95"/>
    <mergeCell ref="AQ94:AX94"/>
    <mergeCell ref="A96:O96"/>
    <mergeCell ref="P96:AC96"/>
    <mergeCell ref="AD96:AF96"/>
    <mergeCell ref="AG96:AJ96"/>
    <mergeCell ref="AK96:AP96"/>
    <mergeCell ref="AY94:BF94"/>
    <mergeCell ref="BG94:BN94"/>
    <mergeCell ref="CE96:CM96"/>
    <mergeCell ref="BO95:BV95"/>
    <mergeCell ref="BW95:CD95"/>
    <mergeCell ref="CE95:CM95"/>
    <mergeCell ref="CN95:CU95"/>
    <mergeCell ref="CV95:DE95"/>
    <mergeCell ref="CV96:DE96"/>
    <mergeCell ref="CN96:CU96"/>
    <mergeCell ref="BO96:BV96"/>
    <mergeCell ref="BW96:CD96"/>
    <mergeCell ref="A93:O93"/>
    <mergeCell ref="P93:AC93"/>
    <mergeCell ref="AD93:AF93"/>
    <mergeCell ref="AG93:AJ93"/>
    <mergeCell ref="AK93:AP93"/>
    <mergeCell ref="AQ93:AX93"/>
    <mergeCell ref="AY93:BF93"/>
    <mergeCell ref="BG93:BN93"/>
    <mergeCell ref="AQ96:AX96"/>
    <mergeCell ref="CE85:CM85"/>
    <mergeCell ref="BO83:BV83"/>
    <mergeCell ref="BW83:CD83"/>
    <mergeCell ref="CE83:CM83"/>
    <mergeCell ref="AY83:BF83"/>
    <mergeCell ref="BG83:BN83"/>
    <mergeCell ref="AQ92:AX92"/>
    <mergeCell ref="A94:O94"/>
    <mergeCell ref="P94:AC94"/>
    <mergeCell ref="AD94:AF94"/>
    <mergeCell ref="AG94:AJ94"/>
    <mergeCell ref="AK94:AP94"/>
    <mergeCell ref="AY92:BF92"/>
    <mergeCell ref="BG92:BN92"/>
    <mergeCell ref="CE94:CM94"/>
    <mergeCell ref="BO93:BV93"/>
    <mergeCell ref="BW93:CD93"/>
    <mergeCell ref="CE93:CM93"/>
    <mergeCell ref="BO89:BV89"/>
    <mergeCell ref="BW89:CD89"/>
    <mergeCell ref="A91:O91"/>
    <mergeCell ref="P91:AC91"/>
    <mergeCell ref="AD91:AF91"/>
    <mergeCell ref="AG91:AJ91"/>
    <mergeCell ref="AK91:AP91"/>
    <mergeCell ref="AQ91:AX91"/>
    <mergeCell ref="AY91:BF91"/>
    <mergeCell ref="BG91:BN91"/>
    <mergeCell ref="AQ89:AX89"/>
    <mergeCell ref="A92:O92"/>
    <mergeCell ref="P92:AC92"/>
    <mergeCell ref="AD92:AF92"/>
    <mergeCell ref="AD86:AF86"/>
    <mergeCell ref="AG86:AJ86"/>
    <mergeCell ref="BW88:CD88"/>
    <mergeCell ref="CE88:CM88"/>
    <mergeCell ref="AK86:AP86"/>
    <mergeCell ref="AQ86:AX86"/>
    <mergeCell ref="AY86:BF86"/>
    <mergeCell ref="BG86:BN86"/>
    <mergeCell ref="BO86:BV86"/>
    <mergeCell ref="AY89:BF89"/>
    <mergeCell ref="BG89:BN89"/>
    <mergeCell ref="CE92:CM92"/>
    <mergeCell ref="BO91:BV91"/>
    <mergeCell ref="BW91:CD91"/>
    <mergeCell ref="CE91:CM91"/>
    <mergeCell ref="A88:O88"/>
    <mergeCell ref="P88:AC88"/>
    <mergeCell ref="CV86:DE86"/>
    <mergeCell ref="CN91:CU91"/>
    <mergeCell ref="CV91:DE91"/>
    <mergeCell ref="CV92:DE92"/>
    <mergeCell ref="CN92:CU92"/>
    <mergeCell ref="BO92:BV92"/>
    <mergeCell ref="BW92:CD92"/>
    <mergeCell ref="AK87:AP87"/>
    <mergeCell ref="AQ87:AX87"/>
    <mergeCell ref="CN87:CU87"/>
    <mergeCell ref="CV87:DE87"/>
    <mergeCell ref="CV89:DE89"/>
    <mergeCell ref="CN89:CU89"/>
    <mergeCell ref="AG92:AJ92"/>
    <mergeCell ref="AK92:AP92"/>
    <mergeCell ref="BG90:BN90"/>
    <mergeCell ref="BO90:BV90"/>
    <mergeCell ref="BW90:CD90"/>
    <mergeCell ref="CN88:CU88"/>
    <mergeCell ref="AG88:AJ88"/>
    <mergeCell ref="AK88:AP88"/>
    <mergeCell ref="AQ88:AX88"/>
    <mergeCell ref="AY88:BF88"/>
    <mergeCell ref="BG88:BN88"/>
    <mergeCell ref="BO88:BV88"/>
    <mergeCell ref="AY87:BF87"/>
    <mergeCell ref="BG87:BN87"/>
    <mergeCell ref="CV88:DE88"/>
    <mergeCell ref="AQ90:AX90"/>
    <mergeCell ref="A89:O89"/>
    <mergeCell ref="P89:AC89"/>
    <mergeCell ref="AD89:AF89"/>
    <mergeCell ref="AG89:AJ89"/>
    <mergeCell ref="AK89:AP89"/>
    <mergeCell ref="AY85:BF85"/>
    <mergeCell ref="A87:O87"/>
    <mergeCell ref="P87:AC87"/>
    <mergeCell ref="AD87:AF87"/>
    <mergeCell ref="AG87:AJ87"/>
    <mergeCell ref="CE89:CM89"/>
    <mergeCell ref="BO87:BV87"/>
    <mergeCell ref="BW87:CD87"/>
    <mergeCell ref="CE87:CM87"/>
    <mergeCell ref="A86:O86"/>
    <mergeCell ref="P86:AC86"/>
    <mergeCell ref="CE82:CM82"/>
    <mergeCell ref="BO84:BV84"/>
    <mergeCell ref="BW84:CD84"/>
    <mergeCell ref="CE84:CM84"/>
    <mergeCell ref="AD88:AF88"/>
    <mergeCell ref="AQ85:AX85"/>
    <mergeCell ref="BO82:BV82"/>
    <mergeCell ref="BW82:CD82"/>
    <mergeCell ref="AQ82:AX82"/>
    <mergeCell ref="AY82:BF82"/>
    <mergeCell ref="BG82:BN82"/>
    <mergeCell ref="A83:O83"/>
    <mergeCell ref="P83:AC83"/>
    <mergeCell ref="AD83:AF83"/>
    <mergeCell ref="AG83:AJ83"/>
    <mergeCell ref="AK83:AP83"/>
    <mergeCell ref="P82:AC82"/>
    <mergeCell ref="CV83:DE83"/>
    <mergeCell ref="CV85:DE85"/>
    <mergeCell ref="CN85:CU85"/>
    <mergeCell ref="BO85:BV85"/>
    <mergeCell ref="BW85:CD85"/>
    <mergeCell ref="A82:O82"/>
    <mergeCell ref="AD82:AF82"/>
    <mergeCell ref="AG82:AJ82"/>
    <mergeCell ref="AK82:AP82"/>
    <mergeCell ref="CN84:CU84"/>
    <mergeCell ref="CV84:DE84"/>
    <mergeCell ref="A80:O80"/>
    <mergeCell ref="P80:AC80"/>
    <mergeCell ref="AD80:AF80"/>
    <mergeCell ref="AG80:AJ80"/>
    <mergeCell ref="AK80:AP80"/>
    <mergeCell ref="AQ80:AX80"/>
    <mergeCell ref="DI80:DQ80"/>
    <mergeCell ref="A81:O81"/>
    <mergeCell ref="P81:AC81"/>
    <mergeCell ref="AD81:AF81"/>
    <mergeCell ref="AG81:AJ81"/>
    <mergeCell ref="AK81:AP81"/>
    <mergeCell ref="AQ81:AX81"/>
    <mergeCell ref="AY81:BF81"/>
    <mergeCell ref="BG81:BN81"/>
    <mergeCell ref="AY80:BF80"/>
    <mergeCell ref="CV80:DE80"/>
    <mergeCell ref="BG80:BN80"/>
    <mergeCell ref="BO80:BV80"/>
    <mergeCell ref="BW80:CD80"/>
    <mergeCell ref="CE80:CM80"/>
    <mergeCell ref="CN80:CU80"/>
    <mergeCell ref="BO81:BV81"/>
    <mergeCell ref="BW81:CD81"/>
    <mergeCell ref="CE81:CM81"/>
    <mergeCell ref="CN81:CU81"/>
    <mergeCell ref="CV81:DE81"/>
    <mergeCell ref="A78:O78"/>
    <mergeCell ref="P78:AC78"/>
    <mergeCell ref="AD78:AF78"/>
    <mergeCell ref="AG78:AJ78"/>
    <mergeCell ref="AK78:AP78"/>
    <mergeCell ref="AQ78:AX78"/>
    <mergeCell ref="AY78:BF78"/>
    <mergeCell ref="BG78:BN78"/>
    <mergeCell ref="BO78:BV78"/>
    <mergeCell ref="BW78:CD78"/>
    <mergeCell ref="CE78:CM78"/>
    <mergeCell ref="CN78:CU78"/>
    <mergeCell ref="CV78:DE78"/>
    <mergeCell ref="BW79:CD79"/>
    <mergeCell ref="CE79:CM79"/>
    <mergeCell ref="CN79:CU79"/>
    <mergeCell ref="A79:O79"/>
    <mergeCell ref="P79:AC79"/>
    <mergeCell ref="AD79:AF79"/>
    <mergeCell ref="AG79:AJ79"/>
    <mergeCell ref="AK79:AP79"/>
    <mergeCell ref="AQ79:AX79"/>
    <mergeCell ref="CV79:DE79"/>
    <mergeCell ref="AY79:BF79"/>
    <mergeCell ref="BG79:BN79"/>
    <mergeCell ref="BO79:BV79"/>
    <mergeCell ref="AY77:BF77"/>
    <mergeCell ref="BG77:BN77"/>
    <mergeCell ref="BO72:BV72"/>
    <mergeCell ref="BW72:CD72"/>
    <mergeCell ref="BW77:CD77"/>
    <mergeCell ref="BO73:BV73"/>
    <mergeCell ref="BW73:CD73"/>
    <mergeCell ref="BG74:BN74"/>
    <mergeCell ref="CE72:CM72"/>
    <mergeCell ref="CN72:CU72"/>
    <mergeCell ref="BG72:BN72"/>
    <mergeCell ref="A77:O77"/>
    <mergeCell ref="P77:AC77"/>
    <mergeCell ref="AD77:AF77"/>
    <mergeCell ref="AG77:AJ77"/>
    <mergeCell ref="AK77:AP77"/>
    <mergeCell ref="AQ77:AX77"/>
    <mergeCell ref="BO77:BV77"/>
    <mergeCell ref="CE77:CM77"/>
    <mergeCell ref="CN77:CU77"/>
    <mergeCell ref="CE73:CM73"/>
    <mergeCell ref="CN73:CU73"/>
    <mergeCell ref="A76:O76"/>
    <mergeCell ref="P76:AC76"/>
    <mergeCell ref="AD76:AF76"/>
    <mergeCell ref="BG73:BN73"/>
    <mergeCell ref="BO75:BV75"/>
    <mergeCell ref="BW75:CD75"/>
    <mergeCell ref="CE75:CM75"/>
    <mergeCell ref="A72:O72"/>
    <mergeCell ref="P72:AC72"/>
    <mergeCell ref="AD72:AF72"/>
    <mergeCell ref="CV77:DE77"/>
    <mergeCell ref="A74:O74"/>
    <mergeCell ref="A70:O70"/>
    <mergeCell ref="P70:AC70"/>
    <mergeCell ref="AD70:AF70"/>
    <mergeCell ref="AG70:AJ70"/>
    <mergeCell ref="AK70:AP70"/>
    <mergeCell ref="AQ70:AX70"/>
    <mergeCell ref="AY70:BF70"/>
    <mergeCell ref="BG70:BN70"/>
    <mergeCell ref="BO70:BV70"/>
    <mergeCell ref="BW70:CD70"/>
    <mergeCell ref="CE70:CM70"/>
    <mergeCell ref="CN70:CU70"/>
    <mergeCell ref="CV70:DE70"/>
    <mergeCell ref="A71:O71"/>
    <mergeCell ref="P71:AC71"/>
    <mergeCell ref="AD71:AF71"/>
    <mergeCell ref="AG71:AJ71"/>
    <mergeCell ref="AK71:AP71"/>
    <mergeCell ref="AQ71:AX71"/>
    <mergeCell ref="AY71:BF71"/>
    <mergeCell ref="BG71:BN71"/>
    <mergeCell ref="BO71:BV71"/>
    <mergeCell ref="BW71:CD71"/>
    <mergeCell ref="CE71:CM71"/>
    <mergeCell ref="A73:O73"/>
    <mergeCell ref="P73:AC73"/>
    <mergeCell ref="AD73:AF73"/>
    <mergeCell ref="AG73:AJ73"/>
    <mergeCell ref="AK73:AP73"/>
    <mergeCell ref="AQ73:AX73"/>
    <mergeCell ref="CV68:DE68"/>
    <mergeCell ref="A69:O69"/>
    <mergeCell ref="P69:AC69"/>
    <mergeCell ref="AD69:AF69"/>
    <mergeCell ref="AG69:AJ69"/>
    <mergeCell ref="AK69:AP69"/>
    <mergeCell ref="AQ69:AX69"/>
    <mergeCell ref="AY69:BF69"/>
    <mergeCell ref="BG69:BN69"/>
    <mergeCell ref="BO69:BV69"/>
    <mergeCell ref="BW69:CD69"/>
    <mergeCell ref="CE69:CM69"/>
    <mergeCell ref="CN69:CU69"/>
    <mergeCell ref="CV69:DE69"/>
    <mergeCell ref="CN63:CU63"/>
    <mergeCell ref="CV63:DE63"/>
    <mergeCell ref="A66:O66"/>
    <mergeCell ref="P66:AC66"/>
    <mergeCell ref="AD66:AF66"/>
    <mergeCell ref="AG66:AJ66"/>
    <mergeCell ref="AK66:AP66"/>
    <mergeCell ref="AQ66:AX66"/>
    <mergeCell ref="AY66:BF66"/>
    <mergeCell ref="BG66:BN66"/>
    <mergeCell ref="BO66:BV66"/>
    <mergeCell ref="BW66:CD66"/>
    <mergeCell ref="CE66:CM66"/>
    <mergeCell ref="CN66:CU66"/>
    <mergeCell ref="CV66:DE66"/>
    <mergeCell ref="A65:O65"/>
    <mergeCell ref="P65:AC65"/>
    <mergeCell ref="AD65:AF65"/>
    <mergeCell ref="CN61:CU61"/>
    <mergeCell ref="BW62:CD62"/>
    <mergeCell ref="CE62:CM62"/>
    <mergeCell ref="CN62:CU62"/>
    <mergeCell ref="BW63:CD63"/>
    <mergeCell ref="CV61:DE61"/>
    <mergeCell ref="A62:O62"/>
    <mergeCell ref="P62:AC62"/>
    <mergeCell ref="AD62:AF62"/>
    <mergeCell ref="AG62:AJ62"/>
    <mergeCell ref="AK62:AP62"/>
    <mergeCell ref="AQ62:AX62"/>
    <mergeCell ref="AY62:BF62"/>
    <mergeCell ref="BG62:BN62"/>
    <mergeCell ref="BO62:BV62"/>
    <mergeCell ref="P63:AC63"/>
    <mergeCell ref="AD63:AF63"/>
    <mergeCell ref="AG63:AJ63"/>
    <mergeCell ref="AK63:AP63"/>
    <mergeCell ref="AQ63:AX63"/>
    <mergeCell ref="AY63:BF63"/>
    <mergeCell ref="BG63:BN63"/>
    <mergeCell ref="BO63:BV63"/>
    <mergeCell ref="CE63:CM63"/>
    <mergeCell ref="CV62:DE62"/>
    <mergeCell ref="CV59:DE59"/>
    <mergeCell ref="AG60:AJ60"/>
    <mergeCell ref="AK60:AP60"/>
    <mergeCell ref="P61:AC61"/>
    <mergeCell ref="A61:O61"/>
    <mergeCell ref="AQ60:AX60"/>
    <mergeCell ref="AY60:BF60"/>
    <mergeCell ref="AQ61:AX61"/>
    <mergeCell ref="AK61:AP61"/>
    <mergeCell ref="AG61:AJ61"/>
    <mergeCell ref="BG59:BN59"/>
    <mergeCell ref="BO59:BV59"/>
    <mergeCell ref="BW59:CD59"/>
    <mergeCell ref="CV67:DE67"/>
    <mergeCell ref="AY67:BF67"/>
    <mergeCell ref="BG67:BN67"/>
    <mergeCell ref="BO67:BV67"/>
    <mergeCell ref="BW67:CD67"/>
    <mergeCell ref="CE67:CM67"/>
    <mergeCell ref="CN67:CU67"/>
    <mergeCell ref="BW65:CD65"/>
    <mergeCell ref="CE65:CM65"/>
    <mergeCell ref="CN65:CU65"/>
    <mergeCell ref="CV65:DE65"/>
    <mergeCell ref="A67:O67"/>
    <mergeCell ref="P67:AC67"/>
    <mergeCell ref="AD67:AF67"/>
    <mergeCell ref="AG67:AJ67"/>
    <mergeCell ref="AK67:AP67"/>
    <mergeCell ref="AQ67:AX67"/>
    <mergeCell ref="BO65:BV65"/>
    <mergeCell ref="A63:O63"/>
    <mergeCell ref="A68:O68"/>
    <mergeCell ref="P68:AC68"/>
    <mergeCell ref="AD68:AF68"/>
    <mergeCell ref="AG68:AJ68"/>
    <mergeCell ref="A57:O57"/>
    <mergeCell ref="P57:AC57"/>
    <mergeCell ref="AD57:AF57"/>
    <mergeCell ref="AG57:AJ57"/>
    <mergeCell ref="AK57:AP57"/>
    <mergeCell ref="AQ57:AX57"/>
    <mergeCell ref="AY57:BF57"/>
    <mergeCell ref="BG57:BN57"/>
    <mergeCell ref="BO57:BV57"/>
    <mergeCell ref="BW57:CD57"/>
    <mergeCell ref="CE57:CM57"/>
    <mergeCell ref="P54:AC54"/>
    <mergeCell ref="AD54:AF54"/>
    <mergeCell ref="AQ56:AX56"/>
    <mergeCell ref="BW56:CD56"/>
    <mergeCell ref="CE56:CM56"/>
    <mergeCell ref="AY59:BF59"/>
    <mergeCell ref="AD61:AF61"/>
    <mergeCell ref="A59:O59"/>
    <mergeCell ref="P59:AC59"/>
    <mergeCell ref="AD59:AF59"/>
    <mergeCell ref="A54:O54"/>
    <mergeCell ref="AG65:AJ65"/>
    <mergeCell ref="AK65:AP65"/>
    <mergeCell ref="AQ65:AX65"/>
    <mergeCell ref="AY65:BF65"/>
    <mergeCell ref="P58:AC58"/>
    <mergeCell ref="AD58:AF58"/>
    <mergeCell ref="CN56:CU56"/>
    <mergeCell ref="BW55:CD55"/>
    <mergeCell ref="CE55:CM55"/>
    <mergeCell ref="CN55:CU55"/>
    <mergeCell ref="AG54:AJ54"/>
    <mergeCell ref="CN57:CU57"/>
    <mergeCell ref="AY55:BF55"/>
    <mergeCell ref="BG55:BN55"/>
    <mergeCell ref="BO55:BV55"/>
    <mergeCell ref="A47:O47"/>
    <mergeCell ref="P47:AC47"/>
    <mergeCell ref="AD47:AF47"/>
    <mergeCell ref="AG47:AJ47"/>
    <mergeCell ref="AK47:AP47"/>
    <mergeCell ref="AQ47:AX47"/>
    <mergeCell ref="BO47:BV47"/>
    <mergeCell ref="BW53:CD53"/>
    <mergeCell ref="CE53:CM53"/>
    <mergeCell ref="AY52:BF52"/>
    <mergeCell ref="BG52:BN52"/>
    <mergeCell ref="BO52:BV52"/>
    <mergeCell ref="BW52:CD52"/>
    <mergeCell ref="AG52:AJ52"/>
    <mergeCell ref="AK52:AP52"/>
    <mergeCell ref="AQ52:AX52"/>
    <mergeCell ref="CE52:CM52"/>
    <mergeCell ref="A52:O52"/>
    <mergeCell ref="P52:AC52"/>
    <mergeCell ref="AD52:AF52"/>
    <mergeCell ref="BO50:BV50"/>
    <mergeCell ref="BW50:CD50"/>
    <mergeCell ref="CE50:CM50"/>
    <mergeCell ref="P46:AC46"/>
    <mergeCell ref="AD46:AF46"/>
    <mergeCell ref="AG46:AJ46"/>
    <mergeCell ref="AK46:AP46"/>
    <mergeCell ref="A53:O53"/>
    <mergeCell ref="P53:AC53"/>
    <mergeCell ref="AD53:AF53"/>
    <mergeCell ref="AG53:AJ53"/>
    <mergeCell ref="AK53:AP53"/>
    <mergeCell ref="AQ53:AX53"/>
    <mergeCell ref="AY53:BF53"/>
    <mergeCell ref="BG53:BN53"/>
    <mergeCell ref="BO53:BV53"/>
    <mergeCell ref="A48:O48"/>
    <mergeCell ref="P48:AC48"/>
    <mergeCell ref="AD48:AF48"/>
    <mergeCell ref="AG48:AJ48"/>
    <mergeCell ref="AK48:AP48"/>
    <mergeCell ref="AY49:BF49"/>
    <mergeCell ref="BG49:BN49"/>
    <mergeCell ref="BO49:BV49"/>
    <mergeCell ref="A49:O49"/>
    <mergeCell ref="P49:AC49"/>
    <mergeCell ref="AD49:AF49"/>
    <mergeCell ref="AG49:AJ49"/>
    <mergeCell ref="AK49:AP49"/>
    <mergeCell ref="AQ49:AX49"/>
    <mergeCell ref="A50:O50"/>
    <mergeCell ref="P50:AC50"/>
    <mergeCell ref="AD50:AF50"/>
    <mergeCell ref="AG50:AJ50"/>
    <mergeCell ref="AK50:AP50"/>
    <mergeCell ref="A44:O44"/>
    <mergeCell ref="P44:AC44"/>
    <mergeCell ref="AD44:AF44"/>
    <mergeCell ref="AG44:AJ44"/>
    <mergeCell ref="AK44:AP44"/>
    <mergeCell ref="AQ44:AX44"/>
    <mergeCell ref="CE44:CM44"/>
    <mergeCell ref="AQ46:AX46"/>
    <mergeCell ref="CV44:DE44"/>
    <mergeCell ref="A45:O45"/>
    <mergeCell ref="P45:AC45"/>
    <mergeCell ref="AD45:AF45"/>
    <mergeCell ref="AG45:AJ45"/>
    <mergeCell ref="AK45:AP45"/>
    <mergeCell ref="AQ45:AX45"/>
    <mergeCell ref="AY45:BF45"/>
    <mergeCell ref="CN46:CU46"/>
    <mergeCell ref="BW45:CD45"/>
    <mergeCell ref="CE45:CM45"/>
    <mergeCell ref="CN45:CU45"/>
    <mergeCell ref="CV45:DE45"/>
    <mergeCell ref="BW46:CD46"/>
    <mergeCell ref="CE46:CM46"/>
    <mergeCell ref="CV46:DE46"/>
    <mergeCell ref="AY46:BF46"/>
    <mergeCell ref="BG46:BN46"/>
    <mergeCell ref="BO46:BV46"/>
    <mergeCell ref="BG45:BN45"/>
    <mergeCell ref="AY44:BF44"/>
    <mergeCell ref="BG44:BN44"/>
    <mergeCell ref="BW44:CD44"/>
    <mergeCell ref="A46:O46"/>
    <mergeCell ref="CN43:CU43"/>
    <mergeCell ref="CN44:CU44"/>
    <mergeCell ref="BO45:BV45"/>
    <mergeCell ref="BO44:BV44"/>
    <mergeCell ref="AY47:BF47"/>
    <mergeCell ref="BG47:BN47"/>
    <mergeCell ref="CV47:DE47"/>
    <mergeCell ref="CN53:CU53"/>
    <mergeCell ref="CV53:DE53"/>
    <mergeCell ref="CV52:DE52"/>
    <mergeCell ref="AQ48:AX48"/>
    <mergeCell ref="AY48:BF48"/>
    <mergeCell ref="BG48:BN48"/>
    <mergeCell ref="BO48:BV48"/>
    <mergeCell ref="BW48:CD48"/>
    <mergeCell ref="CE48:CM48"/>
    <mergeCell ref="CN48:CU48"/>
    <mergeCell ref="CV48:DE48"/>
    <mergeCell ref="CE43:CM43"/>
    <mergeCell ref="CV43:DE43"/>
    <mergeCell ref="BW47:CD47"/>
    <mergeCell ref="CE47:CM47"/>
    <mergeCell ref="CN47:CU47"/>
    <mergeCell ref="BW51:CD51"/>
    <mergeCell ref="CV49:DE49"/>
    <mergeCell ref="CN50:CU50"/>
    <mergeCell ref="CV51:DE51"/>
    <mergeCell ref="BW49:CD49"/>
    <mergeCell ref="CE49:CM49"/>
    <mergeCell ref="CN49:CU49"/>
    <mergeCell ref="AQ50:AX50"/>
    <mergeCell ref="CV57:DE57"/>
    <mergeCell ref="AY50:BF50"/>
    <mergeCell ref="BG50:BN50"/>
    <mergeCell ref="CV50:DE50"/>
    <mergeCell ref="AQ59:AX59"/>
    <mergeCell ref="CN52:CU52"/>
    <mergeCell ref="CE51:CM51"/>
    <mergeCell ref="CN51:CU51"/>
    <mergeCell ref="AY73:BF73"/>
    <mergeCell ref="A42:O42"/>
    <mergeCell ref="P42:AC42"/>
    <mergeCell ref="AD42:AF42"/>
    <mergeCell ref="AG42:AJ42"/>
    <mergeCell ref="AK42:AP42"/>
    <mergeCell ref="AQ42:AX42"/>
    <mergeCell ref="AY42:BF42"/>
    <mergeCell ref="BG42:BN42"/>
    <mergeCell ref="BO42:BV42"/>
    <mergeCell ref="BW42:CD42"/>
    <mergeCell ref="CE42:CM42"/>
    <mergeCell ref="CN42:CU42"/>
    <mergeCell ref="CV42:DE42"/>
    <mergeCell ref="A43:O43"/>
    <mergeCell ref="P43:AC43"/>
    <mergeCell ref="AD43:AF43"/>
    <mergeCell ref="AG43:AJ43"/>
    <mergeCell ref="AK43:AP43"/>
    <mergeCell ref="AQ43:AX43"/>
    <mergeCell ref="AY43:BF43"/>
    <mergeCell ref="BG43:BN43"/>
    <mergeCell ref="BO43:BV43"/>
    <mergeCell ref="BW43:CD43"/>
    <mergeCell ref="A40:O40"/>
    <mergeCell ref="P40:AC40"/>
    <mergeCell ref="AD40:AF40"/>
    <mergeCell ref="AG40:AJ40"/>
    <mergeCell ref="AK40:AP40"/>
    <mergeCell ref="AQ40:AX40"/>
    <mergeCell ref="AY40:BF40"/>
    <mergeCell ref="BG40:BN40"/>
    <mergeCell ref="BO40:BV40"/>
    <mergeCell ref="BW40:CD40"/>
    <mergeCell ref="CE40:CM40"/>
    <mergeCell ref="CN40:CU40"/>
    <mergeCell ref="CV40:DE40"/>
    <mergeCell ref="A41:O41"/>
    <mergeCell ref="P41:AC41"/>
    <mergeCell ref="AD41:AF41"/>
    <mergeCell ref="AG41:AJ41"/>
    <mergeCell ref="AK41:AP41"/>
    <mergeCell ref="AQ41:AX41"/>
    <mergeCell ref="AY41:BF41"/>
    <mergeCell ref="BG41:BN41"/>
    <mergeCell ref="BO41:BV41"/>
    <mergeCell ref="BW41:CD41"/>
    <mergeCell ref="CE41:CM41"/>
    <mergeCell ref="CN41:CU41"/>
    <mergeCell ref="CV41:DE41"/>
    <mergeCell ref="A37:O37"/>
    <mergeCell ref="P37:AC37"/>
    <mergeCell ref="AD37:AF37"/>
    <mergeCell ref="AG37:AJ37"/>
    <mergeCell ref="AK37:AP37"/>
    <mergeCell ref="AQ37:AX37"/>
    <mergeCell ref="AY37:BF37"/>
    <mergeCell ref="BG37:BN37"/>
    <mergeCell ref="BO37:BV37"/>
    <mergeCell ref="BW37:CD37"/>
    <mergeCell ref="CE37:CM37"/>
    <mergeCell ref="CN37:CU37"/>
    <mergeCell ref="CV37:DE37"/>
    <mergeCell ref="A38:O38"/>
    <mergeCell ref="P38:AC38"/>
    <mergeCell ref="AD38:AF38"/>
    <mergeCell ref="AG38:AJ38"/>
    <mergeCell ref="AK38:AP38"/>
    <mergeCell ref="AQ38:AX38"/>
    <mergeCell ref="AY38:BF38"/>
    <mergeCell ref="BG38:BN38"/>
    <mergeCell ref="BO38:BV38"/>
    <mergeCell ref="BW38:CD38"/>
    <mergeCell ref="CE38:CM38"/>
    <mergeCell ref="CN38:CU38"/>
    <mergeCell ref="CV38:DE38"/>
    <mergeCell ref="A35:O35"/>
    <mergeCell ref="P35:AC35"/>
    <mergeCell ref="AD35:AF35"/>
    <mergeCell ref="AG35:AJ35"/>
    <mergeCell ref="AK35:AP35"/>
    <mergeCell ref="AQ35:AX35"/>
    <mergeCell ref="AY35:BF35"/>
    <mergeCell ref="BG35:BN35"/>
    <mergeCell ref="BO35:BV35"/>
    <mergeCell ref="BW35:CD35"/>
    <mergeCell ref="CE35:CM35"/>
    <mergeCell ref="CN35:CU35"/>
    <mergeCell ref="CV35:DE35"/>
    <mergeCell ref="A36:O36"/>
    <mergeCell ref="P36:AC36"/>
    <mergeCell ref="AD36:AF36"/>
    <mergeCell ref="AG36:AJ36"/>
    <mergeCell ref="AK36:AP36"/>
    <mergeCell ref="AQ36:AX36"/>
    <mergeCell ref="AY36:BF36"/>
    <mergeCell ref="BG36:BN36"/>
    <mergeCell ref="BO36:BV36"/>
    <mergeCell ref="BW36:CD36"/>
    <mergeCell ref="CE36:CM36"/>
    <mergeCell ref="CN36:CU36"/>
    <mergeCell ref="CV36:DE36"/>
    <mergeCell ref="A33:O33"/>
    <mergeCell ref="P33:AC33"/>
    <mergeCell ref="AD33:AF33"/>
    <mergeCell ref="AG33:AJ33"/>
    <mergeCell ref="AK33:AP33"/>
    <mergeCell ref="AQ33:AX33"/>
    <mergeCell ref="AY33:BF33"/>
    <mergeCell ref="BG33:BN33"/>
    <mergeCell ref="BO33:BV33"/>
    <mergeCell ref="BW33:CD33"/>
    <mergeCell ref="CE33:CM33"/>
    <mergeCell ref="CN33:CU33"/>
    <mergeCell ref="CV33:DE33"/>
    <mergeCell ref="A34:O34"/>
    <mergeCell ref="P34:AC34"/>
    <mergeCell ref="AD34:AF34"/>
    <mergeCell ref="AG34:AJ34"/>
    <mergeCell ref="AK34:AP34"/>
    <mergeCell ref="AQ34:AX34"/>
    <mergeCell ref="AY34:BF34"/>
    <mergeCell ref="BG34:BN34"/>
    <mergeCell ref="BO34:BV34"/>
    <mergeCell ref="BW34:CD34"/>
    <mergeCell ref="CE34:CM34"/>
    <mergeCell ref="CN34:CU34"/>
    <mergeCell ref="CV34:DE34"/>
    <mergeCell ref="A31:O31"/>
    <mergeCell ref="P31:AC31"/>
    <mergeCell ref="AD31:AF31"/>
    <mergeCell ref="AG31:AJ31"/>
    <mergeCell ref="AK31:AP31"/>
    <mergeCell ref="AQ31:AX31"/>
    <mergeCell ref="AY31:BF31"/>
    <mergeCell ref="BG31:BN31"/>
    <mergeCell ref="BO31:BV31"/>
    <mergeCell ref="BW31:CD31"/>
    <mergeCell ref="CE31:CM31"/>
    <mergeCell ref="CN31:CU31"/>
    <mergeCell ref="CV31:DE31"/>
    <mergeCell ref="A32:O32"/>
    <mergeCell ref="P32:AC32"/>
    <mergeCell ref="AD32:AF32"/>
    <mergeCell ref="AG32:AJ32"/>
    <mergeCell ref="AK32:AP32"/>
    <mergeCell ref="AQ32:AX32"/>
    <mergeCell ref="AY32:BF32"/>
    <mergeCell ref="BG32:BN32"/>
    <mergeCell ref="BO32:BV32"/>
    <mergeCell ref="BW32:CD32"/>
    <mergeCell ref="CE32:CM32"/>
    <mergeCell ref="CN32:CU32"/>
    <mergeCell ref="CV32:DE32"/>
    <mergeCell ref="A29:O29"/>
    <mergeCell ref="P29:AC29"/>
    <mergeCell ref="AD29:AF29"/>
    <mergeCell ref="AG29:AJ29"/>
    <mergeCell ref="AK29:AP29"/>
    <mergeCell ref="AQ29:AX29"/>
    <mergeCell ref="AY29:BF29"/>
    <mergeCell ref="BG29:BN29"/>
    <mergeCell ref="BO29:BV29"/>
    <mergeCell ref="BW29:CD29"/>
    <mergeCell ref="CE29:CM29"/>
    <mergeCell ref="CN29:CU29"/>
    <mergeCell ref="CV29:DE29"/>
    <mergeCell ref="A30:O30"/>
    <mergeCell ref="P30:AC30"/>
    <mergeCell ref="AD30:AF30"/>
    <mergeCell ref="AG30:AJ30"/>
    <mergeCell ref="AK30:AP30"/>
    <mergeCell ref="AQ30:AX30"/>
    <mergeCell ref="AY30:BF30"/>
    <mergeCell ref="BG30:BN30"/>
    <mergeCell ref="BO30:BV30"/>
    <mergeCell ref="BW30:CD30"/>
    <mergeCell ref="CE30:CM30"/>
    <mergeCell ref="CN30:CU30"/>
    <mergeCell ref="CV30:DE30"/>
    <mergeCell ref="CN26:CU26"/>
    <mergeCell ref="CV26:DE26"/>
    <mergeCell ref="A27:O27"/>
    <mergeCell ref="P27:AC27"/>
    <mergeCell ref="AD27:AF27"/>
    <mergeCell ref="AG27:AJ27"/>
    <mergeCell ref="AK27:AP27"/>
    <mergeCell ref="AQ27:AX27"/>
    <mergeCell ref="AY27:BF27"/>
    <mergeCell ref="BG27:BN27"/>
    <mergeCell ref="BO27:BV27"/>
    <mergeCell ref="BW27:CD27"/>
    <mergeCell ref="CE27:CM27"/>
    <mergeCell ref="CN27:CU27"/>
    <mergeCell ref="CV27:DE27"/>
    <mergeCell ref="A28:O28"/>
    <mergeCell ref="P28:AC28"/>
    <mergeCell ref="AD28:AF28"/>
    <mergeCell ref="AG28:AJ28"/>
    <mergeCell ref="AK28:AP28"/>
    <mergeCell ref="AQ28:AX28"/>
    <mergeCell ref="AY28:BF28"/>
    <mergeCell ref="BG28:BN28"/>
    <mergeCell ref="BO28:BV28"/>
    <mergeCell ref="BW28:CD28"/>
    <mergeCell ref="CE28:CM28"/>
    <mergeCell ref="CN28:CU28"/>
    <mergeCell ref="CV28:DE28"/>
    <mergeCell ref="AY26:BF26"/>
    <mergeCell ref="A25:O25"/>
    <mergeCell ref="P25:AC25"/>
    <mergeCell ref="AD25:AF25"/>
    <mergeCell ref="AG25:AJ25"/>
    <mergeCell ref="AK25:AP25"/>
    <mergeCell ref="AQ25:AX25"/>
    <mergeCell ref="A26:O26"/>
    <mergeCell ref="P26:AC26"/>
    <mergeCell ref="AD26:AF26"/>
    <mergeCell ref="AG26:AJ26"/>
    <mergeCell ref="AK26:AP26"/>
    <mergeCell ref="AQ26:AX26"/>
    <mergeCell ref="BG26:BN26"/>
    <mergeCell ref="BO26:BV26"/>
    <mergeCell ref="BW26:CD26"/>
    <mergeCell ref="CE26:CM26"/>
    <mergeCell ref="AQ21:AX21"/>
    <mergeCell ref="AY21:BF21"/>
    <mergeCell ref="AY23:BF23"/>
    <mergeCell ref="BG23:BN23"/>
    <mergeCell ref="BO23:BV23"/>
    <mergeCell ref="AY22:BF22"/>
    <mergeCell ref="BG22:BN22"/>
    <mergeCell ref="BO22:BV22"/>
    <mergeCell ref="A23:O23"/>
    <mergeCell ref="P23:AC23"/>
    <mergeCell ref="AD23:AF23"/>
    <mergeCell ref="AG23:AJ23"/>
    <mergeCell ref="AK23:AP23"/>
    <mergeCell ref="AQ23:AX23"/>
    <mergeCell ref="BW23:CD23"/>
    <mergeCell ref="CE23:CM23"/>
    <mergeCell ref="CN23:CU23"/>
    <mergeCell ref="CV23:DE23"/>
    <mergeCell ref="CV22:DE22"/>
    <mergeCell ref="BW22:CD22"/>
    <mergeCell ref="CE22:CM22"/>
    <mergeCell ref="CN22:CU22"/>
    <mergeCell ref="CV25:DE25"/>
    <mergeCell ref="AY25:BF25"/>
    <mergeCell ref="BG25:BN25"/>
    <mergeCell ref="BO25:BV25"/>
    <mergeCell ref="BW86:CD86"/>
    <mergeCell ref="CE86:CM86"/>
    <mergeCell ref="CN86:CU86"/>
    <mergeCell ref="BW25:CD25"/>
    <mergeCell ref="CE25:CM25"/>
    <mergeCell ref="A17:O17"/>
    <mergeCell ref="P17:AC17"/>
    <mergeCell ref="AD17:AF17"/>
    <mergeCell ref="AG17:AJ17"/>
    <mergeCell ref="AK17:AP17"/>
    <mergeCell ref="AQ17:AX17"/>
    <mergeCell ref="AY17:BF17"/>
    <mergeCell ref="BG17:BN17"/>
    <mergeCell ref="CN17:CU17"/>
    <mergeCell ref="CV17:DE17"/>
    <mergeCell ref="A21:O21"/>
    <mergeCell ref="P21:AC21"/>
    <mergeCell ref="AD21:AF21"/>
    <mergeCell ref="AG21:AJ21"/>
    <mergeCell ref="AK21:AP21"/>
    <mergeCell ref="A19:O19"/>
    <mergeCell ref="P19:AC19"/>
    <mergeCell ref="AD19:AF19"/>
    <mergeCell ref="BG21:BN21"/>
    <mergeCell ref="BO21:BV21"/>
    <mergeCell ref="BW21:CD21"/>
    <mergeCell ref="CE21:CM21"/>
    <mergeCell ref="AG19:AJ19"/>
    <mergeCell ref="AK19:AP19"/>
    <mergeCell ref="AQ19:AX19"/>
    <mergeCell ref="AY19:BF19"/>
    <mergeCell ref="BO17:BV17"/>
    <mergeCell ref="BW17:CD17"/>
    <mergeCell ref="CE17:CM17"/>
    <mergeCell ref="BW19:CD19"/>
    <mergeCell ref="CE19:CM19"/>
    <mergeCell ref="BO20:BV20"/>
    <mergeCell ref="AG15:AJ15"/>
    <mergeCell ref="AK15:AP15"/>
    <mergeCell ref="BO14:BV14"/>
    <mergeCell ref="AY15:BF15"/>
    <mergeCell ref="BG15:BN15"/>
    <mergeCell ref="BW15:CD15"/>
    <mergeCell ref="CE15:CM15"/>
    <mergeCell ref="CN15:CU15"/>
    <mergeCell ref="CV15:DE15"/>
    <mergeCell ref="A16:O16"/>
    <mergeCell ref="P16:AC16"/>
    <mergeCell ref="AD16:AF16"/>
    <mergeCell ref="AG16:AJ16"/>
    <mergeCell ref="AK16:AP16"/>
    <mergeCell ref="AQ16:AX16"/>
    <mergeCell ref="BW16:CD16"/>
    <mergeCell ref="CE16:CM16"/>
    <mergeCell ref="CN16:CU16"/>
    <mergeCell ref="CV16:DE16"/>
    <mergeCell ref="AG14:AJ14"/>
    <mergeCell ref="AK14:AP14"/>
    <mergeCell ref="AQ14:AX14"/>
    <mergeCell ref="A15:O15"/>
    <mergeCell ref="P15:AC15"/>
    <mergeCell ref="AD15:AF15"/>
    <mergeCell ref="AK7:AP7"/>
    <mergeCell ref="AQ7:AX7"/>
    <mergeCell ref="A8:O8"/>
    <mergeCell ref="P8:AC8"/>
    <mergeCell ref="AD8:AF8"/>
    <mergeCell ref="AG8:AJ8"/>
    <mergeCell ref="AK8:AP8"/>
    <mergeCell ref="AQ8:AX8"/>
    <mergeCell ref="BW8:CD8"/>
    <mergeCell ref="CE8:CM8"/>
    <mergeCell ref="AQ13:AX13"/>
    <mergeCell ref="CV8:DE8"/>
    <mergeCell ref="CN8:CU8"/>
    <mergeCell ref="AY8:BF8"/>
    <mergeCell ref="CV9:DE9"/>
    <mergeCell ref="BG9:BN9"/>
    <mergeCell ref="CN13:CU13"/>
    <mergeCell ref="BW9:CD9"/>
    <mergeCell ref="A13:O13"/>
    <mergeCell ref="P13:AC13"/>
    <mergeCell ref="AD13:AF13"/>
    <mergeCell ref="AG13:AJ13"/>
    <mergeCell ref="AK13:AP13"/>
    <mergeCell ref="AY9:BF9"/>
    <mergeCell ref="A9:O9"/>
    <mergeCell ref="P9:AC9"/>
    <mergeCell ref="AD9:AF9"/>
    <mergeCell ref="AG9:AJ9"/>
    <mergeCell ref="BW13:CD13"/>
    <mergeCell ref="CE13:CM13"/>
    <mergeCell ref="CE9:CM9"/>
    <mergeCell ref="CN9:CU9"/>
    <mergeCell ref="A106:O106"/>
    <mergeCell ref="P106:AC106"/>
    <mergeCell ref="AD106:AF106"/>
    <mergeCell ref="AG106:AJ106"/>
    <mergeCell ref="AK106:AP106"/>
    <mergeCell ref="AQ106:AX106"/>
    <mergeCell ref="A1:DE1"/>
    <mergeCell ref="C2:BV2"/>
    <mergeCell ref="A4:O6"/>
    <mergeCell ref="P4:AC6"/>
    <mergeCell ref="AD4:AF6"/>
    <mergeCell ref="AG4:AJ6"/>
    <mergeCell ref="AK4:AX4"/>
    <mergeCell ref="AY4:BF4"/>
    <mergeCell ref="BG4:BN4"/>
    <mergeCell ref="BO4:BV4"/>
    <mergeCell ref="BW4:CD4"/>
    <mergeCell ref="CE4:CM4"/>
    <mergeCell ref="AK5:AX5"/>
    <mergeCell ref="AY5:BF5"/>
    <mergeCell ref="CE5:CM6"/>
    <mergeCell ref="AK6:AP6"/>
    <mergeCell ref="AQ6:AX6"/>
    <mergeCell ref="AY6:BF6"/>
    <mergeCell ref="AK9:AP9"/>
    <mergeCell ref="AQ9:AX9"/>
    <mergeCell ref="CN4:CU6"/>
    <mergeCell ref="CV4:DE6"/>
    <mergeCell ref="AQ15:AX15"/>
    <mergeCell ref="A14:O14"/>
    <mergeCell ref="P14:AC14"/>
    <mergeCell ref="AD14:AF14"/>
    <mergeCell ref="CN111:CU111"/>
    <mergeCell ref="A112:O112"/>
    <mergeCell ref="P112:AC112"/>
    <mergeCell ref="AD112:AF112"/>
    <mergeCell ref="AG112:AJ112"/>
    <mergeCell ref="AK112:AP112"/>
    <mergeCell ref="AQ112:AX112"/>
    <mergeCell ref="A111:O111"/>
    <mergeCell ref="P111:AC111"/>
    <mergeCell ref="AD111:AF111"/>
    <mergeCell ref="AG111:AJ111"/>
    <mergeCell ref="AK111:AP111"/>
    <mergeCell ref="AQ111:AX111"/>
    <mergeCell ref="AY111:BF111"/>
    <mergeCell ref="BG111:BN111"/>
    <mergeCell ref="BO111:BV111"/>
    <mergeCell ref="AG115:AJ115"/>
    <mergeCell ref="AK115:AP115"/>
    <mergeCell ref="AY114:BF114"/>
    <mergeCell ref="A114:O114"/>
    <mergeCell ref="P114:AC114"/>
    <mergeCell ref="AD114:AF114"/>
    <mergeCell ref="AG114:AJ114"/>
    <mergeCell ref="BG114:BN114"/>
    <mergeCell ref="BO114:BV114"/>
    <mergeCell ref="BW114:CD114"/>
    <mergeCell ref="CE114:CM114"/>
    <mergeCell ref="CN114:CU114"/>
    <mergeCell ref="BW113:CD113"/>
    <mergeCell ref="CE113:CM113"/>
    <mergeCell ref="CN113:CU113"/>
    <mergeCell ref="AK114:AP114"/>
    <mergeCell ref="AQ114:AX114"/>
    <mergeCell ref="A113:O113"/>
    <mergeCell ref="P113:AC113"/>
    <mergeCell ref="AD113:AF113"/>
    <mergeCell ref="AG113:AJ113"/>
    <mergeCell ref="AK113:AP113"/>
    <mergeCell ref="AQ113:AX113"/>
    <mergeCell ref="AY113:BF113"/>
    <mergeCell ref="BG113:BN113"/>
    <mergeCell ref="BO113:BV113"/>
    <mergeCell ref="CE115:CM115"/>
    <mergeCell ref="BG5:BN6"/>
    <mergeCell ref="BW5:CD6"/>
    <mergeCell ref="AY108:BF108"/>
    <mergeCell ref="AY107:BF107"/>
    <mergeCell ref="BW107:CD107"/>
    <mergeCell ref="BW106:CD106"/>
    <mergeCell ref="BO9:BV9"/>
    <mergeCell ref="BG8:BN8"/>
    <mergeCell ref="BO8:BV8"/>
    <mergeCell ref="BO5:BV6"/>
    <mergeCell ref="BG108:BN108"/>
    <mergeCell ref="BO108:BV108"/>
    <mergeCell ref="BW108:CD108"/>
    <mergeCell ref="CE110:CM110"/>
    <mergeCell ref="BO109:BV109"/>
    <mergeCell ref="BW109:CD109"/>
    <mergeCell ref="CE109:CM109"/>
    <mergeCell ref="AD39:AF39"/>
    <mergeCell ref="AG39:AJ39"/>
    <mergeCell ref="AK39:AP39"/>
    <mergeCell ref="AQ39:AX39"/>
    <mergeCell ref="CN108:CU108"/>
    <mergeCell ref="CV108:DE108"/>
    <mergeCell ref="BG107:BN107"/>
    <mergeCell ref="BO107:BV107"/>
    <mergeCell ref="AY106:BF106"/>
    <mergeCell ref="BG106:BN106"/>
    <mergeCell ref="BO106:BV106"/>
    <mergeCell ref="AY14:BF14"/>
    <mergeCell ref="BG14:BN14"/>
    <mergeCell ref="BW14:CD14"/>
    <mergeCell ref="CE14:CM14"/>
    <mergeCell ref="CV13:DE13"/>
    <mergeCell ref="CN14:CU14"/>
    <mergeCell ref="CV14:DE14"/>
    <mergeCell ref="BO18:BV18"/>
    <mergeCell ref="BW18:CD18"/>
    <mergeCell ref="CE18:CM18"/>
    <mergeCell ref="AY39:BF39"/>
    <mergeCell ref="BG39:BN39"/>
    <mergeCell ref="BO39:BV39"/>
    <mergeCell ref="AY13:BF13"/>
    <mergeCell ref="BG13:BN13"/>
    <mergeCell ref="BO13:BV13"/>
    <mergeCell ref="BO15:BV15"/>
    <mergeCell ref="AY16:BF16"/>
    <mergeCell ref="BG16:BN16"/>
    <mergeCell ref="BO16:BV16"/>
    <mergeCell ref="BG19:BN19"/>
    <mergeCell ref="BO19:BV19"/>
    <mergeCell ref="CN19:CU19"/>
    <mergeCell ref="CV19:DE19"/>
    <mergeCell ref="CN25:CU25"/>
    <mergeCell ref="CN110:CU110"/>
    <mergeCell ref="CV110:DE110"/>
    <mergeCell ref="CV111:DE111"/>
    <mergeCell ref="CV106:DE106"/>
    <mergeCell ref="BO129:BV129"/>
    <mergeCell ref="CE107:CM107"/>
    <mergeCell ref="CN107:CU107"/>
    <mergeCell ref="CV107:DE107"/>
    <mergeCell ref="CE108:CM108"/>
    <mergeCell ref="A110:O110"/>
    <mergeCell ref="P110:AC110"/>
    <mergeCell ref="AD110:AF110"/>
    <mergeCell ref="AG110:AJ110"/>
    <mergeCell ref="AK110:AP110"/>
    <mergeCell ref="AQ110:AX110"/>
    <mergeCell ref="A108:O108"/>
    <mergeCell ref="P108:AC108"/>
    <mergeCell ref="AD108:AF108"/>
    <mergeCell ref="AG108:AJ108"/>
    <mergeCell ref="AK108:AP108"/>
    <mergeCell ref="AQ108:AX108"/>
    <mergeCell ref="A107:O107"/>
    <mergeCell ref="P107:AC107"/>
    <mergeCell ref="AD107:AF107"/>
    <mergeCell ref="AG107:AJ107"/>
    <mergeCell ref="AK107:AP107"/>
    <mergeCell ref="AQ107:AX107"/>
    <mergeCell ref="BW110:CD110"/>
    <mergeCell ref="A115:O115"/>
    <mergeCell ref="P115:AC115"/>
    <mergeCell ref="AD115:AF115"/>
    <mergeCell ref="BG109:BN109"/>
    <mergeCell ref="CN109:CU109"/>
    <mergeCell ref="CV109:DE109"/>
    <mergeCell ref="A109:O109"/>
    <mergeCell ref="P109:AC109"/>
    <mergeCell ref="AD109:AF109"/>
    <mergeCell ref="AG109:AJ109"/>
    <mergeCell ref="AK109:AP109"/>
    <mergeCell ref="AQ109:AX109"/>
    <mergeCell ref="AY20:BF20"/>
    <mergeCell ref="BG20:BN20"/>
    <mergeCell ref="BW20:CD20"/>
    <mergeCell ref="CE20:CM20"/>
    <mergeCell ref="CN20:CU20"/>
    <mergeCell ref="CV20:DE20"/>
    <mergeCell ref="A20:O20"/>
    <mergeCell ref="P20:AC20"/>
    <mergeCell ref="AD20:AF20"/>
    <mergeCell ref="AG20:AJ20"/>
    <mergeCell ref="AK20:AP20"/>
    <mergeCell ref="AQ20:AX20"/>
    <mergeCell ref="CN21:CU21"/>
    <mergeCell ref="CV21:DE21"/>
    <mergeCell ref="A22:O22"/>
    <mergeCell ref="P22:AC22"/>
    <mergeCell ref="AD22:AF22"/>
    <mergeCell ref="AG22:AJ22"/>
    <mergeCell ref="AK22:AP22"/>
    <mergeCell ref="AQ22:AX22"/>
    <mergeCell ref="CN39:CU39"/>
    <mergeCell ref="CV39:DE39"/>
    <mergeCell ref="A39:O39"/>
    <mergeCell ref="P39:AC39"/>
    <mergeCell ref="CV117:DE117"/>
    <mergeCell ref="AY117:BF117"/>
    <mergeCell ref="BG117:BN117"/>
    <mergeCell ref="BO117:BV117"/>
    <mergeCell ref="BW117:CD117"/>
    <mergeCell ref="CE117:CM117"/>
    <mergeCell ref="CN117:CU117"/>
    <mergeCell ref="A117:O117"/>
    <mergeCell ref="P117:AC117"/>
    <mergeCell ref="AD117:AF117"/>
    <mergeCell ref="AG117:AJ117"/>
    <mergeCell ref="AK117:AP117"/>
    <mergeCell ref="AQ117:AX117"/>
    <mergeCell ref="A119:O119"/>
    <mergeCell ref="P119:AC119"/>
    <mergeCell ref="AD119:AF119"/>
    <mergeCell ref="AG119:AJ119"/>
    <mergeCell ref="AK119:AP119"/>
    <mergeCell ref="AQ119:AX119"/>
    <mergeCell ref="AY119:BF119"/>
    <mergeCell ref="BG119:BN119"/>
    <mergeCell ref="AQ118:AX118"/>
    <mergeCell ref="CV126:DE126"/>
    <mergeCell ref="AY126:BF126"/>
    <mergeCell ref="BG126:BN126"/>
    <mergeCell ref="BO126:BV126"/>
    <mergeCell ref="BW126:CD126"/>
    <mergeCell ref="CE126:CM126"/>
    <mergeCell ref="CN126:CU126"/>
    <mergeCell ref="A125:O125"/>
    <mergeCell ref="P125:AC125"/>
    <mergeCell ref="AD125:AF125"/>
    <mergeCell ref="AG125:AJ125"/>
    <mergeCell ref="AK125:AP125"/>
    <mergeCell ref="AQ125:AX125"/>
    <mergeCell ref="CV18:DE18"/>
    <mergeCell ref="AY125:BF125"/>
    <mergeCell ref="BG125:BN125"/>
    <mergeCell ref="BO125:BV125"/>
    <mergeCell ref="BW125:CD125"/>
    <mergeCell ref="CE125:CM125"/>
    <mergeCell ref="CN125:CU125"/>
    <mergeCell ref="CV125:DE125"/>
    <mergeCell ref="AY18:BF18"/>
    <mergeCell ref="BG18:BN18"/>
    <mergeCell ref="CN18:CU18"/>
    <mergeCell ref="A18:O18"/>
    <mergeCell ref="P18:AC18"/>
    <mergeCell ref="AD18:AF18"/>
    <mergeCell ref="AG18:AJ18"/>
    <mergeCell ref="AK18:AP18"/>
    <mergeCell ref="AQ18:AX18"/>
    <mergeCell ref="BW39:CD39"/>
    <mergeCell ref="CE39:CM39"/>
  </mergeCells>
  <printOptions horizontalCentered="1"/>
  <pageMargins left="0.98425196850393704" right="0.19685039370078741" top="0.31496062992125984" bottom="0.39370078740157483" header="0.23622047244094491" footer="0.19685039370078741"/>
  <pageSetup paperSize="5" scale="80" orientation="landscape" r:id="rId1"/>
  <headerFooter>
    <oddFooter>&amp;L&amp;"-,Cursiva"     Ejercicio Fiscal 2016&amp;RPágina &amp;P de &amp;N</oddFooter>
  </headerFooter>
</worksheet>
</file>

<file path=xl/worksheets/sheet13.xml><?xml version="1.0" encoding="utf-8"?>
<worksheet xmlns="http://schemas.openxmlformats.org/spreadsheetml/2006/main" xmlns:r="http://schemas.openxmlformats.org/officeDocument/2006/relationships">
  <dimension ref="A1:DU119"/>
  <sheetViews>
    <sheetView tabSelected="1" topLeftCell="A2" workbookViewId="0">
      <selection activeCell="DS11" sqref="DS11"/>
    </sheetView>
  </sheetViews>
  <sheetFormatPr baseColWidth="10" defaultRowHeight="15"/>
  <cols>
    <col min="1" max="9" width="1.7109375" customWidth="1"/>
    <col min="10" max="11" width="3.140625" customWidth="1"/>
    <col min="12" max="12" width="1.7109375" customWidth="1"/>
    <col min="13" max="13" width="3.140625" customWidth="1"/>
    <col min="14" max="14" width="1.5703125" customWidth="1"/>
    <col min="15" max="15" width="1.28515625" hidden="1" customWidth="1"/>
    <col min="16" max="20" width="1.7109375" customWidth="1"/>
    <col min="21" max="21" width="1.5703125" customWidth="1"/>
    <col min="22" max="24" width="1.7109375" hidden="1" customWidth="1"/>
    <col min="25" max="25" width="0.5703125" hidden="1" customWidth="1"/>
    <col min="26" max="26" width="3.5703125" hidden="1" customWidth="1"/>
    <col min="27" max="27" width="0.5703125" customWidth="1"/>
    <col min="28" max="28" width="2.7109375" hidden="1" customWidth="1"/>
    <col min="29" max="29" width="1.7109375" hidden="1" customWidth="1"/>
    <col min="30" max="39" width="1.7109375" customWidth="1"/>
    <col min="40" max="40" width="3.5703125" customWidth="1"/>
    <col min="41" max="41" width="1.7109375" customWidth="1"/>
    <col min="42" max="42" width="3.85546875" customWidth="1"/>
    <col min="43" max="49" width="1.7109375" customWidth="1"/>
    <col min="50" max="50" width="3.5703125" customWidth="1"/>
    <col min="51" max="55" width="1.7109375" customWidth="1"/>
    <col min="56" max="56" width="1.28515625" customWidth="1"/>
    <col min="57" max="57" width="1.42578125" hidden="1" customWidth="1"/>
    <col min="58" max="58" width="2.5703125" hidden="1" customWidth="1"/>
    <col min="59" max="64" width="1.7109375" customWidth="1"/>
    <col min="65" max="65" width="0.28515625" customWidth="1"/>
    <col min="66" max="66" width="1.7109375" hidden="1" customWidth="1"/>
    <col min="67" max="79" width="1.7109375" customWidth="1"/>
    <col min="80" max="80" width="0.28515625" customWidth="1"/>
    <col min="81" max="82" width="1.7109375" hidden="1" customWidth="1"/>
    <col min="83" max="87" width="1.7109375" customWidth="1"/>
    <col min="88" max="88" width="0.140625" customWidth="1"/>
    <col min="89" max="91" width="1.7109375" hidden="1" customWidth="1"/>
    <col min="92" max="96" width="1.7109375" customWidth="1"/>
    <col min="97" max="97" width="1.28515625" customWidth="1"/>
    <col min="98" max="99" width="1.7109375" hidden="1" customWidth="1"/>
    <col min="100" max="105" width="1.7109375" customWidth="1"/>
    <col min="106" max="106" width="1" customWidth="1"/>
    <col min="107" max="107" width="1.7109375" customWidth="1"/>
    <col min="108" max="108" width="0.42578125" customWidth="1"/>
    <col min="109" max="120" width="1.7109375" customWidth="1"/>
    <col min="122" max="122" width="12" bestFit="1" customWidth="1"/>
  </cols>
  <sheetData>
    <row r="1" spans="1:125" ht="24" customHeight="1" thickTop="1">
      <c r="A1" s="720" t="s">
        <v>1789</v>
      </c>
      <c r="B1" s="721"/>
      <c r="C1" s="721"/>
      <c r="D1" s="721"/>
      <c r="E1" s="721"/>
      <c r="F1" s="721"/>
      <c r="G1" s="721"/>
      <c r="H1" s="721"/>
      <c r="I1" s="721"/>
      <c r="J1" s="721"/>
      <c r="K1" s="721"/>
      <c r="L1" s="721"/>
      <c r="M1" s="721"/>
      <c r="N1" s="721"/>
      <c r="O1" s="721"/>
      <c r="P1" s="721"/>
      <c r="Q1" s="721"/>
      <c r="R1" s="721"/>
      <c r="S1" s="721"/>
      <c r="T1" s="721"/>
      <c r="U1" s="721"/>
      <c r="V1" s="721"/>
      <c r="W1" s="721"/>
      <c r="X1" s="721"/>
      <c r="Y1" s="721"/>
      <c r="Z1" s="721"/>
      <c r="AA1" s="721"/>
      <c r="AB1" s="721"/>
      <c r="AC1" s="721"/>
      <c r="AD1" s="721"/>
      <c r="AE1" s="721"/>
      <c r="AF1" s="721"/>
      <c r="AG1" s="721"/>
      <c r="AH1" s="721"/>
      <c r="AI1" s="721"/>
      <c r="AJ1" s="721"/>
      <c r="AK1" s="721"/>
      <c r="AL1" s="721"/>
      <c r="AM1" s="721"/>
      <c r="AN1" s="721"/>
      <c r="AO1" s="721"/>
      <c r="AP1" s="721"/>
      <c r="AQ1" s="721"/>
      <c r="AR1" s="721"/>
      <c r="AS1" s="721"/>
      <c r="AT1" s="721"/>
      <c r="AU1" s="721"/>
      <c r="AV1" s="721"/>
      <c r="AW1" s="721"/>
      <c r="AX1" s="721"/>
      <c r="AY1" s="721"/>
      <c r="AZ1" s="721"/>
      <c r="BA1" s="721"/>
      <c r="BB1" s="721"/>
      <c r="BC1" s="721"/>
      <c r="BD1" s="721"/>
      <c r="BE1" s="721"/>
      <c r="BF1" s="721"/>
      <c r="BG1" s="721"/>
      <c r="BH1" s="721"/>
      <c r="BI1" s="721"/>
      <c r="BJ1" s="721"/>
      <c r="BK1" s="721"/>
      <c r="BL1" s="721"/>
      <c r="BM1" s="721"/>
      <c r="BN1" s="721"/>
      <c r="BO1" s="721"/>
      <c r="BP1" s="721"/>
      <c r="BQ1" s="721"/>
      <c r="BR1" s="721"/>
      <c r="BS1" s="721"/>
      <c r="BT1" s="721"/>
      <c r="BU1" s="721"/>
      <c r="BV1" s="721"/>
      <c r="BW1" s="721"/>
      <c r="BX1" s="721"/>
      <c r="BY1" s="721"/>
      <c r="BZ1" s="721"/>
      <c r="CA1" s="721"/>
      <c r="CB1" s="721"/>
      <c r="CC1" s="721"/>
      <c r="CD1" s="721"/>
      <c r="CE1" s="721"/>
      <c r="CF1" s="721"/>
      <c r="CG1" s="721"/>
      <c r="CH1" s="721"/>
      <c r="CI1" s="721"/>
      <c r="CJ1" s="721"/>
      <c r="CK1" s="721"/>
      <c r="CL1" s="721"/>
      <c r="CM1" s="721"/>
      <c r="CN1" s="721"/>
      <c r="CO1" s="721"/>
      <c r="CP1" s="721"/>
      <c r="CQ1" s="721"/>
      <c r="CR1" s="721"/>
      <c r="CS1" s="721"/>
      <c r="CT1" s="721"/>
      <c r="CU1" s="721"/>
      <c r="CV1" s="721"/>
      <c r="CW1" s="721"/>
      <c r="CX1" s="721"/>
      <c r="CY1" s="721"/>
      <c r="CZ1" s="721"/>
      <c r="DA1" s="721"/>
      <c r="DB1" s="721"/>
      <c r="DC1" s="721"/>
      <c r="DD1" s="721"/>
      <c r="DE1" s="722"/>
    </row>
    <row r="2" spans="1:125" ht="17.25" customHeight="1">
      <c r="A2" s="346"/>
      <c r="B2" s="458"/>
      <c r="C2" s="723" t="str">
        <f>'Objetivos PMD'!$B$3</f>
        <v>Municipio:  Degollado, Jalisco.</v>
      </c>
      <c r="D2" s="723"/>
      <c r="E2" s="723"/>
      <c r="F2" s="723"/>
      <c r="G2" s="723"/>
      <c r="H2" s="723"/>
      <c r="I2" s="723"/>
      <c r="J2" s="723"/>
      <c r="K2" s="723"/>
      <c r="L2" s="723"/>
      <c r="M2" s="723"/>
      <c r="N2" s="723"/>
      <c r="O2" s="723"/>
      <c r="P2" s="723"/>
      <c r="Q2" s="723"/>
      <c r="R2" s="723"/>
      <c r="S2" s="723"/>
      <c r="T2" s="723"/>
      <c r="U2" s="723"/>
      <c r="V2" s="723"/>
      <c r="W2" s="723"/>
      <c r="X2" s="723"/>
      <c r="Y2" s="723"/>
      <c r="Z2" s="723"/>
      <c r="AA2" s="723"/>
      <c r="AB2" s="723"/>
      <c r="AC2" s="723"/>
      <c r="AD2" s="723"/>
      <c r="AE2" s="723"/>
      <c r="AF2" s="723"/>
      <c r="AG2" s="723"/>
      <c r="AH2" s="723"/>
      <c r="AI2" s="723"/>
      <c r="AJ2" s="723"/>
      <c r="AK2" s="723"/>
      <c r="AL2" s="723"/>
      <c r="AM2" s="723"/>
      <c r="AN2" s="723"/>
      <c r="AO2" s="723"/>
      <c r="AP2" s="723"/>
      <c r="AQ2" s="723"/>
      <c r="AR2" s="723"/>
      <c r="AS2" s="723"/>
      <c r="AT2" s="723"/>
      <c r="AU2" s="723"/>
      <c r="AV2" s="723"/>
      <c r="AW2" s="723"/>
      <c r="AX2" s="723"/>
      <c r="AY2" s="723"/>
      <c r="AZ2" s="723"/>
      <c r="BA2" s="723"/>
      <c r="BB2" s="723"/>
      <c r="BC2" s="723"/>
      <c r="BD2" s="723"/>
      <c r="BE2" s="723"/>
      <c r="BF2" s="723"/>
      <c r="BG2" s="723"/>
      <c r="BH2" s="723"/>
      <c r="BI2" s="723"/>
      <c r="BJ2" s="723"/>
      <c r="BK2" s="723"/>
      <c r="BL2" s="723"/>
      <c r="BM2" s="723"/>
      <c r="BN2" s="723"/>
      <c r="BO2" s="723"/>
      <c r="BP2" s="723"/>
      <c r="BQ2" s="723"/>
      <c r="BR2" s="723"/>
      <c r="BS2" s="723"/>
      <c r="BT2" s="723"/>
      <c r="BU2" s="723"/>
      <c r="BV2" s="723"/>
      <c r="BW2" s="458"/>
      <c r="BX2" s="458"/>
      <c r="BY2" s="458"/>
      <c r="BZ2" s="458"/>
      <c r="CA2" s="458"/>
      <c r="CB2" s="458"/>
      <c r="CC2" s="458"/>
      <c r="CD2" s="458"/>
      <c r="CE2" s="458"/>
      <c r="CF2" s="458"/>
      <c r="CG2" s="458"/>
      <c r="CH2" s="458"/>
      <c r="CI2" s="458"/>
      <c r="CJ2" s="458"/>
      <c r="CK2" s="458"/>
      <c r="CL2" s="458"/>
      <c r="CM2" s="458"/>
      <c r="CN2" s="458"/>
      <c r="CO2" s="458"/>
      <c r="CP2" s="458"/>
      <c r="CQ2" s="458"/>
      <c r="CR2" s="458"/>
      <c r="CS2" s="458"/>
      <c r="CT2" s="458"/>
      <c r="CU2" s="458"/>
      <c r="CV2" s="458"/>
      <c r="CW2" s="458"/>
      <c r="CX2" s="458"/>
      <c r="CY2" s="458"/>
      <c r="CZ2" s="458"/>
      <c r="DA2" s="458"/>
      <c r="DB2" s="458"/>
      <c r="DC2" s="458"/>
      <c r="DD2" s="458"/>
      <c r="DE2" s="348"/>
    </row>
    <row r="3" spans="1:125" s="1" customFormat="1" ht="3" customHeight="1">
      <c r="A3" s="211"/>
      <c r="B3" s="212"/>
      <c r="C3" s="212"/>
      <c r="D3" s="212"/>
      <c r="E3" s="212"/>
      <c r="F3" s="212"/>
      <c r="G3" s="212"/>
      <c r="H3" s="212"/>
      <c r="I3" s="212"/>
      <c r="J3" s="212"/>
      <c r="K3" s="212"/>
      <c r="L3" s="212"/>
      <c r="M3" s="212"/>
      <c r="N3" s="212"/>
      <c r="O3" s="212"/>
      <c r="P3" s="212"/>
      <c r="Q3" s="212"/>
      <c r="R3" s="212"/>
      <c r="S3" s="212"/>
      <c r="T3" s="212"/>
      <c r="U3" s="212"/>
      <c r="V3" s="212"/>
      <c r="W3" s="212"/>
      <c r="X3" s="212"/>
      <c r="Y3" s="212"/>
      <c r="Z3" s="212"/>
      <c r="AA3" s="212"/>
      <c r="AB3" s="212"/>
      <c r="AC3" s="212"/>
      <c r="AD3" s="212"/>
      <c r="AE3" s="212"/>
      <c r="AF3" s="212"/>
      <c r="AG3" s="212"/>
      <c r="AH3" s="212"/>
      <c r="AI3" s="212"/>
      <c r="AJ3" s="212"/>
      <c r="AK3" s="212"/>
      <c r="AL3" s="212"/>
      <c r="AM3" s="212"/>
      <c r="AN3" s="212"/>
      <c r="AO3" s="212"/>
      <c r="AP3" s="212"/>
      <c r="AQ3" s="212"/>
      <c r="AR3" s="212"/>
      <c r="AS3" s="212"/>
      <c r="AT3" s="212"/>
      <c r="AU3" s="212"/>
      <c r="AV3" s="212"/>
      <c r="AW3" s="212"/>
      <c r="AX3" s="212"/>
      <c r="AY3" s="212"/>
      <c r="AZ3" s="212"/>
      <c r="BA3" s="212"/>
      <c r="BB3" s="212"/>
      <c r="BC3" s="212"/>
      <c r="BD3" s="212"/>
      <c r="BE3" s="212"/>
      <c r="BF3" s="212"/>
      <c r="BG3" s="212"/>
      <c r="BH3" s="212"/>
      <c r="BI3" s="212"/>
      <c r="BJ3" s="212"/>
      <c r="BK3" s="212"/>
      <c r="BL3" s="212"/>
      <c r="BM3" s="212"/>
      <c r="BN3" s="212"/>
      <c r="BO3" s="212"/>
      <c r="BP3" s="212"/>
      <c r="BQ3" s="212"/>
      <c r="BR3" s="212"/>
      <c r="BS3" s="212"/>
      <c r="BT3" s="212"/>
      <c r="BU3" s="212"/>
      <c r="BV3" s="212"/>
      <c r="BW3" s="212"/>
      <c r="BX3" s="212"/>
      <c r="BY3" s="212"/>
      <c r="BZ3" s="212"/>
      <c r="CA3" s="212"/>
      <c r="CB3" s="212"/>
      <c r="CC3" s="212"/>
      <c r="CD3" s="212"/>
      <c r="CE3" s="212"/>
      <c r="CF3" s="212"/>
      <c r="CG3" s="212"/>
      <c r="CH3" s="212"/>
      <c r="CI3" s="212"/>
      <c r="CJ3" s="212"/>
      <c r="CK3" s="212"/>
      <c r="CL3" s="212"/>
      <c r="CM3" s="212"/>
      <c r="CN3" s="212"/>
      <c r="CO3" s="212"/>
      <c r="CP3" s="212"/>
      <c r="CQ3" s="212"/>
      <c r="CR3" s="212"/>
      <c r="CS3" s="212"/>
      <c r="CT3" s="212"/>
      <c r="CU3" s="212"/>
      <c r="CV3" s="212"/>
      <c r="CW3" s="212"/>
      <c r="CX3" s="212"/>
      <c r="CY3" s="212"/>
      <c r="CZ3" s="212"/>
      <c r="DA3" s="212"/>
      <c r="DB3" s="213"/>
      <c r="DC3" s="213"/>
      <c r="DD3" s="213"/>
      <c r="DE3" s="214"/>
    </row>
    <row r="4" spans="1:125" ht="15" customHeight="1">
      <c r="A4" s="724" t="s">
        <v>1039</v>
      </c>
      <c r="B4" s="725"/>
      <c r="C4" s="725"/>
      <c r="D4" s="725"/>
      <c r="E4" s="725"/>
      <c r="F4" s="725"/>
      <c r="G4" s="725"/>
      <c r="H4" s="725"/>
      <c r="I4" s="725"/>
      <c r="J4" s="725"/>
      <c r="K4" s="725"/>
      <c r="L4" s="725"/>
      <c r="M4" s="725"/>
      <c r="N4" s="725"/>
      <c r="O4" s="725"/>
      <c r="P4" s="725" t="s">
        <v>1040</v>
      </c>
      <c r="Q4" s="725"/>
      <c r="R4" s="725"/>
      <c r="S4" s="725"/>
      <c r="T4" s="725"/>
      <c r="U4" s="725"/>
      <c r="V4" s="725"/>
      <c r="W4" s="725"/>
      <c r="X4" s="725"/>
      <c r="Y4" s="725"/>
      <c r="Z4" s="725"/>
      <c r="AA4" s="725"/>
      <c r="AB4" s="725"/>
      <c r="AC4" s="725"/>
      <c r="AD4" s="725" t="s">
        <v>39</v>
      </c>
      <c r="AE4" s="725"/>
      <c r="AF4" s="725"/>
      <c r="AG4" s="726" t="s">
        <v>1044</v>
      </c>
      <c r="AH4" s="726"/>
      <c r="AI4" s="726"/>
      <c r="AJ4" s="727"/>
      <c r="AK4" s="728" t="s">
        <v>1043</v>
      </c>
      <c r="AL4" s="729"/>
      <c r="AM4" s="729"/>
      <c r="AN4" s="729"/>
      <c r="AO4" s="729"/>
      <c r="AP4" s="729"/>
      <c r="AQ4" s="729"/>
      <c r="AR4" s="729"/>
      <c r="AS4" s="729"/>
      <c r="AT4" s="729"/>
      <c r="AU4" s="729"/>
      <c r="AV4" s="729"/>
      <c r="AW4" s="729"/>
      <c r="AX4" s="730"/>
      <c r="AY4" s="728">
        <v>131</v>
      </c>
      <c r="AZ4" s="729"/>
      <c r="BA4" s="729"/>
      <c r="BB4" s="729"/>
      <c r="BC4" s="729"/>
      <c r="BD4" s="729"/>
      <c r="BE4" s="729"/>
      <c r="BF4" s="730"/>
      <c r="BG4" s="728">
        <v>132</v>
      </c>
      <c r="BH4" s="729"/>
      <c r="BI4" s="729"/>
      <c r="BJ4" s="729"/>
      <c r="BK4" s="729"/>
      <c r="BL4" s="729"/>
      <c r="BM4" s="729"/>
      <c r="BN4" s="730"/>
      <c r="BO4" s="728">
        <v>132</v>
      </c>
      <c r="BP4" s="729"/>
      <c r="BQ4" s="729"/>
      <c r="BR4" s="729"/>
      <c r="BS4" s="729"/>
      <c r="BT4" s="729"/>
      <c r="BU4" s="729"/>
      <c r="BV4" s="730"/>
      <c r="BW4" s="728">
        <v>133</v>
      </c>
      <c r="BX4" s="729"/>
      <c r="BY4" s="729"/>
      <c r="BZ4" s="729"/>
      <c r="CA4" s="729"/>
      <c r="CB4" s="729"/>
      <c r="CC4" s="729"/>
      <c r="CD4" s="730"/>
      <c r="CE4" s="728">
        <v>134</v>
      </c>
      <c r="CF4" s="729"/>
      <c r="CG4" s="729"/>
      <c r="CH4" s="729"/>
      <c r="CI4" s="729"/>
      <c r="CJ4" s="729"/>
      <c r="CK4" s="729"/>
      <c r="CL4" s="729"/>
      <c r="CM4" s="730"/>
      <c r="CN4" s="736" t="s">
        <v>1586</v>
      </c>
      <c r="CO4" s="737"/>
      <c r="CP4" s="737"/>
      <c r="CQ4" s="737"/>
      <c r="CR4" s="737"/>
      <c r="CS4" s="737"/>
      <c r="CT4" s="737"/>
      <c r="CU4" s="738"/>
      <c r="CV4" s="736" t="s">
        <v>1587</v>
      </c>
      <c r="CW4" s="737"/>
      <c r="CX4" s="737"/>
      <c r="CY4" s="737"/>
      <c r="CZ4" s="737"/>
      <c r="DA4" s="737"/>
      <c r="DB4" s="737"/>
      <c r="DC4" s="737"/>
      <c r="DD4" s="737"/>
      <c r="DE4" s="739"/>
    </row>
    <row r="5" spans="1:125" ht="12.75" customHeight="1">
      <c r="A5" s="724"/>
      <c r="B5" s="725"/>
      <c r="C5" s="725"/>
      <c r="D5" s="725"/>
      <c r="E5" s="725"/>
      <c r="F5" s="725"/>
      <c r="G5" s="725"/>
      <c r="H5" s="725"/>
      <c r="I5" s="725"/>
      <c r="J5" s="725"/>
      <c r="K5" s="725"/>
      <c r="L5" s="725"/>
      <c r="M5" s="725"/>
      <c r="N5" s="725"/>
      <c r="O5" s="725"/>
      <c r="P5" s="725"/>
      <c r="Q5" s="725"/>
      <c r="R5" s="725"/>
      <c r="S5" s="725"/>
      <c r="T5" s="725"/>
      <c r="U5" s="725"/>
      <c r="V5" s="725"/>
      <c r="W5" s="725"/>
      <c r="X5" s="725"/>
      <c r="Y5" s="725"/>
      <c r="Z5" s="725"/>
      <c r="AA5" s="725"/>
      <c r="AB5" s="725"/>
      <c r="AC5" s="725"/>
      <c r="AD5" s="725"/>
      <c r="AE5" s="725"/>
      <c r="AF5" s="725"/>
      <c r="AG5" s="726"/>
      <c r="AH5" s="726"/>
      <c r="AI5" s="726"/>
      <c r="AJ5" s="727"/>
      <c r="AK5" s="717" t="s">
        <v>1041</v>
      </c>
      <c r="AL5" s="718"/>
      <c r="AM5" s="718"/>
      <c r="AN5" s="718"/>
      <c r="AO5" s="718"/>
      <c r="AP5" s="718"/>
      <c r="AQ5" s="718"/>
      <c r="AR5" s="718"/>
      <c r="AS5" s="718"/>
      <c r="AT5" s="718"/>
      <c r="AU5" s="718"/>
      <c r="AV5" s="718"/>
      <c r="AW5" s="718"/>
      <c r="AX5" s="719"/>
      <c r="AY5" s="709" t="s">
        <v>1045</v>
      </c>
      <c r="AZ5" s="710"/>
      <c r="BA5" s="710"/>
      <c r="BB5" s="710"/>
      <c r="BC5" s="710"/>
      <c r="BD5" s="710"/>
      <c r="BE5" s="710"/>
      <c r="BF5" s="711"/>
      <c r="BG5" s="709" t="s">
        <v>1588</v>
      </c>
      <c r="BH5" s="710"/>
      <c r="BI5" s="710"/>
      <c r="BJ5" s="710"/>
      <c r="BK5" s="710"/>
      <c r="BL5" s="710"/>
      <c r="BM5" s="710"/>
      <c r="BN5" s="711"/>
      <c r="BO5" s="709" t="s">
        <v>1590</v>
      </c>
      <c r="BP5" s="710"/>
      <c r="BQ5" s="710"/>
      <c r="BR5" s="710"/>
      <c r="BS5" s="710"/>
      <c r="BT5" s="710"/>
      <c r="BU5" s="710"/>
      <c r="BV5" s="711"/>
      <c r="BW5" s="709" t="s">
        <v>1585</v>
      </c>
      <c r="BX5" s="715"/>
      <c r="BY5" s="715"/>
      <c r="BZ5" s="715"/>
      <c r="CA5" s="715"/>
      <c r="CB5" s="715"/>
      <c r="CC5" s="715"/>
      <c r="CD5" s="716"/>
      <c r="CE5" s="731" t="s">
        <v>361</v>
      </c>
      <c r="CF5" s="715"/>
      <c r="CG5" s="715"/>
      <c r="CH5" s="715"/>
      <c r="CI5" s="715"/>
      <c r="CJ5" s="715"/>
      <c r="CK5" s="715"/>
      <c r="CL5" s="715"/>
      <c r="CM5" s="716"/>
      <c r="CN5" s="709"/>
      <c r="CO5" s="710"/>
      <c r="CP5" s="710"/>
      <c r="CQ5" s="710"/>
      <c r="CR5" s="710"/>
      <c r="CS5" s="710"/>
      <c r="CT5" s="710"/>
      <c r="CU5" s="711"/>
      <c r="CV5" s="709"/>
      <c r="CW5" s="710"/>
      <c r="CX5" s="710"/>
      <c r="CY5" s="710"/>
      <c r="CZ5" s="710"/>
      <c r="DA5" s="710"/>
      <c r="DB5" s="710"/>
      <c r="DC5" s="710"/>
      <c r="DD5" s="710"/>
      <c r="DE5" s="740"/>
    </row>
    <row r="6" spans="1:125" ht="44.25" customHeight="1">
      <c r="A6" s="724"/>
      <c r="B6" s="725"/>
      <c r="C6" s="725"/>
      <c r="D6" s="725"/>
      <c r="E6" s="725"/>
      <c r="F6" s="725"/>
      <c r="G6" s="725"/>
      <c r="H6" s="725"/>
      <c r="I6" s="725"/>
      <c r="J6" s="725"/>
      <c r="K6" s="725"/>
      <c r="L6" s="725"/>
      <c r="M6" s="725"/>
      <c r="N6" s="725"/>
      <c r="O6" s="725"/>
      <c r="P6" s="725"/>
      <c r="Q6" s="725"/>
      <c r="R6" s="725"/>
      <c r="S6" s="725"/>
      <c r="T6" s="725"/>
      <c r="U6" s="725"/>
      <c r="V6" s="725"/>
      <c r="W6" s="725"/>
      <c r="X6" s="725"/>
      <c r="Y6" s="725"/>
      <c r="Z6" s="725"/>
      <c r="AA6" s="725"/>
      <c r="AB6" s="725"/>
      <c r="AC6" s="725"/>
      <c r="AD6" s="725"/>
      <c r="AE6" s="725"/>
      <c r="AF6" s="725"/>
      <c r="AG6" s="726"/>
      <c r="AH6" s="726"/>
      <c r="AI6" s="726"/>
      <c r="AJ6" s="726"/>
      <c r="AK6" s="732" t="s">
        <v>1042</v>
      </c>
      <c r="AL6" s="732"/>
      <c r="AM6" s="732"/>
      <c r="AN6" s="732"/>
      <c r="AO6" s="732"/>
      <c r="AP6" s="732"/>
      <c r="AQ6" s="732" t="s">
        <v>6</v>
      </c>
      <c r="AR6" s="732"/>
      <c r="AS6" s="732"/>
      <c r="AT6" s="732"/>
      <c r="AU6" s="732"/>
      <c r="AV6" s="732"/>
      <c r="AW6" s="732"/>
      <c r="AX6" s="732"/>
      <c r="AY6" s="733" t="s">
        <v>1589</v>
      </c>
      <c r="AZ6" s="734"/>
      <c r="BA6" s="734"/>
      <c r="BB6" s="734"/>
      <c r="BC6" s="734"/>
      <c r="BD6" s="734"/>
      <c r="BE6" s="734"/>
      <c r="BF6" s="735"/>
      <c r="BG6" s="712"/>
      <c r="BH6" s="713"/>
      <c r="BI6" s="713"/>
      <c r="BJ6" s="713"/>
      <c r="BK6" s="713"/>
      <c r="BL6" s="713"/>
      <c r="BM6" s="713"/>
      <c r="BN6" s="714"/>
      <c r="BO6" s="712"/>
      <c r="BP6" s="713"/>
      <c r="BQ6" s="713"/>
      <c r="BR6" s="713"/>
      <c r="BS6" s="713"/>
      <c r="BT6" s="713"/>
      <c r="BU6" s="713"/>
      <c r="BV6" s="714"/>
      <c r="BW6" s="717"/>
      <c r="BX6" s="718"/>
      <c r="BY6" s="718"/>
      <c r="BZ6" s="718"/>
      <c r="CA6" s="718"/>
      <c r="CB6" s="718"/>
      <c r="CC6" s="718"/>
      <c r="CD6" s="719"/>
      <c r="CE6" s="717"/>
      <c r="CF6" s="718"/>
      <c r="CG6" s="718"/>
      <c r="CH6" s="718"/>
      <c r="CI6" s="718"/>
      <c r="CJ6" s="718"/>
      <c r="CK6" s="718"/>
      <c r="CL6" s="718"/>
      <c r="CM6" s="719"/>
      <c r="CN6" s="712"/>
      <c r="CO6" s="713"/>
      <c r="CP6" s="713"/>
      <c r="CQ6" s="713"/>
      <c r="CR6" s="713"/>
      <c r="CS6" s="713"/>
      <c r="CT6" s="713"/>
      <c r="CU6" s="714"/>
      <c r="CV6" s="712"/>
      <c r="CW6" s="713"/>
      <c r="CX6" s="713"/>
      <c r="CY6" s="713"/>
      <c r="CZ6" s="713"/>
      <c r="DA6" s="713"/>
      <c r="DB6" s="713"/>
      <c r="DC6" s="713"/>
      <c r="DD6" s="713"/>
      <c r="DE6" s="741"/>
    </row>
    <row r="7" spans="1:125" s="3" customFormat="1" ht="6" hidden="1" customHeight="1">
      <c r="A7" s="66"/>
      <c r="B7" s="67"/>
      <c r="C7" s="67"/>
      <c r="D7" s="67"/>
      <c r="E7" s="67"/>
      <c r="F7" s="67"/>
      <c r="G7" s="67"/>
      <c r="H7" s="67"/>
      <c r="I7" s="67"/>
      <c r="J7" s="67"/>
      <c r="K7" s="67"/>
      <c r="L7" s="67"/>
      <c r="M7" s="67"/>
      <c r="N7" s="67"/>
      <c r="O7" s="67"/>
      <c r="P7" s="67"/>
      <c r="Q7" s="67"/>
      <c r="R7" s="67"/>
      <c r="S7" s="67"/>
      <c r="T7" s="67"/>
      <c r="U7" s="67"/>
      <c r="V7" s="67"/>
      <c r="W7" s="67"/>
      <c r="X7" s="67"/>
      <c r="Y7" s="67"/>
      <c r="Z7" s="67"/>
      <c r="AA7" s="67"/>
      <c r="AB7" s="67"/>
      <c r="AC7" s="67"/>
      <c r="AD7" s="67"/>
      <c r="AE7" s="67"/>
      <c r="AF7" s="67"/>
      <c r="AG7" s="68">
        <v>35480</v>
      </c>
      <c r="AH7" s="68"/>
      <c r="AI7" s="68"/>
      <c r="AJ7" s="68"/>
      <c r="AK7" s="742"/>
      <c r="AL7" s="742"/>
      <c r="AM7" s="742"/>
      <c r="AN7" s="742"/>
      <c r="AO7" s="742"/>
      <c r="AP7" s="742"/>
      <c r="AQ7" s="743"/>
      <c r="AR7" s="743"/>
      <c r="AS7" s="743"/>
      <c r="AT7" s="743"/>
      <c r="AU7" s="743"/>
      <c r="AV7" s="743"/>
      <c r="AW7" s="743"/>
      <c r="AX7" s="743"/>
      <c r="AY7" s="67"/>
      <c r="AZ7" s="67"/>
      <c r="BA7" s="67"/>
      <c r="BB7" s="67"/>
      <c r="BC7" s="67"/>
      <c r="BD7" s="67"/>
      <c r="BE7" s="67"/>
      <c r="BF7" s="67"/>
      <c r="BG7" s="67"/>
      <c r="BH7" s="67"/>
      <c r="BI7" s="67"/>
      <c r="BJ7" s="67"/>
      <c r="BK7" s="67"/>
      <c r="BL7" s="67"/>
      <c r="BM7" s="67"/>
      <c r="BN7" s="67"/>
      <c r="BO7" s="67"/>
      <c r="BP7" s="67"/>
      <c r="BQ7" s="67"/>
      <c r="BR7" s="67"/>
      <c r="BS7" s="67"/>
      <c r="BT7" s="67"/>
      <c r="BU7" s="67"/>
      <c r="BV7" s="67"/>
      <c r="BW7" s="67"/>
      <c r="BX7" s="67"/>
      <c r="BY7" s="67"/>
      <c r="BZ7" s="67"/>
      <c r="CA7" s="67"/>
      <c r="CB7" s="67"/>
      <c r="CC7" s="67"/>
      <c r="CD7" s="67"/>
      <c r="CE7" s="67"/>
      <c r="CF7" s="67"/>
      <c r="CG7" s="67"/>
      <c r="CH7" s="67"/>
      <c r="CI7" s="67"/>
      <c r="CJ7" s="67"/>
      <c r="CK7" s="67"/>
      <c r="CL7" s="67"/>
      <c r="CM7" s="67"/>
      <c r="CN7" s="67"/>
      <c r="CO7" s="67"/>
      <c r="CP7" s="67"/>
      <c r="CQ7" s="67"/>
      <c r="CR7" s="67"/>
      <c r="CS7" s="67"/>
      <c r="CT7" s="67"/>
      <c r="CU7" s="67"/>
      <c r="CV7" s="67"/>
      <c r="CW7" s="67"/>
      <c r="CX7" s="67"/>
      <c r="CY7" s="67"/>
      <c r="CZ7" s="67"/>
      <c r="DA7" s="67"/>
      <c r="DB7" s="67"/>
      <c r="DC7" s="67"/>
      <c r="DD7" s="67"/>
      <c r="DE7" s="69"/>
    </row>
    <row r="8" spans="1:125" s="3" customFormat="1" ht="23.25" customHeight="1">
      <c r="A8" s="672" t="s">
        <v>1804</v>
      </c>
      <c r="B8" s="673"/>
      <c r="C8" s="673"/>
      <c r="D8" s="673"/>
      <c r="E8" s="673"/>
      <c r="F8" s="673"/>
      <c r="G8" s="673"/>
      <c r="H8" s="673"/>
      <c r="I8" s="673"/>
      <c r="J8" s="673"/>
      <c r="K8" s="673"/>
      <c r="L8" s="673"/>
      <c r="M8" s="673"/>
      <c r="N8" s="673"/>
      <c r="O8" s="674"/>
      <c r="P8" s="675" t="s">
        <v>1861</v>
      </c>
      <c r="Q8" s="676"/>
      <c r="R8" s="676"/>
      <c r="S8" s="676"/>
      <c r="T8" s="676"/>
      <c r="U8" s="676"/>
      <c r="V8" s="676"/>
      <c r="W8" s="676"/>
      <c r="X8" s="676"/>
      <c r="Y8" s="676"/>
      <c r="Z8" s="676"/>
      <c r="AA8" s="676"/>
      <c r="AB8" s="676"/>
      <c r="AC8" s="677"/>
      <c r="AD8" s="678"/>
      <c r="AE8" s="679"/>
      <c r="AF8" s="680"/>
      <c r="AG8" s="681">
        <v>1</v>
      </c>
      <c r="AH8" s="682"/>
      <c r="AI8" s="682"/>
      <c r="AJ8" s="683"/>
      <c r="AK8" s="684">
        <v>9969.42</v>
      </c>
      <c r="AL8" s="685"/>
      <c r="AM8" s="685"/>
      <c r="AN8" s="685"/>
      <c r="AO8" s="685"/>
      <c r="AP8" s="686"/>
      <c r="AQ8" s="687">
        <f>AG8*AK8*12</f>
        <v>119633.04000000001</v>
      </c>
      <c r="AR8" s="687"/>
      <c r="AS8" s="687"/>
      <c r="AT8" s="687"/>
      <c r="AU8" s="687"/>
      <c r="AV8" s="687"/>
      <c r="AW8" s="687"/>
      <c r="AX8" s="687"/>
      <c r="AY8" s="668">
        <v>0</v>
      </c>
      <c r="AZ8" s="669"/>
      <c r="BA8" s="669"/>
      <c r="BB8" s="669"/>
      <c r="BC8" s="669"/>
      <c r="BD8" s="669"/>
      <c r="BE8" s="669"/>
      <c r="BF8" s="670"/>
      <c r="BG8" s="671">
        <v>0</v>
      </c>
      <c r="BH8" s="671"/>
      <c r="BI8" s="671"/>
      <c r="BJ8" s="671"/>
      <c r="BK8" s="671"/>
      <c r="BL8" s="671"/>
      <c r="BM8" s="671"/>
      <c r="BN8" s="671"/>
      <c r="BO8" s="668">
        <v>0</v>
      </c>
      <c r="BP8" s="669"/>
      <c r="BQ8" s="669"/>
      <c r="BR8" s="669"/>
      <c r="BS8" s="669"/>
      <c r="BT8" s="669"/>
      <c r="BU8" s="669"/>
      <c r="BV8" s="670"/>
      <c r="BW8" s="671">
        <v>0</v>
      </c>
      <c r="BX8" s="671"/>
      <c r="BY8" s="671"/>
      <c r="BZ8" s="671"/>
      <c r="CA8" s="671"/>
      <c r="CB8" s="671"/>
      <c r="CC8" s="671"/>
      <c r="CD8" s="671"/>
      <c r="CE8" s="671">
        <v>0</v>
      </c>
      <c r="CF8" s="671"/>
      <c r="CG8" s="671"/>
      <c r="CH8" s="671"/>
      <c r="CI8" s="671"/>
      <c r="CJ8" s="671"/>
      <c r="CK8" s="671"/>
      <c r="CL8" s="671"/>
      <c r="CM8" s="671"/>
      <c r="CN8" s="671">
        <v>0</v>
      </c>
      <c r="CO8" s="671"/>
      <c r="CP8" s="671"/>
      <c r="CQ8" s="671"/>
      <c r="CR8" s="671"/>
      <c r="CS8" s="671"/>
      <c r="CT8" s="671"/>
      <c r="CU8" s="671"/>
      <c r="CV8" s="666">
        <v>0</v>
      </c>
      <c r="CW8" s="666"/>
      <c r="CX8" s="666"/>
      <c r="CY8" s="666"/>
      <c r="CZ8" s="666"/>
      <c r="DA8" s="666"/>
      <c r="DB8" s="666"/>
      <c r="DC8" s="666"/>
      <c r="DD8" s="666"/>
      <c r="DE8" s="667"/>
    </row>
    <row r="9" spans="1:125" s="3" customFormat="1" ht="23.25" customHeight="1">
      <c r="A9" s="672" t="s">
        <v>1866</v>
      </c>
      <c r="B9" s="673"/>
      <c r="C9" s="673"/>
      <c r="D9" s="673"/>
      <c r="E9" s="673"/>
      <c r="F9" s="673"/>
      <c r="G9" s="673"/>
      <c r="H9" s="673"/>
      <c r="I9" s="673"/>
      <c r="J9" s="673"/>
      <c r="K9" s="673"/>
      <c r="L9" s="673"/>
      <c r="M9" s="673"/>
      <c r="N9" s="673"/>
      <c r="O9" s="674"/>
      <c r="P9" s="675" t="s">
        <v>1861</v>
      </c>
      <c r="Q9" s="676"/>
      <c r="R9" s="676"/>
      <c r="S9" s="676"/>
      <c r="T9" s="676"/>
      <c r="U9" s="676"/>
      <c r="V9" s="676"/>
      <c r="W9" s="676"/>
      <c r="X9" s="676"/>
      <c r="Y9" s="676"/>
      <c r="Z9" s="676"/>
      <c r="AA9" s="676"/>
      <c r="AB9" s="676"/>
      <c r="AC9" s="677"/>
      <c r="AD9" s="678"/>
      <c r="AE9" s="679"/>
      <c r="AF9" s="680"/>
      <c r="AG9" s="681">
        <v>1</v>
      </c>
      <c r="AH9" s="682"/>
      <c r="AI9" s="682"/>
      <c r="AJ9" s="683"/>
      <c r="AK9" s="684">
        <v>3007.41</v>
      </c>
      <c r="AL9" s="685"/>
      <c r="AM9" s="685"/>
      <c r="AN9" s="685"/>
      <c r="AO9" s="685"/>
      <c r="AP9" s="686"/>
      <c r="AQ9" s="687">
        <f>AG9*AK9*12</f>
        <v>36088.92</v>
      </c>
      <c r="AR9" s="687"/>
      <c r="AS9" s="687"/>
      <c r="AT9" s="687"/>
      <c r="AU9" s="687"/>
      <c r="AV9" s="687"/>
      <c r="AW9" s="687"/>
      <c r="AX9" s="687"/>
      <c r="AY9" s="671">
        <v>0</v>
      </c>
      <c r="AZ9" s="671"/>
      <c r="BA9" s="671"/>
      <c r="BB9" s="671"/>
      <c r="BC9" s="671"/>
      <c r="BD9" s="671"/>
      <c r="BE9" s="671"/>
      <c r="BF9" s="671"/>
      <c r="BG9" s="671">
        <v>0</v>
      </c>
      <c r="BH9" s="671"/>
      <c r="BI9" s="671"/>
      <c r="BJ9" s="671"/>
      <c r="BK9" s="671"/>
      <c r="BL9" s="671"/>
      <c r="BM9" s="671"/>
      <c r="BN9" s="671"/>
      <c r="BO9" s="671">
        <f>AQ9/365*50</f>
        <v>4943.6876712328767</v>
      </c>
      <c r="BP9" s="671"/>
      <c r="BQ9" s="671"/>
      <c r="BR9" s="671"/>
      <c r="BS9" s="671"/>
      <c r="BT9" s="671"/>
      <c r="BU9" s="671"/>
      <c r="BV9" s="671"/>
      <c r="BW9" s="671">
        <v>0</v>
      </c>
      <c r="BX9" s="671"/>
      <c r="BY9" s="671"/>
      <c r="BZ9" s="671"/>
      <c r="CA9" s="671"/>
      <c r="CB9" s="671"/>
      <c r="CC9" s="671"/>
      <c r="CD9" s="671"/>
      <c r="CE9" s="671">
        <v>0</v>
      </c>
      <c r="CF9" s="671"/>
      <c r="CG9" s="671"/>
      <c r="CH9" s="671"/>
      <c r="CI9" s="671"/>
      <c r="CJ9" s="671"/>
      <c r="CK9" s="671"/>
      <c r="CL9" s="671"/>
      <c r="CM9" s="671"/>
      <c r="CN9" s="671">
        <v>0</v>
      </c>
      <c r="CO9" s="671"/>
      <c r="CP9" s="671"/>
      <c r="CQ9" s="671"/>
      <c r="CR9" s="671"/>
      <c r="CS9" s="671"/>
      <c r="CT9" s="671"/>
      <c r="CU9" s="671"/>
      <c r="CV9" s="666">
        <f>SUM(AQ9:CU9)</f>
        <v>41032.607671232872</v>
      </c>
      <c r="CW9" s="666"/>
      <c r="CX9" s="666"/>
      <c r="CY9" s="666"/>
      <c r="CZ9" s="666"/>
      <c r="DA9" s="666"/>
      <c r="DB9" s="666"/>
      <c r="DC9" s="666"/>
      <c r="DD9" s="666"/>
      <c r="DE9" s="667"/>
      <c r="DQ9" s="459"/>
      <c r="DR9" s="459"/>
    </row>
    <row r="10" spans="1:125" s="3" customFormat="1" ht="23.25" customHeight="1">
      <c r="A10" s="672" t="s">
        <v>1867</v>
      </c>
      <c r="B10" s="673"/>
      <c r="C10" s="673"/>
      <c r="D10" s="673"/>
      <c r="E10" s="673"/>
      <c r="F10" s="673"/>
      <c r="G10" s="673"/>
      <c r="H10" s="673"/>
      <c r="I10" s="673"/>
      <c r="J10" s="673"/>
      <c r="K10" s="673"/>
      <c r="L10" s="673"/>
      <c r="M10" s="673"/>
      <c r="N10" s="673"/>
      <c r="O10" s="674"/>
      <c r="P10" s="675" t="s">
        <v>1861</v>
      </c>
      <c r="Q10" s="676"/>
      <c r="R10" s="676"/>
      <c r="S10" s="676"/>
      <c r="T10" s="676"/>
      <c r="U10" s="676"/>
      <c r="V10" s="676"/>
      <c r="W10" s="676"/>
      <c r="X10" s="676"/>
      <c r="Y10" s="676"/>
      <c r="Z10" s="676"/>
      <c r="AA10" s="676"/>
      <c r="AB10" s="676"/>
      <c r="AC10" s="677"/>
      <c r="AD10" s="678"/>
      <c r="AE10" s="679"/>
      <c r="AF10" s="680"/>
      <c r="AG10" s="681">
        <v>1</v>
      </c>
      <c r="AH10" s="682"/>
      <c r="AI10" s="682"/>
      <c r="AJ10" s="683"/>
      <c r="AK10" s="684">
        <v>4684.05</v>
      </c>
      <c r="AL10" s="685"/>
      <c r="AM10" s="685"/>
      <c r="AN10" s="685"/>
      <c r="AO10" s="685"/>
      <c r="AP10" s="686"/>
      <c r="AQ10" s="687">
        <f>AG10*AK10*12</f>
        <v>56208.600000000006</v>
      </c>
      <c r="AR10" s="687"/>
      <c r="AS10" s="687"/>
      <c r="AT10" s="687"/>
      <c r="AU10" s="687"/>
      <c r="AV10" s="687"/>
      <c r="AW10" s="687"/>
      <c r="AX10" s="687"/>
      <c r="AY10" s="668">
        <v>0</v>
      </c>
      <c r="AZ10" s="669"/>
      <c r="BA10" s="669"/>
      <c r="BB10" s="669"/>
      <c r="BC10" s="669"/>
      <c r="BD10" s="669"/>
      <c r="BE10" s="669"/>
      <c r="BF10" s="670"/>
      <c r="BG10" s="671">
        <v>0</v>
      </c>
      <c r="BH10" s="671"/>
      <c r="BI10" s="671"/>
      <c r="BJ10" s="671"/>
      <c r="BK10" s="671"/>
      <c r="BL10" s="671"/>
      <c r="BM10" s="671"/>
      <c r="BN10" s="671"/>
      <c r="BO10" s="668">
        <f t="shared" ref="BO10:BO65" si="0">AQ10/365*50</f>
        <v>7699.8082191780823</v>
      </c>
      <c r="BP10" s="669"/>
      <c r="BQ10" s="669"/>
      <c r="BR10" s="669"/>
      <c r="BS10" s="669"/>
      <c r="BT10" s="669"/>
      <c r="BU10" s="669"/>
      <c r="BV10" s="670"/>
      <c r="BW10" s="671">
        <v>0</v>
      </c>
      <c r="BX10" s="671"/>
      <c r="BY10" s="671"/>
      <c r="BZ10" s="671"/>
      <c r="CA10" s="671"/>
      <c r="CB10" s="671"/>
      <c r="CC10" s="671"/>
      <c r="CD10" s="671"/>
      <c r="CE10" s="671">
        <v>0</v>
      </c>
      <c r="CF10" s="671"/>
      <c r="CG10" s="671"/>
      <c r="CH10" s="671"/>
      <c r="CI10" s="671"/>
      <c r="CJ10" s="671"/>
      <c r="CK10" s="671"/>
      <c r="CL10" s="671"/>
      <c r="CM10" s="671"/>
      <c r="CN10" s="671">
        <v>0</v>
      </c>
      <c r="CO10" s="671"/>
      <c r="CP10" s="671"/>
      <c r="CQ10" s="671"/>
      <c r="CR10" s="671"/>
      <c r="CS10" s="671"/>
      <c r="CT10" s="671"/>
      <c r="CU10" s="671"/>
      <c r="CV10" s="666">
        <f t="shared" ref="CV10:CV65" si="1">SUM(AQ10:CU10)</f>
        <v>63908.408219178091</v>
      </c>
      <c r="CW10" s="666"/>
      <c r="CX10" s="666"/>
      <c r="CY10" s="666"/>
      <c r="CZ10" s="666"/>
      <c r="DA10" s="666"/>
      <c r="DB10" s="666"/>
      <c r="DC10" s="666"/>
      <c r="DD10" s="666"/>
      <c r="DE10" s="667"/>
      <c r="DQ10" s="459"/>
      <c r="DR10" s="459"/>
      <c r="DU10" s="128"/>
    </row>
    <row r="11" spans="1:125" s="3" customFormat="1" ht="23.25" customHeight="1">
      <c r="A11" s="672" t="s">
        <v>1868</v>
      </c>
      <c r="B11" s="673"/>
      <c r="C11" s="673"/>
      <c r="D11" s="673"/>
      <c r="E11" s="673"/>
      <c r="F11" s="673"/>
      <c r="G11" s="673"/>
      <c r="H11" s="673"/>
      <c r="I11" s="673"/>
      <c r="J11" s="673"/>
      <c r="K11" s="673"/>
      <c r="L11" s="673"/>
      <c r="M11" s="673"/>
      <c r="N11" s="673"/>
      <c r="O11" s="674"/>
      <c r="P11" s="675" t="s">
        <v>1861</v>
      </c>
      <c r="Q11" s="676"/>
      <c r="R11" s="676"/>
      <c r="S11" s="676"/>
      <c r="T11" s="676"/>
      <c r="U11" s="676"/>
      <c r="V11" s="676"/>
      <c r="W11" s="676"/>
      <c r="X11" s="676"/>
      <c r="Y11" s="676"/>
      <c r="Z11" s="676"/>
      <c r="AA11" s="676"/>
      <c r="AB11" s="676"/>
      <c r="AC11" s="677"/>
      <c r="AD11" s="678"/>
      <c r="AE11" s="679"/>
      <c r="AF11" s="680"/>
      <c r="AG11" s="681">
        <v>1</v>
      </c>
      <c r="AH11" s="682"/>
      <c r="AI11" s="682"/>
      <c r="AJ11" s="683"/>
      <c r="AK11" s="684">
        <v>4684.05</v>
      </c>
      <c r="AL11" s="685"/>
      <c r="AM11" s="685"/>
      <c r="AN11" s="685"/>
      <c r="AO11" s="685"/>
      <c r="AP11" s="686"/>
      <c r="AQ11" s="687">
        <f>AG11*AK11*12</f>
        <v>56208.600000000006</v>
      </c>
      <c r="AR11" s="687"/>
      <c r="AS11" s="687"/>
      <c r="AT11" s="687"/>
      <c r="AU11" s="687"/>
      <c r="AV11" s="687"/>
      <c r="AW11" s="687"/>
      <c r="AX11" s="687"/>
      <c r="AY11" s="668">
        <v>0</v>
      </c>
      <c r="AZ11" s="669"/>
      <c r="BA11" s="669"/>
      <c r="BB11" s="669"/>
      <c r="BC11" s="669"/>
      <c r="BD11" s="669"/>
      <c r="BE11" s="669"/>
      <c r="BF11" s="670"/>
      <c r="BG11" s="671">
        <v>0</v>
      </c>
      <c r="BH11" s="671"/>
      <c r="BI11" s="671"/>
      <c r="BJ11" s="671"/>
      <c r="BK11" s="671"/>
      <c r="BL11" s="671"/>
      <c r="BM11" s="671"/>
      <c r="BN11" s="671"/>
      <c r="BO11" s="668">
        <f>AQ11/365*50</f>
        <v>7699.8082191780823</v>
      </c>
      <c r="BP11" s="669"/>
      <c r="BQ11" s="669"/>
      <c r="BR11" s="669"/>
      <c r="BS11" s="669"/>
      <c r="BT11" s="669"/>
      <c r="BU11" s="669"/>
      <c r="BV11" s="670"/>
      <c r="BW11" s="671">
        <v>0</v>
      </c>
      <c r="BX11" s="671"/>
      <c r="BY11" s="671"/>
      <c r="BZ11" s="671"/>
      <c r="CA11" s="671"/>
      <c r="CB11" s="671"/>
      <c r="CC11" s="671"/>
      <c r="CD11" s="671"/>
      <c r="CE11" s="671">
        <v>0</v>
      </c>
      <c r="CF11" s="671"/>
      <c r="CG11" s="671"/>
      <c r="CH11" s="671"/>
      <c r="CI11" s="671"/>
      <c r="CJ11" s="671"/>
      <c r="CK11" s="671"/>
      <c r="CL11" s="671"/>
      <c r="CM11" s="671"/>
      <c r="CN11" s="671">
        <v>0</v>
      </c>
      <c r="CO11" s="671"/>
      <c r="CP11" s="671"/>
      <c r="CQ11" s="671"/>
      <c r="CR11" s="671"/>
      <c r="CS11" s="671"/>
      <c r="CT11" s="671"/>
      <c r="CU11" s="671"/>
      <c r="CV11" s="666">
        <f>SUM(AQ11:CU11)</f>
        <v>63908.408219178091</v>
      </c>
      <c r="CW11" s="666"/>
      <c r="CX11" s="666"/>
      <c r="CY11" s="666"/>
      <c r="CZ11" s="666"/>
      <c r="DA11" s="666"/>
      <c r="DB11" s="666"/>
      <c r="DC11" s="666"/>
      <c r="DD11" s="666"/>
      <c r="DE11" s="667"/>
      <c r="DQ11" s="459"/>
      <c r="DR11" s="459"/>
      <c r="DU11" s="128"/>
    </row>
    <row r="12" spans="1:125" s="3" customFormat="1" ht="23.25" customHeight="1">
      <c r="A12" s="672" t="s">
        <v>1869</v>
      </c>
      <c r="B12" s="673"/>
      <c r="C12" s="673"/>
      <c r="D12" s="673"/>
      <c r="E12" s="673"/>
      <c r="F12" s="673"/>
      <c r="G12" s="673"/>
      <c r="H12" s="673"/>
      <c r="I12" s="673"/>
      <c r="J12" s="673"/>
      <c r="K12" s="673"/>
      <c r="L12" s="673"/>
      <c r="M12" s="673"/>
      <c r="N12" s="673"/>
      <c r="O12" s="674"/>
      <c r="P12" s="675" t="s">
        <v>1861</v>
      </c>
      <c r="Q12" s="676"/>
      <c r="R12" s="676"/>
      <c r="S12" s="676"/>
      <c r="T12" s="676"/>
      <c r="U12" s="676"/>
      <c r="V12" s="676"/>
      <c r="W12" s="676"/>
      <c r="X12" s="676"/>
      <c r="Y12" s="676"/>
      <c r="Z12" s="676"/>
      <c r="AA12" s="676"/>
      <c r="AB12" s="676"/>
      <c r="AC12" s="677"/>
      <c r="AD12" s="678"/>
      <c r="AE12" s="679"/>
      <c r="AF12" s="680"/>
      <c r="AG12" s="681">
        <v>1</v>
      </c>
      <c r="AH12" s="682"/>
      <c r="AI12" s="682"/>
      <c r="AJ12" s="683"/>
      <c r="AK12" s="684">
        <v>4684.05</v>
      </c>
      <c r="AL12" s="685"/>
      <c r="AM12" s="685"/>
      <c r="AN12" s="685"/>
      <c r="AO12" s="685"/>
      <c r="AP12" s="686"/>
      <c r="AQ12" s="687">
        <f t="shared" ref="AQ12:AQ65" si="2">AG12*AK12*12</f>
        <v>56208.600000000006</v>
      </c>
      <c r="AR12" s="687"/>
      <c r="AS12" s="687"/>
      <c r="AT12" s="687"/>
      <c r="AU12" s="687"/>
      <c r="AV12" s="687"/>
      <c r="AW12" s="687"/>
      <c r="AX12" s="687"/>
      <c r="AY12" s="668">
        <v>0</v>
      </c>
      <c r="AZ12" s="669"/>
      <c r="BA12" s="669"/>
      <c r="BB12" s="669"/>
      <c r="BC12" s="669"/>
      <c r="BD12" s="669"/>
      <c r="BE12" s="669"/>
      <c r="BF12" s="670"/>
      <c r="BG12" s="671">
        <v>0</v>
      </c>
      <c r="BH12" s="671"/>
      <c r="BI12" s="671"/>
      <c r="BJ12" s="671"/>
      <c r="BK12" s="671"/>
      <c r="BL12" s="671"/>
      <c r="BM12" s="671"/>
      <c r="BN12" s="671"/>
      <c r="BO12" s="668">
        <f t="shared" si="0"/>
        <v>7699.8082191780823</v>
      </c>
      <c r="BP12" s="669"/>
      <c r="BQ12" s="669"/>
      <c r="BR12" s="669"/>
      <c r="BS12" s="669"/>
      <c r="BT12" s="669"/>
      <c r="BU12" s="669"/>
      <c r="BV12" s="670"/>
      <c r="BW12" s="671">
        <v>0</v>
      </c>
      <c r="BX12" s="671"/>
      <c r="BY12" s="671"/>
      <c r="BZ12" s="671"/>
      <c r="CA12" s="671"/>
      <c r="CB12" s="671"/>
      <c r="CC12" s="671"/>
      <c r="CD12" s="671"/>
      <c r="CE12" s="671">
        <v>0</v>
      </c>
      <c r="CF12" s="671"/>
      <c r="CG12" s="671"/>
      <c r="CH12" s="671"/>
      <c r="CI12" s="671"/>
      <c r="CJ12" s="671"/>
      <c r="CK12" s="671"/>
      <c r="CL12" s="671"/>
      <c r="CM12" s="671"/>
      <c r="CN12" s="671">
        <v>0</v>
      </c>
      <c r="CO12" s="671"/>
      <c r="CP12" s="671"/>
      <c r="CQ12" s="671"/>
      <c r="CR12" s="671"/>
      <c r="CS12" s="671"/>
      <c r="CT12" s="671"/>
      <c r="CU12" s="671"/>
      <c r="CV12" s="666">
        <f t="shared" si="1"/>
        <v>63908.408219178091</v>
      </c>
      <c r="CW12" s="666"/>
      <c r="CX12" s="666"/>
      <c r="CY12" s="666"/>
      <c r="CZ12" s="666"/>
      <c r="DA12" s="666"/>
      <c r="DB12" s="666"/>
      <c r="DC12" s="666"/>
      <c r="DD12" s="666"/>
      <c r="DE12" s="667"/>
      <c r="DQ12" s="459"/>
      <c r="DR12" s="459"/>
      <c r="DU12" s="128"/>
    </row>
    <row r="13" spans="1:125" s="3" customFormat="1" ht="23.25" customHeight="1" thickBot="1">
      <c r="A13" s="696" t="s">
        <v>1870</v>
      </c>
      <c r="B13" s="697"/>
      <c r="C13" s="697"/>
      <c r="D13" s="697"/>
      <c r="E13" s="697"/>
      <c r="F13" s="697"/>
      <c r="G13" s="697"/>
      <c r="H13" s="697"/>
      <c r="I13" s="697"/>
      <c r="J13" s="697"/>
      <c r="K13" s="697"/>
      <c r="L13" s="697"/>
      <c r="M13" s="697"/>
      <c r="N13" s="697"/>
      <c r="O13" s="697"/>
      <c r="P13" s="688" t="s">
        <v>1861</v>
      </c>
      <c r="Q13" s="688"/>
      <c r="R13" s="688"/>
      <c r="S13" s="688"/>
      <c r="T13" s="688"/>
      <c r="U13" s="688"/>
      <c r="V13" s="688"/>
      <c r="W13" s="688"/>
      <c r="X13" s="688"/>
      <c r="Y13" s="688"/>
      <c r="Z13" s="688"/>
      <c r="AA13" s="688"/>
      <c r="AB13" s="688"/>
      <c r="AC13" s="688"/>
      <c r="AD13" s="689"/>
      <c r="AE13" s="689"/>
      <c r="AF13" s="689"/>
      <c r="AG13" s="690">
        <v>1</v>
      </c>
      <c r="AH13" s="690"/>
      <c r="AI13" s="690"/>
      <c r="AJ13" s="690"/>
      <c r="AK13" s="795">
        <v>8022</v>
      </c>
      <c r="AL13" s="796"/>
      <c r="AM13" s="796"/>
      <c r="AN13" s="796"/>
      <c r="AO13" s="796"/>
      <c r="AP13" s="797"/>
      <c r="AQ13" s="687">
        <f t="shared" si="2"/>
        <v>96264</v>
      </c>
      <c r="AR13" s="687"/>
      <c r="AS13" s="687"/>
      <c r="AT13" s="687"/>
      <c r="AU13" s="687"/>
      <c r="AV13" s="687"/>
      <c r="AW13" s="687"/>
      <c r="AX13" s="687"/>
      <c r="AY13" s="703">
        <v>0</v>
      </c>
      <c r="AZ13" s="704"/>
      <c r="BA13" s="704"/>
      <c r="BB13" s="704"/>
      <c r="BC13" s="704"/>
      <c r="BD13" s="704"/>
      <c r="BE13" s="704"/>
      <c r="BF13" s="705"/>
      <c r="BG13" s="671">
        <v>0</v>
      </c>
      <c r="BH13" s="671"/>
      <c r="BI13" s="671"/>
      <c r="BJ13" s="671"/>
      <c r="BK13" s="671"/>
      <c r="BL13" s="671"/>
      <c r="BM13" s="671"/>
      <c r="BN13" s="671"/>
      <c r="BO13" s="668">
        <f t="shared" si="0"/>
        <v>13186.849315068494</v>
      </c>
      <c r="BP13" s="669"/>
      <c r="BQ13" s="669"/>
      <c r="BR13" s="669"/>
      <c r="BS13" s="669"/>
      <c r="BT13" s="669"/>
      <c r="BU13" s="669"/>
      <c r="BV13" s="670"/>
      <c r="BW13" s="671">
        <v>0</v>
      </c>
      <c r="BX13" s="671"/>
      <c r="BY13" s="671"/>
      <c r="BZ13" s="671"/>
      <c r="CA13" s="671"/>
      <c r="CB13" s="671"/>
      <c r="CC13" s="671"/>
      <c r="CD13" s="671"/>
      <c r="CE13" s="671">
        <v>0</v>
      </c>
      <c r="CF13" s="671"/>
      <c r="CG13" s="671"/>
      <c r="CH13" s="671"/>
      <c r="CI13" s="671"/>
      <c r="CJ13" s="671"/>
      <c r="CK13" s="671"/>
      <c r="CL13" s="671"/>
      <c r="CM13" s="671"/>
      <c r="CN13" s="671">
        <v>0</v>
      </c>
      <c r="CO13" s="671"/>
      <c r="CP13" s="671"/>
      <c r="CQ13" s="671"/>
      <c r="CR13" s="671"/>
      <c r="CS13" s="671"/>
      <c r="CT13" s="671"/>
      <c r="CU13" s="671"/>
      <c r="CV13" s="666">
        <f t="shared" si="1"/>
        <v>109450.8493150685</v>
      </c>
      <c r="CW13" s="666"/>
      <c r="CX13" s="666"/>
      <c r="CY13" s="666"/>
      <c r="CZ13" s="666"/>
      <c r="DA13" s="666"/>
      <c r="DB13" s="666"/>
      <c r="DC13" s="666"/>
      <c r="DD13" s="666"/>
      <c r="DE13" s="667"/>
      <c r="DQ13" s="459"/>
      <c r="DR13" s="459"/>
      <c r="DU13" s="129"/>
    </row>
    <row r="14" spans="1:125" s="3" customFormat="1" ht="23.25" customHeight="1" thickBot="1">
      <c r="A14" s="696" t="s">
        <v>1919</v>
      </c>
      <c r="B14" s="697"/>
      <c r="C14" s="697"/>
      <c r="D14" s="697"/>
      <c r="E14" s="697"/>
      <c r="F14" s="697"/>
      <c r="G14" s="697"/>
      <c r="H14" s="697"/>
      <c r="I14" s="697"/>
      <c r="J14" s="697"/>
      <c r="K14" s="697"/>
      <c r="L14" s="697"/>
      <c r="M14" s="697"/>
      <c r="N14" s="697"/>
      <c r="O14" s="697"/>
      <c r="P14" s="688" t="s">
        <v>1861</v>
      </c>
      <c r="Q14" s="688"/>
      <c r="R14" s="688"/>
      <c r="S14" s="688"/>
      <c r="T14" s="688"/>
      <c r="U14" s="688"/>
      <c r="V14" s="688"/>
      <c r="W14" s="688"/>
      <c r="X14" s="688"/>
      <c r="Y14" s="688"/>
      <c r="Z14" s="688"/>
      <c r="AA14" s="688"/>
      <c r="AB14" s="688"/>
      <c r="AC14" s="688"/>
      <c r="AD14" s="689"/>
      <c r="AE14" s="689"/>
      <c r="AF14" s="689"/>
      <c r="AG14" s="690">
        <v>1</v>
      </c>
      <c r="AH14" s="690"/>
      <c r="AI14" s="690"/>
      <c r="AJ14" s="690"/>
      <c r="AK14" s="795">
        <v>4684.05</v>
      </c>
      <c r="AL14" s="796"/>
      <c r="AM14" s="796"/>
      <c r="AN14" s="796"/>
      <c r="AO14" s="796"/>
      <c r="AP14" s="797"/>
      <c r="AQ14" s="687">
        <f>AG14*AK14*12</f>
        <v>56208.600000000006</v>
      </c>
      <c r="AR14" s="687"/>
      <c r="AS14" s="687"/>
      <c r="AT14" s="687"/>
      <c r="AU14" s="687"/>
      <c r="AV14" s="687"/>
      <c r="AW14" s="687"/>
      <c r="AX14" s="687"/>
      <c r="AY14" s="703">
        <v>0</v>
      </c>
      <c r="AZ14" s="704"/>
      <c r="BA14" s="704"/>
      <c r="BB14" s="704"/>
      <c r="BC14" s="704"/>
      <c r="BD14" s="704"/>
      <c r="BE14" s="704"/>
      <c r="BF14" s="705"/>
      <c r="BG14" s="671">
        <v>0</v>
      </c>
      <c r="BH14" s="671"/>
      <c r="BI14" s="671"/>
      <c r="BJ14" s="671"/>
      <c r="BK14" s="671"/>
      <c r="BL14" s="671"/>
      <c r="BM14" s="671"/>
      <c r="BN14" s="671"/>
      <c r="BO14" s="668">
        <f>AQ14/365*50</f>
        <v>7699.8082191780823</v>
      </c>
      <c r="BP14" s="669"/>
      <c r="BQ14" s="669"/>
      <c r="BR14" s="669"/>
      <c r="BS14" s="669"/>
      <c r="BT14" s="669"/>
      <c r="BU14" s="669"/>
      <c r="BV14" s="670"/>
      <c r="BW14" s="671">
        <v>0</v>
      </c>
      <c r="BX14" s="671"/>
      <c r="BY14" s="671"/>
      <c r="BZ14" s="671"/>
      <c r="CA14" s="671"/>
      <c r="CB14" s="671"/>
      <c r="CC14" s="671"/>
      <c r="CD14" s="671"/>
      <c r="CE14" s="671">
        <v>0</v>
      </c>
      <c r="CF14" s="671"/>
      <c r="CG14" s="671"/>
      <c r="CH14" s="671"/>
      <c r="CI14" s="671"/>
      <c r="CJ14" s="671"/>
      <c r="CK14" s="671"/>
      <c r="CL14" s="671"/>
      <c r="CM14" s="671"/>
      <c r="CN14" s="671">
        <v>0</v>
      </c>
      <c r="CO14" s="671"/>
      <c r="CP14" s="671"/>
      <c r="CQ14" s="671"/>
      <c r="CR14" s="671"/>
      <c r="CS14" s="671"/>
      <c r="CT14" s="671"/>
      <c r="CU14" s="671"/>
      <c r="CV14" s="666">
        <f>SUM(AQ14:CU14)</f>
        <v>63908.408219178091</v>
      </c>
      <c r="CW14" s="666"/>
      <c r="CX14" s="666"/>
      <c r="CY14" s="666"/>
      <c r="CZ14" s="666"/>
      <c r="DA14" s="666"/>
      <c r="DB14" s="666"/>
      <c r="DC14" s="666"/>
      <c r="DD14" s="666"/>
      <c r="DE14" s="667"/>
      <c r="DQ14" s="459"/>
      <c r="DR14" s="459"/>
      <c r="DU14" s="129"/>
    </row>
    <row r="15" spans="1:125" s="3" customFormat="1" ht="23.25" customHeight="1">
      <c r="A15" s="672" t="s">
        <v>1803</v>
      </c>
      <c r="B15" s="673"/>
      <c r="C15" s="673"/>
      <c r="D15" s="673"/>
      <c r="E15" s="673"/>
      <c r="F15" s="673"/>
      <c r="G15" s="673"/>
      <c r="H15" s="673"/>
      <c r="I15" s="673"/>
      <c r="J15" s="673"/>
      <c r="K15" s="673"/>
      <c r="L15" s="673"/>
      <c r="M15" s="673"/>
      <c r="N15" s="673"/>
      <c r="O15" s="674"/>
      <c r="P15" s="688" t="s">
        <v>1861</v>
      </c>
      <c r="Q15" s="688"/>
      <c r="R15" s="688"/>
      <c r="S15" s="688"/>
      <c r="T15" s="688"/>
      <c r="U15" s="688"/>
      <c r="V15" s="688"/>
      <c r="W15" s="688"/>
      <c r="X15" s="688"/>
      <c r="Y15" s="688"/>
      <c r="Z15" s="688"/>
      <c r="AA15" s="688"/>
      <c r="AB15" s="688"/>
      <c r="AC15" s="688"/>
      <c r="AD15" s="689"/>
      <c r="AE15" s="689"/>
      <c r="AF15" s="689"/>
      <c r="AG15" s="690">
        <v>1</v>
      </c>
      <c r="AH15" s="690"/>
      <c r="AI15" s="690"/>
      <c r="AJ15" s="690"/>
      <c r="AK15" s="684">
        <v>5803.93</v>
      </c>
      <c r="AL15" s="685"/>
      <c r="AM15" s="685"/>
      <c r="AN15" s="685"/>
      <c r="AO15" s="685"/>
      <c r="AP15" s="686"/>
      <c r="AQ15" s="687">
        <f>AG15*AK15*12</f>
        <v>69647.16</v>
      </c>
      <c r="AR15" s="687"/>
      <c r="AS15" s="687"/>
      <c r="AT15" s="687"/>
      <c r="AU15" s="687"/>
      <c r="AV15" s="687"/>
      <c r="AW15" s="687"/>
      <c r="AX15" s="687"/>
      <c r="AY15" s="706">
        <v>0</v>
      </c>
      <c r="AZ15" s="707"/>
      <c r="BA15" s="707"/>
      <c r="BB15" s="707"/>
      <c r="BC15" s="707"/>
      <c r="BD15" s="707"/>
      <c r="BE15" s="707"/>
      <c r="BF15" s="708"/>
      <c r="BG15" s="671">
        <v>0</v>
      </c>
      <c r="BH15" s="671"/>
      <c r="BI15" s="671"/>
      <c r="BJ15" s="671"/>
      <c r="BK15" s="671"/>
      <c r="BL15" s="671"/>
      <c r="BM15" s="671"/>
      <c r="BN15" s="671"/>
      <c r="BO15" s="668">
        <f>AQ15/365*50</f>
        <v>9540.7068493150691</v>
      </c>
      <c r="BP15" s="669"/>
      <c r="BQ15" s="669"/>
      <c r="BR15" s="669"/>
      <c r="BS15" s="669"/>
      <c r="BT15" s="669"/>
      <c r="BU15" s="669"/>
      <c r="BV15" s="670"/>
      <c r="BW15" s="671">
        <v>0</v>
      </c>
      <c r="BX15" s="671"/>
      <c r="BY15" s="671"/>
      <c r="BZ15" s="671"/>
      <c r="CA15" s="671"/>
      <c r="CB15" s="671"/>
      <c r="CC15" s="671"/>
      <c r="CD15" s="671"/>
      <c r="CE15" s="671">
        <v>0</v>
      </c>
      <c r="CF15" s="671"/>
      <c r="CG15" s="671"/>
      <c r="CH15" s="671"/>
      <c r="CI15" s="671"/>
      <c r="CJ15" s="671"/>
      <c r="CK15" s="671"/>
      <c r="CL15" s="671"/>
      <c r="CM15" s="671"/>
      <c r="CN15" s="671">
        <v>0</v>
      </c>
      <c r="CO15" s="671"/>
      <c r="CP15" s="671"/>
      <c r="CQ15" s="671"/>
      <c r="CR15" s="671"/>
      <c r="CS15" s="671"/>
      <c r="CT15" s="671"/>
      <c r="CU15" s="671"/>
      <c r="CV15" s="666">
        <f>SUM(AQ15:CU15)</f>
        <v>79187.866849315076</v>
      </c>
      <c r="CW15" s="666"/>
      <c r="CX15" s="666"/>
      <c r="CY15" s="666"/>
      <c r="CZ15" s="666"/>
      <c r="DA15" s="666"/>
      <c r="DB15" s="666"/>
      <c r="DC15" s="666"/>
      <c r="DD15" s="666"/>
      <c r="DE15" s="667"/>
      <c r="DQ15" s="459"/>
      <c r="DR15" s="459"/>
    </row>
    <row r="16" spans="1:125" s="3" customFormat="1" ht="23.25" customHeight="1">
      <c r="A16" s="672" t="s">
        <v>1802</v>
      </c>
      <c r="B16" s="673"/>
      <c r="C16" s="673"/>
      <c r="D16" s="673"/>
      <c r="E16" s="673"/>
      <c r="F16" s="673"/>
      <c r="G16" s="673"/>
      <c r="H16" s="673"/>
      <c r="I16" s="673"/>
      <c r="J16" s="673"/>
      <c r="K16" s="673"/>
      <c r="L16" s="673"/>
      <c r="M16" s="673"/>
      <c r="N16" s="673"/>
      <c r="O16" s="674"/>
      <c r="P16" s="688" t="s">
        <v>1861</v>
      </c>
      <c r="Q16" s="688"/>
      <c r="R16" s="688"/>
      <c r="S16" s="688"/>
      <c r="T16" s="688"/>
      <c r="U16" s="688"/>
      <c r="V16" s="688"/>
      <c r="W16" s="688"/>
      <c r="X16" s="688"/>
      <c r="Y16" s="688"/>
      <c r="Z16" s="688"/>
      <c r="AA16" s="688"/>
      <c r="AB16" s="688"/>
      <c r="AC16" s="688"/>
      <c r="AD16" s="689"/>
      <c r="AE16" s="689"/>
      <c r="AF16" s="689"/>
      <c r="AG16" s="690">
        <v>1</v>
      </c>
      <c r="AH16" s="690"/>
      <c r="AI16" s="690"/>
      <c r="AJ16" s="690"/>
      <c r="AK16" s="684">
        <v>5470.71</v>
      </c>
      <c r="AL16" s="685"/>
      <c r="AM16" s="685"/>
      <c r="AN16" s="685"/>
      <c r="AO16" s="685"/>
      <c r="AP16" s="686"/>
      <c r="AQ16" s="687">
        <f t="shared" si="2"/>
        <v>65648.52</v>
      </c>
      <c r="AR16" s="687"/>
      <c r="AS16" s="687"/>
      <c r="AT16" s="687"/>
      <c r="AU16" s="687"/>
      <c r="AV16" s="687"/>
      <c r="AW16" s="687"/>
      <c r="AX16" s="687"/>
      <c r="AY16" s="706">
        <v>0</v>
      </c>
      <c r="AZ16" s="707"/>
      <c r="BA16" s="707"/>
      <c r="BB16" s="707"/>
      <c r="BC16" s="707"/>
      <c r="BD16" s="707"/>
      <c r="BE16" s="707"/>
      <c r="BF16" s="708"/>
      <c r="BG16" s="671">
        <v>0</v>
      </c>
      <c r="BH16" s="671"/>
      <c r="BI16" s="671"/>
      <c r="BJ16" s="671"/>
      <c r="BK16" s="671"/>
      <c r="BL16" s="671"/>
      <c r="BM16" s="671"/>
      <c r="BN16" s="671"/>
      <c r="BO16" s="668">
        <f t="shared" si="0"/>
        <v>8992.9479452054802</v>
      </c>
      <c r="BP16" s="669"/>
      <c r="BQ16" s="669"/>
      <c r="BR16" s="669"/>
      <c r="BS16" s="669"/>
      <c r="BT16" s="669"/>
      <c r="BU16" s="669"/>
      <c r="BV16" s="670"/>
      <c r="BW16" s="671">
        <v>0</v>
      </c>
      <c r="BX16" s="671"/>
      <c r="BY16" s="671"/>
      <c r="BZ16" s="671"/>
      <c r="CA16" s="671"/>
      <c r="CB16" s="671"/>
      <c r="CC16" s="671"/>
      <c r="CD16" s="671"/>
      <c r="CE16" s="671">
        <v>0</v>
      </c>
      <c r="CF16" s="671"/>
      <c r="CG16" s="671"/>
      <c r="CH16" s="671"/>
      <c r="CI16" s="671"/>
      <c r="CJ16" s="671"/>
      <c r="CK16" s="671"/>
      <c r="CL16" s="671"/>
      <c r="CM16" s="671"/>
      <c r="CN16" s="671">
        <v>0</v>
      </c>
      <c r="CO16" s="671"/>
      <c r="CP16" s="671"/>
      <c r="CQ16" s="671"/>
      <c r="CR16" s="671"/>
      <c r="CS16" s="671"/>
      <c r="CT16" s="671"/>
      <c r="CU16" s="671"/>
      <c r="CV16" s="666">
        <f t="shared" si="1"/>
        <v>74641.467945205484</v>
      </c>
      <c r="CW16" s="666"/>
      <c r="CX16" s="666"/>
      <c r="CY16" s="666"/>
      <c r="CZ16" s="666"/>
      <c r="DA16" s="666"/>
      <c r="DB16" s="666"/>
      <c r="DC16" s="666"/>
      <c r="DD16" s="666"/>
      <c r="DE16" s="667"/>
      <c r="DQ16" s="459"/>
      <c r="DR16" s="459"/>
    </row>
    <row r="17" spans="1:122" s="3" customFormat="1" ht="23.25" customHeight="1">
      <c r="A17" s="672" t="s">
        <v>1871</v>
      </c>
      <c r="B17" s="673"/>
      <c r="C17" s="673"/>
      <c r="D17" s="673"/>
      <c r="E17" s="673"/>
      <c r="F17" s="673"/>
      <c r="G17" s="673"/>
      <c r="H17" s="673"/>
      <c r="I17" s="673"/>
      <c r="J17" s="673"/>
      <c r="K17" s="673"/>
      <c r="L17" s="673"/>
      <c r="M17" s="673"/>
      <c r="N17" s="673"/>
      <c r="O17" s="674"/>
      <c r="P17" s="688" t="s">
        <v>1861</v>
      </c>
      <c r="Q17" s="688"/>
      <c r="R17" s="688"/>
      <c r="S17" s="688"/>
      <c r="T17" s="688"/>
      <c r="U17" s="688"/>
      <c r="V17" s="688"/>
      <c r="W17" s="688"/>
      <c r="X17" s="688"/>
      <c r="Y17" s="688"/>
      <c r="Z17" s="688"/>
      <c r="AA17" s="688"/>
      <c r="AB17" s="688"/>
      <c r="AC17" s="688"/>
      <c r="AD17" s="689"/>
      <c r="AE17" s="689"/>
      <c r="AF17" s="689"/>
      <c r="AG17" s="690">
        <v>1</v>
      </c>
      <c r="AH17" s="690"/>
      <c r="AI17" s="690"/>
      <c r="AJ17" s="690"/>
      <c r="AK17" s="684">
        <v>1832.53</v>
      </c>
      <c r="AL17" s="685"/>
      <c r="AM17" s="685"/>
      <c r="AN17" s="685"/>
      <c r="AO17" s="685"/>
      <c r="AP17" s="686"/>
      <c r="AQ17" s="687">
        <f t="shared" si="2"/>
        <v>21990.36</v>
      </c>
      <c r="AR17" s="687"/>
      <c r="AS17" s="687"/>
      <c r="AT17" s="687"/>
      <c r="AU17" s="687"/>
      <c r="AV17" s="687"/>
      <c r="AW17" s="687"/>
      <c r="AX17" s="687"/>
      <c r="AY17" s="668">
        <v>0</v>
      </c>
      <c r="AZ17" s="669"/>
      <c r="BA17" s="669"/>
      <c r="BB17" s="669"/>
      <c r="BC17" s="669"/>
      <c r="BD17" s="669"/>
      <c r="BE17" s="669"/>
      <c r="BF17" s="670"/>
      <c r="BG17" s="671">
        <v>0</v>
      </c>
      <c r="BH17" s="671"/>
      <c r="BI17" s="671"/>
      <c r="BJ17" s="671"/>
      <c r="BK17" s="671"/>
      <c r="BL17" s="671"/>
      <c r="BM17" s="671"/>
      <c r="BN17" s="671"/>
      <c r="BO17" s="668">
        <f t="shared" si="0"/>
        <v>3012.3780821917808</v>
      </c>
      <c r="BP17" s="669"/>
      <c r="BQ17" s="669"/>
      <c r="BR17" s="669"/>
      <c r="BS17" s="669"/>
      <c r="BT17" s="669"/>
      <c r="BU17" s="669"/>
      <c r="BV17" s="670"/>
      <c r="BW17" s="671">
        <v>0</v>
      </c>
      <c r="BX17" s="671"/>
      <c r="BY17" s="671"/>
      <c r="BZ17" s="671"/>
      <c r="CA17" s="671"/>
      <c r="CB17" s="671"/>
      <c r="CC17" s="671"/>
      <c r="CD17" s="671"/>
      <c r="CE17" s="671">
        <v>0</v>
      </c>
      <c r="CF17" s="671"/>
      <c r="CG17" s="671"/>
      <c r="CH17" s="671"/>
      <c r="CI17" s="671"/>
      <c r="CJ17" s="671"/>
      <c r="CK17" s="671"/>
      <c r="CL17" s="671"/>
      <c r="CM17" s="671"/>
      <c r="CN17" s="671">
        <v>0</v>
      </c>
      <c r="CO17" s="671"/>
      <c r="CP17" s="671"/>
      <c r="CQ17" s="671"/>
      <c r="CR17" s="671"/>
      <c r="CS17" s="671"/>
      <c r="CT17" s="671"/>
      <c r="CU17" s="671"/>
      <c r="CV17" s="666">
        <f t="shared" si="1"/>
        <v>25002.738082191783</v>
      </c>
      <c r="CW17" s="666"/>
      <c r="CX17" s="666"/>
      <c r="CY17" s="666"/>
      <c r="CZ17" s="666"/>
      <c r="DA17" s="666"/>
      <c r="DB17" s="666"/>
      <c r="DC17" s="666"/>
      <c r="DD17" s="666"/>
      <c r="DE17" s="667"/>
      <c r="DQ17" s="459"/>
      <c r="DR17" s="459"/>
    </row>
    <row r="18" spans="1:122" s="3" customFormat="1" ht="23.25" customHeight="1">
      <c r="A18" s="672" t="s">
        <v>1872</v>
      </c>
      <c r="B18" s="673"/>
      <c r="C18" s="673"/>
      <c r="D18" s="673"/>
      <c r="E18" s="673"/>
      <c r="F18" s="673"/>
      <c r="G18" s="673"/>
      <c r="H18" s="673"/>
      <c r="I18" s="673"/>
      <c r="J18" s="673"/>
      <c r="K18" s="673"/>
      <c r="L18" s="673"/>
      <c r="M18" s="673"/>
      <c r="N18" s="673"/>
      <c r="O18" s="674"/>
      <c r="P18" s="688" t="s">
        <v>1861</v>
      </c>
      <c r="Q18" s="688"/>
      <c r="R18" s="688"/>
      <c r="S18" s="688"/>
      <c r="T18" s="688"/>
      <c r="U18" s="688"/>
      <c r="V18" s="688"/>
      <c r="W18" s="688"/>
      <c r="X18" s="688"/>
      <c r="Y18" s="688"/>
      <c r="Z18" s="688"/>
      <c r="AA18" s="688"/>
      <c r="AB18" s="688"/>
      <c r="AC18" s="688"/>
      <c r="AD18" s="689"/>
      <c r="AE18" s="689"/>
      <c r="AF18" s="689"/>
      <c r="AG18" s="690">
        <v>1</v>
      </c>
      <c r="AH18" s="690"/>
      <c r="AI18" s="690"/>
      <c r="AJ18" s="690"/>
      <c r="AK18" s="684">
        <v>5468.27</v>
      </c>
      <c r="AL18" s="685"/>
      <c r="AM18" s="685"/>
      <c r="AN18" s="685"/>
      <c r="AO18" s="685"/>
      <c r="AP18" s="686"/>
      <c r="AQ18" s="687">
        <f>AG18*AK18*12</f>
        <v>65619.240000000005</v>
      </c>
      <c r="AR18" s="687"/>
      <c r="AS18" s="687"/>
      <c r="AT18" s="687"/>
      <c r="AU18" s="687"/>
      <c r="AV18" s="687"/>
      <c r="AW18" s="687"/>
      <c r="AX18" s="687"/>
      <c r="AY18" s="668">
        <v>0</v>
      </c>
      <c r="AZ18" s="669"/>
      <c r="BA18" s="669"/>
      <c r="BB18" s="669"/>
      <c r="BC18" s="669"/>
      <c r="BD18" s="669"/>
      <c r="BE18" s="669"/>
      <c r="BF18" s="670"/>
      <c r="BG18" s="671">
        <v>0</v>
      </c>
      <c r="BH18" s="671"/>
      <c r="BI18" s="671"/>
      <c r="BJ18" s="671"/>
      <c r="BK18" s="671"/>
      <c r="BL18" s="671"/>
      <c r="BM18" s="671"/>
      <c r="BN18" s="671"/>
      <c r="BO18" s="668">
        <f>AQ18/365*50</f>
        <v>8988.9369863013708</v>
      </c>
      <c r="BP18" s="669"/>
      <c r="BQ18" s="669"/>
      <c r="BR18" s="669"/>
      <c r="BS18" s="669"/>
      <c r="BT18" s="669"/>
      <c r="BU18" s="669"/>
      <c r="BV18" s="670"/>
      <c r="BW18" s="671">
        <v>0</v>
      </c>
      <c r="BX18" s="671"/>
      <c r="BY18" s="671"/>
      <c r="BZ18" s="671"/>
      <c r="CA18" s="671"/>
      <c r="CB18" s="671"/>
      <c r="CC18" s="671"/>
      <c r="CD18" s="671"/>
      <c r="CE18" s="671">
        <v>0</v>
      </c>
      <c r="CF18" s="671"/>
      <c r="CG18" s="671"/>
      <c r="CH18" s="671"/>
      <c r="CI18" s="671"/>
      <c r="CJ18" s="671"/>
      <c r="CK18" s="671"/>
      <c r="CL18" s="671"/>
      <c r="CM18" s="671"/>
      <c r="CN18" s="671">
        <v>0</v>
      </c>
      <c r="CO18" s="671"/>
      <c r="CP18" s="671"/>
      <c r="CQ18" s="671"/>
      <c r="CR18" s="671"/>
      <c r="CS18" s="671"/>
      <c r="CT18" s="671"/>
      <c r="CU18" s="671"/>
      <c r="CV18" s="666">
        <f>SUM(AQ18:CU18)</f>
        <v>74608.176986301376</v>
      </c>
      <c r="CW18" s="666"/>
      <c r="CX18" s="666"/>
      <c r="CY18" s="666"/>
      <c r="CZ18" s="666"/>
      <c r="DA18" s="666"/>
      <c r="DB18" s="666"/>
      <c r="DC18" s="666"/>
      <c r="DD18" s="666"/>
      <c r="DE18" s="667"/>
      <c r="DQ18" s="459"/>
      <c r="DR18" s="459"/>
    </row>
    <row r="19" spans="1:122" s="3" customFormat="1" ht="23.25" customHeight="1">
      <c r="A19" s="672" t="s">
        <v>1804</v>
      </c>
      <c r="B19" s="673"/>
      <c r="C19" s="673"/>
      <c r="D19" s="673"/>
      <c r="E19" s="673"/>
      <c r="F19" s="673"/>
      <c r="G19" s="673"/>
      <c r="H19" s="673"/>
      <c r="I19" s="673"/>
      <c r="J19" s="673"/>
      <c r="K19" s="673"/>
      <c r="L19" s="673"/>
      <c r="M19" s="673"/>
      <c r="N19" s="673"/>
      <c r="O19" s="674"/>
      <c r="P19" s="688" t="s">
        <v>1873</v>
      </c>
      <c r="Q19" s="688"/>
      <c r="R19" s="688"/>
      <c r="S19" s="688"/>
      <c r="T19" s="688"/>
      <c r="U19" s="688"/>
      <c r="V19" s="688"/>
      <c r="W19" s="688"/>
      <c r="X19" s="688"/>
      <c r="Y19" s="688"/>
      <c r="Z19" s="688"/>
      <c r="AA19" s="688"/>
      <c r="AB19" s="688"/>
      <c r="AC19" s="688"/>
      <c r="AD19" s="689"/>
      <c r="AE19" s="689"/>
      <c r="AF19" s="689"/>
      <c r="AG19" s="690">
        <v>1</v>
      </c>
      <c r="AH19" s="690"/>
      <c r="AI19" s="690"/>
      <c r="AJ19" s="690"/>
      <c r="AK19" s="684">
        <v>11890.62</v>
      </c>
      <c r="AL19" s="685"/>
      <c r="AM19" s="685"/>
      <c r="AN19" s="685"/>
      <c r="AO19" s="685"/>
      <c r="AP19" s="686"/>
      <c r="AQ19" s="687">
        <f t="shared" si="2"/>
        <v>142687.44</v>
      </c>
      <c r="AR19" s="687"/>
      <c r="AS19" s="687"/>
      <c r="AT19" s="687"/>
      <c r="AU19" s="687"/>
      <c r="AV19" s="687"/>
      <c r="AW19" s="687"/>
      <c r="AX19" s="687"/>
      <c r="AY19" s="706">
        <v>0</v>
      </c>
      <c r="AZ19" s="707"/>
      <c r="BA19" s="707"/>
      <c r="BB19" s="707"/>
      <c r="BC19" s="707"/>
      <c r="BD19" s="707"/>
      <c r="BE19" s="707"/>
      <c r="BF19" s="708"/>
      <c r="BG19" s="671">
        <v>0</v>
      </c>
      <c r="BH19" s="671"/>
      <c r="BI19" s="671"/>
      <c r="BJ19" s="671"/>
      <c r="BK19" s="671"/>
      <c r="BL19" s="671"/>
      <c r="BM19" s="671"/>
      <c r="BN19" s="671"/>
      <c r="BO19" s="668">
        <f t="shared" si="0"/>
        <v>19546.224657534247</v>
      </c>
      <c r="BP19" s="669"/>
      <c r="BQ19" s="669"/>
      <c r="BR19" s="669"/>
      <c r="BS19" s="669"/>
      <c r="BT19" s="669"/>
      <c r="BU19" s="669"/>
      <c r="BV19" s="670"/>
      <c r="BW19" s="671">
        <v>0</v>
      </c>
      <c r="BX19" s="671"/>
      <c r="BY19" s="671"/>
      <c r="BZ19" s="671"/>
      <c r="CA19" s="671"/>
      <c r="CB19" s="671"/>
      <c r="CC19" s="671"/>
      <c r="CD19" s="671"/>
      <c r="CE19" s="671">
        <v>0</v>
      </c>
      <c r="CF19" s="671"/>
      <c r="CG19" s="671"/>
      <c r="CH19" s="671"/>
      <c r="CI19" s="671"/>
      <c r="CJ19" s="671"/>
      <c r="CK19" s="671"/>
      <c r="CL19" s="671"/>
      <c r="CM19" s="671"/>
      <c r="CN19" s="671">
        <v>0</v>
      </c>
      <c r="CO19" s="671"/>
      <c r="CP19" s="671"/>
      <c r="CQ19" s="671"/>
      <c r="CR19" s="671"/>
      <c r="CS19" s="671"/>
      <c r="CT19" s="671"/>
      <c r="CU19" s="671"/>
      <c r="CV19" s="687">
        <f>SUM(AQ19:CU19)</f>
        <v>162233.66465753425</v>
      </c>
      <c r="CW19" s="687"/>
      <c r="CX19" s="687"/>
      <c r="CY19" s="687"/>
      <c r="CZ19" s="687"/>
      <c r="DA19" s="687"/>
      <c r="DB19" s="687"/>
      <c r="DC19" s="687"/>
      <c r="DD19" s="687"/>
      <c r="DE19" s="694"/>
    </row>
    <row r="20" spans="1:122" s="3" customFormat="1" ht="23.25" customHeight="1">
      <c r="A20" s="672" t="s">
        <v>1802</v>
      </c>
      <c r="B20" s="673"/>
      <c r="C20" s="673"/>
      <c r="D20" s="673"/>
      <c r="E20" s="673"/>
      <c r="F20" s="673"/>
      <c r="G20" s="673"/>
      <c r="H20" s="673"/>
      <c r="I20" s="673"/>
      <c r="J20" s="673"/>
      <c r="K20" s="673"/>
      <c r="L20" s="673"/>
      <c r="M20" s="673"/>
      <c r="N20" s="673"/>
      <c r="O20" s="674"/>
      <c r="P20" s="688" t="s">
        <v>1873</v>
      </c>
      <c r="Q20" s="688"/>
      <c r="R20" s="688"/>
      <c r="S20" s="688"/>
      <c r="T20" s="688"/>
      <c r="U20" s="688"/>
      <c r="V20" s="688"/>
      <c r="W20" s="688"/>
      <c r="X20" s="688"/>
      <c r="Y20" s="688"/>
      <c r="Z20" s="688"/>
      <c r="AA20" s="688"/>
      <c r="AB20" s="688"/>
      <c r="AC20" s="688"/>
      <c r="AD20" s="689"/>
      <c r="AE20" s="689"/>
      <c r="AF20" s="689"/>
      <c r="AG20" s="690">
        <v>1</v>
      </c>
      <c r="AH20" s="690"/>
      <c r="AI20" s="690"/>
      <c r="AJ20" s="690"/>
      <c r="AK20" s="684">
        <v>5715.36</v>
      </c>
      <c r="AL20" s="685"/>
      <c r="AM20" s="685"/>
      <c r="AN20" s="685"/>
      <c r="AO20" s="685"/>
      <c r="AP20" s="686"/>
      <c r="AQ20" s="687">
        <f t="shared" si="2"/>
        <v>68584.319999999992</v>
      </c>
      <c r="AR20" s="687"/>
      <c r="AS20" s="687"/>
      <c r="AT20" s="687"/>
      <c r="AU20" s="687"/>
      <c r="AV20" s="687"/>
      <c r="AW20" s="687"/>
      <c r="AX20" s="687"/>
      <c r="AY20" s="668">
        <v>0</v>
      </c>
      <c r="AZ20" s="669"/>
      <c r="BA20" s="669"/>
      <c r="BB20" s="669"/>
      <c r="BC20" s="669"/>
      <c r="BD20" s="669"/>
      <c r="BE20" s="669"/>
      <c r="BF20" s="670"/>
      <c r="BG20" s="671">
        <v>0</v>
      </c>
      <c r="BH20" s="671"/>
      <c r="BI20" s="671"/>
      <c r="BJ20" s="671"/>
      <c r="BK20" s="671"/>
      <c r="BL20" s="671"/>
      <c r="BM20" s="671"/>
      <c r="BN20" s="671"/>
      <c r="BO20" s="668">
        <f t="shared" si="0"/>
        <v>9395.1123287671217</v>
      </c>
      <c r="BP20" s="669"/>
      <c r="BQ20" s="669"/>
      <c r="BR20" s="669"/>
      <c r="BS20" s="669"/>
      <c r="BT20" s="669"/>
      <c r="BU20" s="669"/>
      <c r="BV20" s="670"/>
      <c r="BW20" s="671">
        <v>0</v>
      </c>
      <c r="BX20" s="671"/>
      <c r="BY20" s="671"/>
      <c r="BZ20" s="671"/>
      <c r="CA20" s="671"/>
      <c r="CB20" s="671"/>
      <c r="CC20" s="671"/>
      <c r="CD20" s="671"/>
      <c r="CE20" s="671">
        <v>0</v>
      </c>
      <c r="CF20" s="671"/>
      <c r="CG20" s="671"/>
      <c r="CH20" s="671"/>
      <c r="CI20" s="671"/>
      <c r="CJ20" s="671"/>
      <c r="CK20" s="671"/>
      <c r="CL20" s="671"/>
      <c r="CM20" s="671"/>
      <c r="CN20" s="671">
        <v>0</v>
      </c>
      <c r="CO20" s="671"/>
      <c r="CP20" s="671"/>
      <c r="CQ20" s="671"/>
      <c r="CR20" s="671"/>
      <c r="CS20" s="671"/>
      <c r="CT20" s="671"/>
      <c r="CU20" s="671"/>
      <c r="CV20" s="687">
        <f>SUM(AQ20:CU20)</f>
        <v>77979.432328767114</v>
      </c>
      <c r="CW20" s="687"/>
      <c r="CX20" s="687"/>
      <c r="CY20" s="687"/>
      <c r="CZ20" s="687"/>
      <c r="DA20" s="687"/>
      <c r="DB20" s="687"/>
      <c r="DC20" s="687"/>
      <c r="DD20" s="687"/>
      <c r="DE20" s="694"/>
    </row>
    <row r="21" spans="1:122" s="3" customFormat="1" ht="23.25" customHeight="1">
      <c r="A21" s="672" t="s">
        <v>1804</v>
      </c>
      <c r="B21" s="673"/>
      <c r="C21" s="673"/>
      <c r="D21" s="673"/>
      <c r="E21" s="673"/>
      <c r="F21" s="673"/>
      <c r="G21" s="673"/>
      <c r="H21" s="673"/>
      <c r="I21" s="673"/>
      <c r="J21" s="673"/>
      <c r="K21" s="673"/>
      <c r="L21" s="673"/>
      <c r="M21" s="673"/>
      <c r="N21" s="673"/>
      <c r="O21" s="674"/>
      <c r="P21" s="688" t="s">
        <v>1900</v>
      </c>
      <c r="Q21" s="688"/>
      <c r="R21" s="688"/>
      <c r="S21" s="688"/>
      <c r="T21" s="688"/>
      <c r="U21" s="688"/>
      <c r="V21" s="688"/>
      <c r="W21" s="688"/>
      <c r="X21" s="688"/>
      <c r="Y21" s="688"/>
      <c r="Z21" s="688"/>
      <c r="AA21" s="688"/>
      <c r="AB21" s="688"/>
      <c r="AC21" s="688"/>
      <c r="AD21" s="689"/>
      <c r="AE21" s="689"/>
      <c r="AF21" s="689"/>
      <c r="AG21" s="690">
        <v>1</v>
      </c>
      <c r="AH21" s="690"/>
      <c r="AI21" s="690"/>
      <c r="AJ21" s="690"/>
      <c r="AK21" s="684">
        <v>12595.59</v>
      </c>
      <c r="AL21" s="685"/>
      <c r="AM21" s="685"/>
      <c r="AN21" s="685"/>
      <c r="AO21" s="685"/>
      <c r="AP21" s="686"/>
      <c r="AQ21" s="687">
        <f t="shared" si="2"/>
        <v>151147.08000000002</v>
      </c>
      <c r="AR21" s="687"/>
      <c r="AS21" s="687"/>
      <c r="AT21" s="687"/>
      <c r="AU21" s="687"/>
      <c r="AV21" s="687"/>
      <c r="AW21" s="687"/>
      <c r="AX21" s="687"/>
      <c r="AY21" s="668">
        <v>0</v>
      </c>
      <c r="AZ21" s="669"/>
      <c r="BA21" s="669"/>
      <c r="BB21" s="669"/>
      <c r="BC21" s="669"/>
      <c r="BD21" s="669"/>
      <c r="BE21" s="669"/>
      <c r="BF21" s="670"/>
      <c r="BG21" s="671">
        <v>0</v>
      </c>
      <c r="BH21" s="671"/>
      <c r="BI21" s="671"/>
      <c r="BJ21" s="671"/>
      <c r="BK21" s="671"/>
      <c r="BL21" s="671"/>
      <c r="BM21" s="671"/>
      <c r="BN21" s="671"/>
      <c r="BO21" s="668">
        <f t="shared" si="0"/>
        <v>20705.079452054797</v>
      </c>
      <c r="BP21" s="669"/>
      <c r="BQ21" s="669"/>
      <c r="BR21" s="669"/>
      <c r="BS21" s="669"/>
      <c r="BT21" s="669"/>
      <c r="BU21" s="669"/>
      <c r="BV21" s="670"/>
      <c r="BW21" s="671">
        <v>0</v>
      </c>
      <c r="BX21" s="671"/>
      <c r="BY21" s="671"/>
      <c r="BZ21" s="671"/>
      <c r="CA21" s="671"/>
      <c r="CB21" s="671"/>
      <c r="CC21" s="671"/>
      <c r="CD21" s="671"/>
      <c r="CE21" s="671">
        <v>0</v>
      </c>
      <c r="CF21" s="671"/>
      <c r="CG21" s="671"/>
      <c r="CH21" s="671"/>
      <c r="CI21" s="671"/>
      <c r="CJ21" s="671"/>
      <c r="CK21" s="671"/>
      <c r="CL21" s="671"/>
      <c r="CM21" s="671"/>
      <c r="CN21" s="671">
        <v>0</v>
      </c>
      <c r="CO21" s="671"/>
      <c r="CP21" s="671"/>
      <c r="CQ21" s="671"/>
      <c r="CR21" s="671"/>
      <c r="CS21" s="671"/>
      <c r="CT21" s="671"/>
      <c r="CU21" s="671"/>
      <c r="CV21" s="666">
        <f t="shared" si="1"/>
        <v>171852.15945205482</v>
      </c>
      <c r="CW21" s="666"/>
      <c r="CX21" s="666"/>
      <c r="CY21" s="666"/>
      <c r="CZ21" s="666"/>
      <c r="DA21" s="666"/>
      <c r="DB21" s="666"/>
      <c r="DC21" s="666"/>
      <c r="DD21" s="666"/>
      <c r="DE21" s="667"/>
      <c r="DQ21" s="459"/>
      <c r="DR21" s="459"/>
    </row>
    <row r="22" spans="1:122" s="3" customFormat="1" ht="23.25" customHeight="1">
      <c r="A22" s="672" t="s">
        <v>1901</v>
      </c>
      <c r="B22" s="673"/>
      <c r="C22" s="673"/>
      <c r="D22" s="673"/>
      <c r="E22" s="673"/>
      <c r="F22" s="673"/>
      <c r="G22" s="673"/>
      <c r="H22" s="673"/>
      <c r="I22" s="673"/>
      <c r="J22" s="673"/>
      <c r="K22" s="673"/>
      <c r="L22" s="673"/>
      <c r="M22" s="673"/>
      <c r="N22" s="673"/>
      <c r="O22" s="674"/>
      <c r="P22" s="688" t="s">
        <v>1900</v>
      </c>
      <c r="Q22" s="688"/>
      <c r="R22" s="688"/>
      <c r="S22" s="688"/>
      <c r="T22" s="688"/>
      <c r="U22" s="688"/>
      <c r="V22" s="688"/>
      <c r="W22" s="688"/>
      <c r="X22" s="688"/>
      <c r="Y22" s="688"/>
      <c r="Z22" s="688"/>
      <c r="AA22" s="688"/>
      <c r="AB22" s="688"/>
      <c r="AC22" s="688"/>
      <c r="AD22" s="689"/>
      <c r="AE22" s="689"/>
      <c r="AF22" s="689"/>
      <c r="AG22" s="690">
        <v>1</v>
      </c>
      <c r="AH22" s="690"/>
      <c r="AI22" s="690"/>
      <c r="AJ22" s="690"/>
      <c r="AK22" s="684">
        <v>6000</v>
      </c>
      <c r="AL22" s="685"/>
      <c r="AM22" s="685"/>
      <c r="AN22" s="685"/>
      <c r="AO22" s="685"/>
      <c r="AP22" s="686"/>
      <c r="AQ22" s="687">
        <f t="shared" ref="AQ22:AQ27" si="3">AG22*AK22*12</f>
        <v>72000</v>
      </c>
      <c r="AR22" s="687"/>
      <c r="AS22" s="687"/>
      <c r="AT22" s="687"/>
      <c r="AU22" s="687"/>
      <c r="AV22" s="687"/>
      <c r="AW22" s="687"/>
      <c r="AX22" s="687"/>
      <c r="AY22" s="668">
        <v>0</v>
      </c>
      <c r="AZ22" s="669"/>
      <c r="BA22" s="669"/>
      <c r="BB22" s="669"/>
      <c r="BC22" s="669"/>
      <c r="BD22" s="669"/>
      <c r="BE22" s="669"/>
      <c r="BF22" s="670"/>
      <c r="BG22" s="671">
        <v>0</v>
      </c>
      <c r="BH22" s="671"/>
      <c r="BI22" s="671"/>
      <c r="BJ22" s="671"/>
      <c r="BK22" s="671"/>
      <c r="BL22" s="671"/>
      <c r="BM22" s="671"/>
      <c r="BN22" s="671"/>
      <c r="BO22" s="668">
        <f t="shared" si="0"/>
        <v>9863.0136986301368</v>
      </c>
      <c r="BP22" s="669"/>
      <c r="BQ22" s="669"/>
      <c r="BR22" s="669"/>
      <c r="BS22" s="669"/>
      <c r="BT22" s="669"/>
      <c r="BU22" s="669"/>
      <c r="BV22" s="670"/>
      <c r="BW22" s="671">
        <v>0</v>
      </c>
      <c r="BX22" s="671"/>
      <c r="BY22" s="671"/>
      <c r="BZ22" s="671"/>
      <c r="CA22" s="671"/>
      <c r="CB22" s="671"/>
      <c r="CC22" s="671"/>
      <c r="CD22" s="671"/>
      <c r="CE22" s="671">
        <v>0</v>
      </c>
      <c r="CF22" s="671"/>
      <c r="CG22" s="671"/>
      <c r="CH22" s="671"/>
      <c r="CI22" s="671"/>
      <c r="CJ22" s="671"/>
      <c r="CK22" s="671"/>
      <c r="CL22" s="671"/>
      <c r="CM22" s="671"/>
      <c r="CN22" s="671">
        <v>0</v>
      </c>
      <c r="CO22" s="671"/>
      <c r="CP22" s="671"/>
      <c r="CQ22" s="671"/>
      <c r="CR22" s="671"/>
      <c r="CS22" s="671"/>
      <c r="CT22" s="671"/>
      <c r="CU22" s="671"/>
      <c r="CV22" s="666">
        <f t="shared" ref="CV22:CV27" si="4">SUM(AQ22:CU22)</f>
        <v>81863.013698630137</v>
      </c>
      <c r="CW22" s="666"/>
      <c r="CX22" s="666"/>
      <c r="CY22" s="666"/>
      <c r="CZ22" s="666"/>
      <c r="DA22" s="666"/>
      <c r="DB22" s="666"/>
      <c r="DC22" s="666"/>
      <c r="DD22" s="666"/>
      <c r="DE22" s="667"/>
      <c r="DQ22" s="459"/>
      <c r="DR22" s="459"/>
    </row>
    <row r="23" spans="1:122" s="3" customFormat="1" ht="23.25" customHeight="1">
      <c r="A23" s="672" t="s">
        <v>1802</v>
      </c>
      <c r="B23" s="673"/>
      <c r="C23" s="673"/>
      <c r="D23" s="673"/>
      <c r="E23" s="673"/>
      <c r="F23" s="673"/>
      <c r="G23" s="673"/>
      <c r="H23" s="673"/>
      <c r="I23" s="673"/>
      <c r="J23" s="673"/>
      <c r="K23" s="673"/>
      <c r="L23" s="673"/>
      <c r="M23" s="673"/>
      <c r="N23" s="673"/>
      <c r="O23" s="674"/>
      <c r="P23" s="688" t="s">
        <v>1900</v>
      </c>
      <c r="Q23" s="688"/>
      <c r="R23" s="688"/>
      <c r="S23" s="688"/>
      <c r="T23" s="688"/>
      <c r="U23" s="688"/>
      <c r="V23" s="688"/>
      <c r="W23" s="688"/>
      <c r="X23" s="688"/>
      <c r="Y23" s="688"/>
      <c r="Z23" s="688"/>
      <c r="AA23" s="688"/>
      <c r="AB23" s="688"/>
      <c r="AC23" s="688"/>
      <c r="AD23" s="689"/>
      <c r="AE23" s="689"/>
      <c r="AF23" s="689"/>
      <c r="AG23" s="690">
        <v>1</v>
      </c>
      <c r="AH23" s="690"/>
      <c r="AI23" s="690"/>
      <c r="AJ23" s="690"/>
      <c r="AK23" s="684">
        <v>5715.57</v>
      </c>
      <c r="AL23" s="685"/>
      <c r="AM23" s="685"/>
      <c r="AN23" s="685"/>
      <c r="AO23" s="685"/>
      <c r="AP23" s="686"/>
      <c r="AQ23" s="687">
        <f t="shared" si="3"/>
        <v>68586.84</v>
      </c>
      <c r="AR23" s="687"/>
      <c r="AS23" s="687"/>
      <c r="AT23" s="687"/>
      <c r="AU23" s="687"/>
      <c r="AV23" s="687"/>
      <c r="AW23" s="687"/>
      <c r="AX23" s="687"/>
      <c r="AY23" s="668">
        <v>0</v>
      </c>
      <c r="AZ23" s="669"/>
      <c r="BA23" s="669"/>
      <c r="BB23" s="669"/>
      <c r="BC23" s="669"/>
      <c r="BD23" s="669"/>
      <c r="BE23" s="669"/>
      <c r="BF23" s="670"/>
      <c r="BG23" s="671">
        <v>0</v>
      </c>
      <c r="BH23" s="671"/>
      <c r="BI23" s="671"/>
      <c r="BJ23" s="671"/>
      <c r="BK23" s="671"/>
      <c r="BL23" s="671"/>
      <c r="BM23" s="671"/>
      <c r="BN23" s="671"/>
      <c r="BO23" s="668">
        <f>AQ23/365*50</f>
        <v>9395.4575342465741</v>
      </c>
      <c r="BP23" s="669"/>
      <c r="BQ23" s="669"/>
      <c r="BR23" s="669"/>
      <c r="BS23" s="669"/>
      <c r="BT23" s="669"/>
      <c r="BU23" s="669"/>
      <c r="BV23" s="670"/>
      <c r="BW23" s="671">
        <v>0</v>
      </c>
      <c r="BX23" s="671"/>
      <c r="BY23" s="671"/>
      <c r="BZ23" s="671"/>
      <c r="CA23" s="671"/>
      <c r="CB23" s="671"/>
      <c r="CC23" s="671"/>
      <c r="CD23" s="671"/>
      <c r="CE23" s="671">
        <v>0</v>
      </c>
      <c r="CF23" s="671"/>
      <c r="CG23" s="671"/>
      <c r="CH23" s="671"/>
      <c r="CI23" s="671"/>
      <c r="CJ23" s="671"/>
      <c r="CK23" s="671"/>
      <c r="CL23" s="671"/>
      <c r="CM23" s="671"/>
      <c r="CN23" s="671">
        <v>0</v>
      </c>
      <c r="CO23" s="671"/>
      <c r="CP23" s="671"/>
      <c r="CQ23" s="671"/>
      <c r="CR23" s="671"/>
      <c r="CS23" s="671"/>
      <c r="CT23" s="671"/>
      <c r="CU23" s="671"/>
      <c r="CV23" s="666">
        <f t="shared" si="4"/>
        <v>77982.297534246565</v>
      </c>
      <c r="CW23" s="666"/>
      <c r="CX23" s="666"/>
      <c r="CY23" s="666"/>
      <c r="CZ23" s="666"/>
      <c r="DA23" s="666"/>
      <c r="DB23" s="666"/>
      <c r="DC23" s="666"/>
      <c r="DD23" s="666"/>
      <c r="DE23" s="667"/>
      <c r="DQ23" s="459"/>
      <c r="DR23" s="459"/>
    </row>
    <row r="24" spans="1:122" s="3" customFormat="1" ht="23.25" customHeight="1">
      <c r="A24" s="672" t="s">
        <v>1804</v>
      </c>
      <c r="B24" s="673"/>
      <c r="C24" s="673"/>
      <c r="D24" s="673"/>
      <c r="E24" s="673"/>
      <c r="F24" s="673"/>
      <c r="G24" s="673"/>
      <c r="H24" s="673"/>
      <c r="I24" s="673"/>
      <c r="J24" s="673"/>
      <c r="K24" s="673"/>
      <c r="L24" s="673"/>
      <c r="M24" s="673"/>
      <c r="N24" s="673"/>
      <c r="O24" s="674"/>
      <c r="P24" s="695" t="s">
        <v>1874</v>
      </c>
      <c r="Q24" s="695"/>
      <c r="R24" s="695"/>
      <c r="S24" s="695"/>
      <c r="T24" s="695"/>
      <c r="U24" s="695"/>
      <c r="V24" s="695"/>
      <c r="W24" s="695"/>
      <c r="X24" s="695"/>
      <c r="Y24" s="695"/>
      <c r="Z24" s="695"/>
      <c r="AA24" s="695"/>
      <c r="AB24" s="695"/>
      <c r="AC24" s="695"/>
      <c r="AD24" s="689"/>
      <c r="AE24" s="689"/>
      <c r="AF24" s="689"/>
      <c r="AG24" s="690">
        <v>1</v>
      </c>
      <c r="AH24" s="690"/>
      <c r="AI24" s="690"/>
      <c r="AJ24" s="690"/>
      <c r="AK24" s="684">
        <v>11289.73</v>
      </c>
      <c r="AL24" s="685"/>
      <c r="AM24" s="685"/>
      <c r="AN24" s="685"/>
      <c r="AO24" s="685"/>
      <c r="AP24" s="686"/>
      <c r="AQ24" s="687">
        <f t="shared" si="3"/>
        <v>135476.76</v>
      </c>
      <c r="AR24" s="687"/>
      <c r="AS24" s="687"/>
      <c r="AT24" s="687"/>
      <c r="AU24" s="687"/>
      <c r="AV24" s="687"/>
      <c r="AW24" s="687"/>
      <c r="AX24" s="687"/>
      <c r="AY24" s="668">
        <v>0</v>
      </c>
      <c r="AZ24" s="669"/>
      <c r="BA24" s="669"/>
      <c r="BB24" s="669"/>
      <c r="BC24" s="669"/>
      <c r="BD24" s="669"/>
      <c r="BE24" s="669"/>
      <c r="BF24" s="670"/>
      <c r="BG24" s="671">
        <v>0</v>
      </c>
      <c r="BH24" s="671"/>
      <c r="BI24" s="671"/>
      <c r="BJ24" s="671"/>
      <c r="BK24" s="671"/>
      <c r="BL24" s="671"/>
      <c r="BM24" s="671"/>
      <c r="BN24" s="671"/>
      <c r="BO24" s="668">
        <f>AQ24/365*50</f>
        <v>18558.460273972603</v>
      </c>
      <c r="BP24" s="669"/>
      <c r="BQ24" s="669"/>
      <c r="BR24" s="669"/>
      <c r="BS24" s="669"/>
      <c r="BT24" s="669"/>
      <c r="BU24" s="669"/>
      <c r="BV24" s="670"/>
      <c r="BW24" s="671">
        <v>0</v>
      </c>
      <c r="BX24" s="671"/>
      <c r="BY24" s="671"/>
      <c r="BZ24" s="671"/>
      <c r="CA24" s="671"/>
      <c r="CB24" s="671"/>
      <c r="CC24" s="671"/>
      <c r="CD24" s="671"/>
      <c r="CE24" s="671">
        <v>0</v>
      </c>
      <c r="CF24" s="671"/>
      <c r="CG24" s="671"/>
      <c r="CH24" s="671"/>
      <c r="CI24" s="671"/>
      <c r="CJ24" s="671"/>
      <c r="CK24" s="671"/>
      <c r="CL24" s="671"/>
      <c r="CM24" s="671"/>
      <c r="CN24" s="671">
        <v>0</v>
      </c>
      <c r="CO24" s="671"/>
      <c r="CP24" s="671"/>
      <c r="CQ24" s="671"/>
      <c r="CR24" s="671"/>
      <c r="CS24" s="671"/>
      <c r="CT24" s="671"/>
      <c r="CU24" s="671"/>
      <c r="CV24" s="666">
        <f t="shared" si="4"/>
        <v>154035.22027397261</v>
      </c>
      <c r="CW24" s="666"/>
      <c r="CX24" s="666"/>
      <c r="CY24" s="666"/>
      <c r="CZ24" s="666"/>
      <c r="DA24" s="666"/>
      <c r="DB24" s="666"/>
      <c r="DC24" s="666"/>
      <c r="DD24" s="666"/>
      <c r="DE24" s="667"/>
      <c r="DQ24" s="459"/>
      <c r="DR24" s="459"/>
    </row>
    <row r="25" spans="1:122" s="3" customFormat="1" ht="23.25" customHeight="1">
      <c r="A25" s="672" t="s">
        <v>1804</v>
      </c>
      <c r="B25" s="673"/>
      <c r="C25" s="673"/>
      <c r="D25" s="673"/>
      <c r="E25" s="673"/>
      <c r="F25" s="673"/>
      <c r="G25" s="673"/>
      <c r="H25" s="673"/>
      <c r="I25" s="673"/>
      <c r="J25" s="673"/>
      <c r="K25" s="673"/>
      <c r="L25" s="673"/>
      <c r="M25" s="673"/>
      <c r="N25" s="673"/>
      <c r="O25" s="674"/>
      <c r="P25" s="695" t="s">
        <v>1875</v>
      </c>
      <c r="Q25" s="695"/>
      <c r="R25" s="695"/>
      <c r="S25" s="695"/>
      <c r="T25" s="695"/>
      <c r="U25" s="695"/>
      <c r="V25" s="695"/>
      <c r="W25" s="695"/>
      <c r="X25" s="695"/>
      <c r="Y25" s="695"/>
      <c r="Z25" s="695"/>
      <c r="AA25" s="695"/>
      <c r="AB25" s="695"/>
      <c r="AC25" s="695"/>
      <c r="AD25" s="689"/>
      <c r="AE25" s="689"/>
      <c r="AF25" s="689"/>
      <c r="AG25" s="690">
        <v>1</v>
      </c>
      <c r="AH25" s="690"/>
      <c r="AI25" s="690"/>
      <c r="AJ25" s="690"/>
      <c r="AK25" s="684">
        <v>8052.58</v>
      </c>
      <c r="AL25" s="685"/>
      <c r="AM25" s="685"/>
      <c r="AN25" s="685"/>
      <c r="AO25" s="685"/>
      <c r="AP25" s="686"/>
      <c r="AQ25" s="687">
        <f t="shared" si="3"/>
        <v>96630.959999999992</v>
      </c>
      <c r="AR25" s="687"/>
      <c r="AS25" s="687"/>
      <c r="AT25" s="687"/>
      <c r="AU25" s="687"/>
      <c r="AV25" s="687"/>
      <c r="AW25" s="687"/>
      <c r="AX25" s="687"/>
      <c r="AY25" s="668">
        <v>0</v>
      </c>
      <c r="AZ25" s="669"/>
      <c r="BA25" s="669"/>
      <c r="BB25" s="669"/>
      <c r="BC25" s="669"/>
      <c r="BD25" s="669"/>
      <c r="BE25" s="669"/>
      <c r="BF25" s="670"/>
      <c r="BG25" s="671">
        <v>0</v>
      </c>
      <c r="BH25" s="671"/>
      <c r="BI25" s="671"/>
      <c r="BJ25" s="671"/>
      <c r="BK25" s="671"/>
      <c r="BL25" s="671"/>
      <c r="BM25" s="671"/>
      <c r="BN25" s="671"/>
      <c r="BO25" s="668">
        <f>AQ25/365*50</f>
        <v>13237.117808219176</v>
      </c>
      <c r="BP25" s="669"/>
      <c r="BQ25" s="669"/>
      <c r="BR25" s="669"/>
      <c r="BS25" s="669"/>
      <c r="BT25" s="669"/>
      <c r="BU25" s="669"/>
      <c r="BV25" s="670"/>
      <c r="BW25" s="671">
        <v>0</v>
      </c>
      <c r="BX25" s="671"/>
      <c r="BY25" s="671"/>
      <c r="BZ25" s="671"/>
      <c r="CA25" s="671"/>
      <c r="CB25" s="671"/>
      <c r="CC25" s="671"/>
      <c r="CD25" s="671"/>
      <c r="CE25" s="671">
        <v>0</v>
      </c>
      <c r="CF25" s="671"/>
      <c r="CG25" s="671"/>
      <c r="CH25" s="671"/>
      <c r="CI25" s="671"/>
      <c r="CJ25" s="671"/>
      <c r="CK25" s="671"/>
      <c r="CL25" s="671"/>
      <c r="CM25" s="671"/>
      <c r="CN25" s="671">
        <v>0</v>
      </c>
      <c r="CO25" s="671"/>
      <c r="CP25" s="671"/>
      <c r="CQ25" s="671"/>
      <c r="CR25" s="671"/>
      <c r="CS25" s="671"/>
      <c r="CT25" s="671"/>
      <c r="CU25" s="671"/>
      <c r="CV25" s="666">
        <f t="shared" si="4"/>
        <v>109868.07780821917</v>
      </c>
      <c r="CW25" s="666"/>
      <c r="CX25" s="666"/>
      <c r="CY25" s="666"/>
      <c r="CZ25" s="666"/>
      <c r="DA25" s="666"/>
      <c r="DB25" s="666"/>
      <c r="DC25" s="666"/>
      <c r="DD25" s="666"/>
      <c r="DE25" s="667"/>
      <c r="DQ25" s="459"/>
      <c r="DR25" s="459"/>
    </row>
    <row r="26" spans="1:122" s="3" customFormat="1" ht="23.25" customHeight="1">
      <c r="A26" s="672" t="s">
        <v>1802</v>
      </c>
      <c r="B26" s="673"/>
      <c r="C26" s="673"/>
      <c r="D26" s="673"/>
      <c r="E26" s="673"/>
      <c r="F26" s="673"/>
      <c r="G26" s="673"/>
      <c r="H26" s="673"/>
      <c r="I26" s="673"/>
      <c r="J26" s="673"/>
      <c r="K26" s="673"/>
      <c r="L26" s="673"/>
      <c r="M26" s="673"/>
      <c r="N26" s="673"/>
      <c r="O26" s="674"/>
      <c r="P26" s="688" t="s">
        <v>1875</v>
      </c>
      <c r="Q26" s="688"/>
      <c r="R26" s="688"/>
      <c r="S26" s="688"/>
      <c r="T26" s="688"/>
      <c r="U26" s="688"/>
      <c r="V26" s="688"/>
      <c r="W26" s="688"/>
      <c r="X26" s="688"/>
      <c r="Y26" s="688"/>
      <c r="Z26" s="688"/>
      <c r="AA26" s="688"/>
      <c r="AB26" s="688"/>
      <c r="AC26" s="688"/>
      <c r="AD26" s="689"/>
      <c r="AE26" s="689"/>
      <c r="AF26" s="689"/>
      <c r="AG26" s="690">
        <v>1</v>
      </c>
      <c r="AH26" s="690"/>
      <c r="AI26" s="690"/>
      <c r="AJ26" s="690"/>
      <c r="AK26" s="684">
        <v>4480</v>
      </c>
      <c r="AL26" s="685"/>
      <c r="AM26" s="685"/>
      <c r="AN26" s="685"/>
      <c r="AO26" s="685"/>
      <c r="AP26" s="686"/>
      <c r="AQ26" s="762">
        <f t="shared" si="3"/>
        <v>53760</v>
      </c>
      <c r="AR26" s="763"/>
      <c r="AS26" s="763"/>
      <c r="AT26" s="763"/>
      <c r="AU26" s="763"/>
      <c r="AV26" s="763"/>
      <c r="AW26" s="763"/>
      <c r="AX26" s="764"/>
      <c r="AY26" s="668">
        <v>0</v>
      </c>
      <c r="AZ26" s="669"/>
      <c r="BA26" s="669"/>
      <c r="BB26" s="669"/>
      <c r="BC26" s="669"/>
      <c r="BD26" s="669"/>
      <c r="BE26" s="669"/>
      <c r="BF26" s="670"/>
      <c r="BG26" s="668">
        <v>0</v>
      </c>
      <c r="BH26" s="669"/>
      <c r="BI26" s="669"/>
      <c r="BJ26" s="669"/>
      <c r="BK26" s="669"/>
      <c r="BL26" s="669"/>
      <c r="BM26" s="669"/>
      <c r="BN26" s="670"/>
      <c r="BO26" s="668">
        <f>AQ26/365*50</f>
        <v>7364.3835616438355</v>
      </c>
      <c r="BP26" s="669"/>
      <c r="BQ26" s="669"/>
      <c r="BR26" s="669"/>
      <c r="BS26" s="669"/>
      <c r="BT26" s="669"/>
      <c r="BU26" s="669"/>
      <c r="BV26" s="670"/>
      <c r="BW26" s="668">
        <v>0</v>
      </c>
      <c r="BX26" s="669"/>
      <c r="BY26" s="669"/>
      <c r="BZ26" s="669"/>
      <c r="CA26" s="669"/>
      <c r="CB26" s="669"/>
      <c r="CC26" s="669"/>
      <c r="CD26" s="670"/>
      <c r="CE26" s="668">
        <v>0</v>
      </c>
      <c r="CF26" s="669"/>
      <c r="CG26" s="669"/>
      <c r="CH26" s="669"/>
      <c r="CI26" s="669"/>
      <c r="CJ26" s="669"/>
      <c r="CK26" s="669"/>
      <c r="CL26" s="669"/>
      <c r="CM26" s="670"/>
      <c r="CN26" s="668">
        <v>0</v>
      </c>
      <c r="CO26" s="669"/>
      <c r="CP26" s="669"/>
      <c r="CQ26" s="669"/>
      <c r="CR26" s="669"/>
      <c r="CS26" s="669"/>
      <c r="CT26" s="669"/>
      <c r="CU26" s="670"/>
      <c r="CV26" s="765">
        <f t="shared" si="4"/>
        <v>61124.383561643837</v>
      </c>
      <c r="CW26" s="766"/>
      <c r="CX26" s="766"/>
      <c r="CY26" s="766"/>
      <c r="CZ26" s="766"/>
      <c r="DA26" s="766"/>
      <c r="DB26" s="766"/>
      <c r="DC26" s="766"/>
      <c r="DD26" s="766"/>
      <c r="DE26" s="767"/>
      <c r="DQ26" s="459"/>
      <c r="DR26" s="459"/>
    </row>
    <row r="27" spans="1:122" s="3" customFormat="1" ht="23.25" customHeight="1">
      <c r="A27" s="696" t="s">
        <v>1804</v>
      </c>
      <c r="B27" s="697"/>
      <c r="C27" s="697"/>
      <c r="D27" s="697"/>
      <c r="E27" s="697"/>
      <c r="F27" s="697"/>
      <c r="G27" s="697"/>
      <c r="H27" s="697"/>
      <c r="I27" s="697"/>
      <c r="J27" s="697"/>
      <c r="K27" s="697"/>
      <c r="L27" s="697"/>
      <c r="M27" s="697"/>
      <c r="N27" s="697"/>
      <c r="O27" s="697"/>
      <c r="P27" s="695" t="s">
        <v>1876</v>
      </c>
      <c r="Q27" s="695"/>
      <c r="R27" s="695"/>
      <c r="S27" s="695"/>
      <c r="T27" s="695"/>
      <c r="U27" s="695"/>
      <c r="V27" s="695"/>
      <c r="W27" s="695"/>
      <c r="X27" s="695"/>
      <c r="Y27" s="695"/>
      <c r="Z27" s="695"/>
      <c r="AA27" s="695"/>
      <c r="AB27" s="695"/>
      <c r="AC27" s="695"/>
      <c r="AD27" s="689"/>
      <c r="AE27" s="689"/>
      <c r="AF27" s="689"/>
      <c r="AG27" s="690">
        <v>1</v>
      </c>
      <c r="AH27" s="690"/>
      <c r="AI27" s="690"/>
      <c r="AJ27" s="690"/>
      <c r="AK27" s="684">
        <v>10969.29</v>
      </c>
      <c r="AL27" s="685"/>
      <c r="AM27" s="685"/>
      <c r="AN27" s="685"/>
      <c r="AO27" s="685"/>
      <c r="AP27" s="686"/>
      <c r="AQ27" s="687">
        <f t="shared" si="3"/>
        <v>131631.48000000001</v>
      </c>
      <c r="AR27" s="687"/>
      <c r="AS27" s="687"/>
      <c r="AT27" s="687"/>
      <c r="AU27" s="687"/>
      <c r="AV27" s="687"/>
      <c r="AW27" s="687"/>
      <c r="AX27" s="687"/>
      <c r="AY27" s="668">
        <v>0</v>
      </c>
      <c r="AZ27" s="669"/>
      <c r="BA27" s="669"/>
      <c r="BB27" s="669"/>
      <c r="BC27" s="669"/>
      <c r="BD27" s="669"/>
      <c r="BE27" s="669"/>
      <c r="BF27" s="670"/>
      <c r="BG27" s="671">
        <v>0</v>
      </c>
      <c r="BH27" s="671"/>
      <c r="BI27" s="671"/>
      <c r="BJ27" s="671"/>
      <c r="BK27" s="671"/>
      <c r="BL27" s="671"/>
      <c r="BM27" s="671"/>
      <c r="BN27" s="671"/>
      <c r="BO27" s="668">
        <f t="shared" si="0"/>
        <v>18031.709589041096</v>
      </c>
      <c r="BP27" s="669"/>
      <c r="BQ27" s="669"/>
      <c r="BR27" s="669"/>
      <c r="BS27" s="669"/>
      <c r="BT27" s="669"/>
      <c r="BU27" s="669"/>
      <c r="BV27" s="670"/>
      <c r="BW27" s="671">
        <v>0</v>
      </c>
      <c r="BX27" s="671"/>
      <c r="BY27" s="671"/>
      <c r="BZ27" s="671"/>
      <c r="CA27" s="671"/>
      <c r="CB27" s="671"/>
      <c r="CC27" s="671"/>
      <c r="CD27" s="671"/>
      <c r="CE27" s="671">
        <v>0</v>
      </c>
      <c r="CF27" s="671"/>
      <c r="CG27" s="671"/>
      <c r="CH27" s="671"/>
      <c r="CI27" s="671"/>
      <c r="CJ27" s="671"/>
      <c r="CK27" s="671"/>
      <c r="CL27" s="671"/>
      <c r="CM27" s="671"/>
      <c r="CN27" s="671">
        <v>0</v>
      </c>
      <c r="CO27" s="671"/>
      <c r="CP27" s="671"/>
      <c r="CQ27" s="671"/>
      <c r="CR27" s="671"/>
      <c r="CS27" s="671"/>
      <c r="CT27" s="671"/>
      <c r="CU27" s="671"/>
      <c r="CV27" s="666">
        <f t="shared" si="4"/>
        <v>149663.18958904111</v>
      </c>
      <c r="CW27" s="666"/>
      <c r="CX27" s="666"/>
      <c r="CY27" s="666"/>
      <c r="CZ27" s="666"/>
      <c r="DA27" s="666"/>
      <c r="DB27" s="666"/>
      <c r="DC27" s="666"/>
      <c r="DD27" s="666"/>
      <c r="DE27" s="667"/>
      <c r="DQ27" s="459"/>
      <c r="DR27" s="459"/>
    </row>
    <row r="28" spans="1:122" s="3" customFormat="1" ht="23.25" customHeight="1">
      <c r="A28" s="672" t="s">
        <v>1877</v>
      </c>
      <c r="B28" s="673"/>
      <c r="C28" s="673"/>
      <c r="D28" s="673"/>
      <c r="E28" s="673"/>
      <c r="F28" s="673"/>
      <c r="G28" s="673"/>
      <c r="H28" s="673"/>
      <c r="I28" s="673"/>
      <c r="J28" s="673"/>
      <c r="K28" s="673"/>
      <c r="L28" s="673"/>
      <c r="M28" s="673"/>
      <c r="N28" s="673"/>
      <c r="O28" s="674"/>
      <c r="P28" s="695" t="s">
        <v>1876</v>
      </c>
      <c r="Q28" s="695"/>
      <c r="R28" s="695"/>
      <c r="S28" s="695"/>
      <c r="T28" s="695"/>
      <c r="U28" s="695"/>
      <c r="V28" s="695"/>
      <c r="W28" s="695"/>
      <c r="X28" s="695"/>
      <c r="Y28" s="695"/>
      <c r="Z28" s="695"/>
      <c r="AA28" s="695"/>
      <c r="AB28" s="695"/>
      <c r="AC28" s="695"/>
      <c r="AD28" s="689"/>
      <c r="AE28" s="689"/>
      <c r="AF28" s="689"/>
      <c r="AG28" s="690">
        <v>1</v>
      </c>
      <c r="AH28" s="690"/>
      <c r="AI28" s="690"/>
      <c r="AJ28" s="690"/>
      <c r="AK28" s="684">
        <v>9639.17</v>
      </c>
      <c r="AL28" s="685"/>
      <c r="AM28" s="685"/>
      <c r="AN28" s="685"/>
      <c r="AO28" s="685"/>
      <c r="AP28" s="686"/>
      <c r="AQ28" s="687">
        <f t="shared" si="2"/>
        <v>115670.04000000001</v>
      </c>
      <c r="AR28" s="687"/>
      <c r="AS28" s="687"/>
      <c r="AT28" s="687"/>
      <c r="AU28" s="687"/>
      <c r="AV28" s="687"/>
      <c r="AW28" s="687"/>
      <c r="AX28" s="687"/>
      <c r="AY28" s="668">
        <v>0</v>
      </c>
      <c r="AZ28" s="669"/>
      <c r="BA28" s="669"/>
      <c r="BB28" s="669"/>
      <c r="BC28" s="669"/>
      <c r="BD28" s="669"/>
      <c r="BE28" s="669"/>
      <c r="BF28" s="670"/>
      <c r="BG28" s="671">
        <v>0</v>
      </c>
      <c r="BH28" s="671"/>
      <c r="BI28" s="671"/>
      <c r="BJ28" s="671"/>
      <c r="BK28" s="671"/>
      <c r="BL28" s="671"/>
      <c r="BM28" s="671"/>
      <c r="BN28" s="671"/>
      <c r="BO28" s="668">
        <f t="shared" si="0"/>
        <v>15845.21095890411</v>
      </c>
      <c r="BP28" s="669"/>
      <c r="BQ28" s="669"/>
      <c r="BR28" s="669"/>
      <c r="BS28" s="669"/>
      <c r="BT28" s="669"/>
      <c r="BU28" s="669"/>
      <c r="BV28" s="670"/>
      <c r="BW28" s="671">
        <v>0</v>
      </c>
      <c r="BX28" s="671"/>
      <c r="BY28" s="671"/>
      <c r="BZ28" s="671"/>
      <c r="CA28" s="671"/>
      <c r="CB28" s="671"/>
      <c r="CC28" s="671"/>
      <c r="CD28" s="671"/>
      <c r="CE28" s="671">
        <v>0</v>
      </c>
      <c r="CF28" s="671"/>
      <c r="CG28" s="671"/>
      <c r="CH28" s="671"/>
      <c r="CI28" s="671"/>
      <c r="CJ28" s="671"/>
      <c r="CK28" s="671"/>
      <c r="CL28" s="671"/>
      <c r="CM28" s="671"/>
      <c r="CN28" s="671">
        <v>0</v>
      </c>
      <c r="CO28" s="671"/>
      <c r="CP28" s="671"/>
      <c r="CQ28" s="671"/>
      <c r="CR28" s="671"/>
      <c r="CS28" s="671"/>
      <c r="CT28" s="671"/>
      <c r="CU28" s="671"/>
      <c r="CV28" s="666">
        <f t="shared" si="1"/>
        <v>131515.25095890413</v>
      </c>
      <c r="CW28" s="666"/>
      <c r="CX28" s="666"/>
      <c r="CY28" s="666"/>
      <c r="CZ28" s="666"/>
      <c r="DA28" s="666"/>
      <c r="DB28" s="666"/>
      <c r="DC28" s="666"/>
      <c r="DD28" s="666"/>
      <c r="DE28" s="667"/>
      <c r="DQ28" s="459"/>
      <c r="DR28" s="459"/>
    </row>
    <row r="29" spans="1:122" s="3" customFormat="1" ht="23.25" customHeight="1">
      <c r="A29" s="672" t="s">
        <v>1802</v>
      </c>
      <c r="B29" s="673"/>
      <c r="C29" s="673"/>
      <c r="D29" s="673"/>
      <c r="E29" s="673"/>
      <c r="F29" s="673"/>
      <c r="G29" s="673"/>
      <c r="H29" s="673"/>
      <c r="I29" s="673"/>
      <c r="J29" s="673"/>
      <c r="K29" s="673"/>
      <c r="L29" s="673"/>
      <c r="M29" s="673"/>
      <c r="N29" s="673"/>
      <c r="O29" s="674"/>
      <c r="P29" s="695" t="s">
        <v>1876</v>
      </c>
      <c r="Q29" s="695"/>
      <c r="R29" s="695"/>
      <c r="S29" s="695"/>
      <c r="T29" s="695"/>
      <c r="U29" s="695"/>
      <c r="V29" s="695"/>
      <c r="W29" s="695"/>
      <c r="X29" s="695"/>
      <c r="Y29" s="695"/>
      <c r="Z29" s="695"/>
      <c r="AA29" s="695"/>
      <c r="AB29" s="695"/>
      <c r="AC29" s="695"/>
      <c r="AD29" s="689"/>
      <c r="AE29" s="689"/>
      <c r="AF29" s="689"/>
      <c r="AG29" s="690">
        <v>1</v>
      </c>
      <c r="AH29" s="690"/>
      <c r="AI29" s="690"/>
      <c r="AJ29" s="690"/>
      <c r="AK29" s="684">
        <v>4480</v>
      </c>
      <c r="AL29" s="685"/>
      <c r="AM29" s="685"/>
      <c r="AN29" s="685"/>
      <c r="AO29" s="685"/>
      <c r="AP29" s="686"/>
      <c r="AQ29" s="687">
        <f>AG29*AK29*12</f>
        <v>53760</v>
      </c>
      <c r="AR29" s="687"/>
      <c r="AS29" s="687"/>
      <c r="AT29" s="687"/>
      <c r="AU29" s="687"/>
      <c r="AV29" s="687"/>
      <c r="AW29" s="687"/>
      <c r="AX29" s="687"/>
      <c r="AY29" s="668">
        <v>0</v>
      </c>
      <c r="AZ29" s="669"/>
      <c r="BA29" s="669"/>
      <c r="BB29" s="669"/>
      <c r="BC29" s="669"/>
      <c r="BD29" s="669"/>
      <c r="BE29" s="669"/>
      <c r="BF29" s="670"/>
      <c r="BG29" s="671">
        <v>0</v>
      </c>
      <c r="BH29" s="671"/>
      <c r="BI29" s="671"/>
      <c r="BJ29" s="671"/>
      <c r="BK29" s="671"/>
      <c r="BL29" s="671"/>
      <c r="BM29" s="671"/>
      <c r="BN29" s="671"/>
      <c r="BO29" s="668">
        <f t="shared" si="0"/>
        <v>7364.3835616438355</v>
      </c>
      <c r="BP29" s="669"/>
      <c r="BQ29" s="669"/>
      <c r="BR29" s="669"/>
      <c r="BS29" s="669"/>
      <c r="BT29" s="669"/>
      <c r="BU29" s="669"/>
      <c r="BV29" s="670"/>
      <c r="BW29" s="671">
        <v>0</v>
      </c>
      <c r="BX29" s="671"/>
      <c r="BY29" s="671"/>
      <c r="BZ29" s="671"/>
      <c r="CA29" s="671"/>
      <c r="CB29" s="671"/>
      <c r="CC29" s="671"/>
      <c r="CD29" s="671"/>
      <c r="CE29" s="671">
        <v>0</v>
      </c>
      <c r="CF29" s="671"/>
      <c r="CG29" s="671"/>
      <c r="CH29" s="671"/>
      <c r="CI29" s="671"/>
      <c r="CJ29" s="671"/>
      <c r="CK29" s="671"/>
      <c r="CL29" s="671"/>
      <c r="CM29" s="671"/>
      <c r="CN29" s="671">
        <v>0</v>
      </c>
      <c r="CO29" s="671"/>
      <c r="CP29" s="671"/>
      <c r="CQ29" s="671"/>
      <c r="CR29" s="671"/>
      <c r="CS29" s="671"/>
      <c r="CT29" s="671"/>
      <c r="CU29" s="671"/>
      <c r="CV29" s="666">
        <f>SUM(AQ29:CU29)</f>
        <v>61124.383561643837</v>
      </c>
      <c r="CW29" s="666"/>
      <c r="CX29" s="666"/>
      <c r="CY29" s="666"/>
      <c r="CZ29" s="666"/>
      <c r="DA29" s="666"/>
      <c r="DB29" s="666"/>
      <c r="DC29" s="666"/>
      <c r="DD29" s="666"/>
      <c r="DE29" s="667"/>
      <c r="DQ29" s="459"/>
      <c r="DR29" s="459"/>
    </row>
    <row r="30" spans="1:122" s="3" customFormat="1" ht="23.25" customHeight="1">
      <c r="A30" s="696" t="s">
        <v>1878</v>
      </c>
      <c r="B30" s="697"/>
      <c r="C30" s="697"/>
      <c r="D30" s="697"/>
      <c r="E30" s="697"/>
      <c r="F30" s="697"/>
      <c r="G30" s="697"/>
      <c r="H30" s="697"/>
      <c r="I30" s="697"/>
      <c r="J30" s="697"/>
      <c r="K30" s="697"/>
      <c r="L30" s="697"/>
      <c r="M30" s="697"/>
      <c r="N30" s="697"/>
      <c r="O30" s="697"/>
      <c r="P30" s="695" t="s">
        <v>1876</v>
      </c>
      <c r="Q30" s="695"/>
      <c r="R30" s="695"/>
      <c r="S30" s="695"/>
      <c r="T30" s="695"/>
      <c r="U30" s="695"/>
      <c r="V30" s="695"/>
      <c r="W30" s="695"/>
      <c r="X30" s="695"/>
      <c r="Y30" s="695"/>
      <c r="Z30" s="695"/>
      <c r="AA30" s="695"/>
      <c r="AB30" s="695"/>
      <c r="AC30" s="695"/>
      <c r="AD30" s="689"/>
      <c r="AE30" s="689"/>
      <c r="AF30" s="689"/>
      <c r="AG30" s="690">
        <v>1</v>
      </c>
      <c r="AH30" s="690"/>
      <c r="AI30" s="690"/>
      <c r="AJ30" s="690"/>
      <c r="AK30" s="684">
        <v>9337.23</v>
      </c>
      <c r="AL30" s="685"/>
      <c r="AM30" s="685"/>
      <c r="AN30" s="685"/>
      <c r="AO30" s="685"/>
      <c r="AP30" s="686"/>
      <c r="AQ30" s="687">
        <f t="shared" si="2"/>
        <v>112046.76</v>
      </c>
      <c r="AR30" s="687"/>
      <c r="AS30" s="687"/>
      <c r="AT30" s="687"/>
      <c r="AU30" s="687"/>
      <c r="AV30" s="687"/>
      <c r="AW30" s="687"/>
      <c r="AX30" s="687"/>
      <c r="AY30" s="668">
        <v>0</v>
      </c>
      <c r="AZ30" s="669"/>
      <c r="BA30" s="669"/>
      <c r="BB30" s="669"/>
      <c r="BC30" s="669"/>
      <c r="BD30" s="669"/>
      <c r="BE30" s="669"/>
      <c r="BF30" s="670"/>
      <c r="BG30" s="671">
        <v>0</v>
      </c>
      <c r="BH30" s="671"/>
      <c r="BI30" s="671"/>
      <c r="BJ30" s="671"/>
      <c r="BK30" s="671"/>
      <c r="BL30" s="671"/>
      <c r="BM30" s="671"/>
      <c r="BN30" s="671"/>
      <c r="BO30" s="668">
        <f t="shared" si="0"/>
        <v>15348.871232876712</v>
      </c>
      <c r="BP30" s="669"/>
      <c r="BQ30" s="669"/>
      <c r="BR30" s="669"/>
      <c r="BS30" s="669"/>
      <c r="BT30" s="669"/>
      <c r="BU30" s="669"/>
      <c r="BV30" s="670"/>
      <c r="BW30" s="671">
        <v>0</v>
      </c>
      <c r="BX30" s="671"/>
      <c r="BY30" s="671"/>
      <c r="BZ30" s="671"/>
      <c r="CA30" s="671"/>
      <c r="CB30" s="671"/>
      <c r="CC30" s="671"/>
      <c r="CD30" s="671"/>
      <c r="CE30" s="671">
        <v>0</v>
      </c>
      <c r="CF30" s="671"/>
      <c r="CG30" s="671"/>
      <c r="CH30" s="671"/>
      <c r="CI30" s="671"/>
      <c r="CJ30" s="671"/>
      <c r="CK30" s="671"/>
      <c r="CL30" s="671"/>
      <c r="CM30" s="671"/>
      <c r="CN30" s="671">
        <v>0</v>
      </c>
      <c r="CO30" s="671"/>
      <c r="CP30" s="671"/>
      <c r="CQ30" s="671"/>
      <c r="CR30" s="671"/>
      <c r="CS30" s="671"/>
      <c r="CT30" s="671"/>
      <c r="CU30" s="671"/>
      <c r="CV30" s="666">
        <f t="shared" si="1"/>
        <v>127395.63123287671</v>
      </c>
      <c r="CW30" s="666"/>
      <c r="CX30" s="666"/>
      <c r="CY30" s="666"/>
      <c r="CZ30" s="666"/>
      <c r="DA30" s="666"/>
      <c r="DB30" s="666"/>
      <c r="DC30" s="666"/>
      <c r="DD30" s="666"/>
      <c r="DE30" s="667"/>
      <c r="DQ30" s="459"/>
      <c r="DR30" s="459"/>
    </row>
    <row r="31" spans="1:122" s="3" customFormat="1" ht="23.25" customHeight="1">
      <c r="A31" s="696" t="s">
        <v>1879</v>
      </c>
      <c r="B31" s="697"/>
      <c r="C31" s="697"/>
      <c r="D31" s="697"/>
      <c r="E31" s="697"/>
      <c r="F31" s="697"/>
      <c r="G31" s="697"/>
      <c r="H31" s="697"/>
      <c r="I31" s="697"/>
      <c r="J31" s="697"/>
      <c r="K31" s="697"/>
      <c r="L31" s="697"/>
      <c r="M31" s="697"/>
      <c r="N31" s="697"/>
      <c r="O31" s="697"/>
      <c r="P31" s="695" t="s">
        <v>1876</v>
      </c>
      <c r="Q31" s="695"/>
      <c r="R31" s="695"/>
      <c r="S31" s="695"/>
      <c r="T31" s="695"/>
      <c r="U31" s="695"/>
      <c r="V31" s="695"/>
      <c r="W31" s="695"/>
      <c r="X31" s="695"/>
      <c r="Y31" s="695"/>
      <c r="Z31" s="695"/>
      <c r="AA31" s="695"/>
      <c r="AB31" s="695"/>
      <c r="AC31" s="695"/>
      <c r="AD31" s="689"/>
      <c r="AE31" s="689"/>
      <c r="AF31" s="689"/>
      <c r="AG31" s="690">
        <v>3</v>
      </c>
      <c r="AH31" s="690"/>
      <c r="AI31" s="690"/>
      <c r="AJ31" s="690"/>
      <c r="AK31" s="684">
        <v>7977.56</v>
      </c>
      <c r="AL31" s="685"/>
      <c r="AM31" s="685"/>
      <c r="AN31" s="685"/>
      <c r="AO31" s="685"/>
      <c r="AP31" s="686"/>
      <c r="AQ31" s="687">
        <f t="shared" si="2"/>
        <v>287192.16000000003</v>
      </c>
      <c r="AR31" s="687"/>
      <c r="AS31" s="687"/>
      <c r="AT31" s="687"/>
      <c r="AU31" s="687"/>
      <c r="AV31" s="687"/>
      <c r="AW31" s="687"/>
      <c r="AX31" s="687"/>
      <c r="AY31" s="668">
        <v>0</v>
      </c>
      <c r="AZ31" s="669"/>
      <c r="BA31" s="669"/>
      <c r="BB31" s="669"/>
      <c r="BC31" s="669"/>
      <c r="BD31" s="669"/>
      <c r="BE31" s="669"/>
      <c r="BF31" s="670"/>
      <c r="BG31" s="671">
        <v>0</v>
      </c>
      <c r="BH31" s="671"/>
      <c r="BI31" s="671"/>
      <c r="BJ31" s="671"/>
      <c r="BK31" s="671"/>
      <c r="BL31" s="671"/>
      <c r="BM31" s="671"/>
      <c r="BN31" s="671"/>
      <c r="BO31" s="668">
        <f t="shared" si="0"/>
        <v>39341.391780821919</v>
      </c>
      <c r="BP31" s="669"/>
      <c r="BQ31" s="669"/>
      <c r="BR31" s="669"/>
      <c r="BS31" s="669"/>
      <c r="BT31" s="669"/>
      <c r="BU31" s="669"/>
      <c r="BV31" s="670"/>
      <c r="BW31" s="671">
        <v>0</v>
      </c>
      <c r="BX31" s="671"/>
      <c r="BY31" s="671"/>
      <c r="BZ31" s="671"/>
      <c r="CA31" s="671"/>
      <c r="CB31" s="671"/>
      <c r="CC31" s="671"/>
      <c r="CD31" s="671"/>
      <c r="CE31" s="671">
        <v>0</v>
      </c>
      <c r="CF31" s="671"/>
      <c r="CG31" s="671"/>
      <c r="CH31" s="671"/>
      <c r="CI31" s="671"/>
      <c r="CJ31" s="671"/>
      <c r="CK31" s="671"/>
      <c r="CL31" s="671"/>
      <c r="CM31" s="671"/>
      <c r="CN31" s="671">
        <v>0</v>
      </c>
      <c r="CO31" s="671"/>
      <c r="CP31" s="671"/>
      <c r="CQ31" s="671"/>
      <c r="CR31" s="671"/>
      <c r="CS31" s="671"/>
      <c r="CT31" s="671"/>
      <c r="CU31" s="671"/>
      <c r="CV31" s="666">
        <f t="shared" si="1"/>
        <v>326533.55178082193</v>
      </c>
      <c r="CW31" s="666"/>
      <c r="CX31" s="666"/>
      <c r="CY31" s="666"/>
      <c r="CZ31" s="666"/>
      <c r="DA31" s="666"/>
      <c r="DB31" s="666"/>
      <c r="DC31" s="666"/>
      <c r="DD31" s="666"/>
      <c r="DE31" s="667"/>
      <c r="DQ31" s="459"/>
      <c r="DR31" s="459"/>
    </row>
    <row r="32" spans="1:122" s="3" customFormat="1" ht="23.25" customHeight="1">
      <c r="A32" s="696" t="s">
        <v>1879</v>
      </c>
      <c r="B32" s="697"/>
      <c r="C32" s="697"/>
      <c r="D32" s="697"/>
      <c r="E32" s="697"/>
      <c r="F32" s="697"/>
      <c r="G32" s="697"/>
      <c r="H32" s="697"/>
      <c r="I32" s="697"/>
      <c r="J32" s="697"/>
      <c r="K32" s="697"/>
      <c r="L32" s="697"/>
      <c r="M32" s="697"/>
      <c r="N32" s="697"/>
      <c r="O32" s="697"/>
      <c r="P32" s="695" t="s">
        <v>1876</v>
      </c>
      <c r="Q32" s="695"/>
      <c r="R32" s="695"/>
      <c r="S32" s="695"/>
      <c r="T32" s="695"/>
      <c r="U32" s="695"/>
      <c r="V32" s="695"/>
      <c r="W32" s="695"/>
      <c r="X32" s="695"/>
      <c r="Y32" s="695"/>
      <c r="Z32" s="695"/>
      <c r="AA32" s="695"/>
      <c r="AB32" s="695"/>
      <c r="AC32" s="695"/>
      <c r="AD32" s="689"/>
      <c r="AE32" s="689"/>
      <c r="AF32" s="689"/>
      <c r="AG32" s="690">
        <v>2</v>
      </c>
      <c r="AH32" s="690"/>
      <c r="AI32" s="690"/>
      <c r="AJ32" s="690"/>
      <c r="AK32" s="684">
        <v>7567.71</v>
      </c>
      <c r="AL32" s="685"/>
      <c r="AM32" s="685"/>
      <c r="AN32" s="685"/>
      <c r="AO32" s="685"/>
      <c r="AP32" s="686"/>
      <c r="AQ32" s="687">
        <f t="shared" si="2"/>
        <v>181625.04</v>
      </c>
      <c r="AR32" s="687"/>
      <c r="AS32" s="687"/>
      <c r="AT32" s="687"/>
      <c r="AU32" s="687"/>
      <c r="AV32" s="687"/>
      <c r="AW32" s="687"/>
      <c r="AX32" s="687"/>
      <c r="AY32" s="668">
        <v>0</v>
      </c>
      <c r="AZ32" s="669"/>
      <c r="BA32" s="669"/>
      <c r="BB32" s="669"/>
      <c r="BC32" s="669"/>
      <c r="BD32" s="669"/>
      <c r="BE32" s="669"/>
      <c r="BF32" s="670"/>
      <c r="BG32" s="671">
        <v>0</v>
      </c>
      <c r="BH32" s="671"/>
      <c r="BI32" s="671"/>
      <c r="BJ32" s="671"/>
      <c r="BK32" s="671"/>
      <c r="BL32" s="671"/>
      <c r="BM32" s="671"/>
      <c r="BN32" s="671"/>
      <c r="BO32" s="668">
        <f t="shared" si="0"/>
        <v>24880.142465753426</v>
      </c>
      <c r="BP32" s="669"/>
      <c r="BQ32" s="669"/>
      <c r="BR32" s="669"/>
      <c r="BS32" s="669"/>
      <c r="BT32" s="669"/>
      <c r="BU32" s="669"/>
      <c r="BV32" s="670"/>
      <c r="BW32" s="671">
        <v>0</v>
      </c>
      <c r="BX32" s="671"/>
      <c r="BY32" s="671"/>
      <c r="BZ32" s="671"/>
      <c r="CA32" s="671"/>
      <c r="CB32" s="671"/>
      <c r="CC32" s="671"/>
      <c r="CD32" s="671"/>
      <c r="CE32" s="671">
        <v>0</v>
      </c>
      <c r="CF32" s="671"/>
      <c r="CG32" s="671"/>
      <c r="CH32" s="671"/>
      <c r="CI32" s="671"/>
      <c r="CJ32" s="671"/>
      <c r="CK32" s="671"/>
      <c r="CL32" s="671"/>
      <c r="CM32" s="671"/>
      <c r="CN32" s="671">
        <v>0</v>
      </c>
      <c r="CO32" s="671"/>
      <c r="CP32" s="671"/>
      <c r="CQ32" s="671"/>
      <c r="CR32" s="671"/>
      <c r="CS32" s="671"/>
      <c r="CT32" s="671"/>
      <c r="CU32" s="671"/>
      <c r="CV32" s="666">
        <f t="shared" si="1"/>
        <v>206505.18246575343</v>
      </c>
      <c r="CW32" s="666"/>
      <c r="CX32" s="666"/>
      <c r="CY32" s="666"/>
      <c r="CZ32" s="666"/>
      <c r="DA32" s="666"/>
      <c r="DB32" s="666"/>
      <c r="DC32" s="666"/>
      <c r="DD32" s="666"/>
      <c r="DE32" s="667"/>
      <c r="DQ32" s="459"/>
      <c r="DR32" s="459"/>
    </row>
    <row r="33" spans="1:125" s="3" customFormat="1" ht="23.25" customHeight="1">
      <c r="A33" s="696" t="s">
        <v>1804</v>
      </c>
      <c r="B33" s="697"/>
      <c r="C33" s="697"/>
      <c r="D33" s="697"/>
      <c r="E33" s="697"/>
      <c r="F33" s="697"/>
      <c r="G33" s="697"/>
      <c r="H33" s="697"/>
      <c r="I33" s="697"/>
      <c r="J33" s="697"/>
      <c r="K33" s="697"/>
      <c r="L33" s="697"/>
      <c r="M33" s="697"/>
      <c r="N33" s="697"/>
      <c r="O33" s="697"/>
      <c r="P33" s="695" t="s">
        <v>1880</v>
      </c>
      <c r="Q33" s="695"/>
      <c r="R33" s="695"/>
      <c r="S33" s="695"/>
      <c r="T33" s="695"/>
      <c r="U33" s="695"/>
      <c r="V33" s="695"/>
      <c r="W33" s="695"/>
      <c r="X33" s="695"/>
      <c r="Y33" s="695"/>
      <c r="Z33" s="695"/>
      <c r="AA33" s="695"/>
      <c r="AB33" s="695"/>
      <c r="AC33" s="695"/>
      <c r="AD33" s="689"/>
      <c r="AE33" s="689"/>
      <c r="AF33" s="689"/>
      <c r="AG33" s="690">
        <v>1</v>
      </c>
      <c r="AH33" s="690"/>
      <c r="AI33" s="690"/>
      <c r="AJ33" s="690"/>
      <c r="AK33" s="684">
        <v>10702.25</v>
      </c>
      <c r="AL33" s="685"/>
      <c r="AM33" s="685"/>
      <c r="AN33" s="685"/>
      <c r="AO33" s="685"/>
      <c r="AP33" s="686"/>
      <c r="AQ33" s="687">
        <f t="shared" si="2"/>
        <v>128427</v>
      </c>
      <c r="AR33" s="687"/>
      <c r="AS33" s="687"/>
      <c r="AT33" s="687"/>
      <c r="AU33" s="687"/>
      <c r="AV33" s="687"/>
      <c r="AW33" s="687"/>
      <c r="AX33" s="687"/>
      <c r="AY33" s="668">
        <v>0</v>
      </c>
      <c r="AZ33" s="669"/>
      <c r="BA33" s="669"/>
      <c r="BB33" s="669"/>
      <c r="BC33" s="669"/>
      <c r="BD33" s="669"/>
      <c r="BE33" s="669"/>
      <c r="BF33" s="670"/>
      <c r="BG33" s="671">
        <v>0</v>
      </c>
      <c r="BH33" s="671"/>
      <c r="BI33" s="671"/>
      <c r="BJ33" s="671"/>
      <c r="BK33" s="671"/>
      <c r="BL33" s="671"/>
      <c r="BM33" s="671"/>
      <c r="BN33" s="671"/>
      <c r="BO33" s="668">
        <f t="shared" si="0"/>
        <v>17592.739726027397</v>
      </c>
      <c r="BP33" s="669"/>
      <c r="BQ33" s="669"/>
      <c r="BR33" s="669"/>
      <c r="BS33" s="669"/>
      <c r="BT33" s="669"/>
      <c r="BU33" s="669"/>
      <c r="BV33" s="670"/>
      <c r="BW33" s="671">
        <v>0</v>
      </c>
      <c r="BX33" s="671"/>
      <c r="BY33" s="671"/>
      <c r="BZ33" s="671"/>
      <c r="CA33" s="671"/>
      <c r="CB33" s="671"/>
      <c r="CC33" s="671"/>
      <c r="CD33" s="671"/>
      <c r="CE33" s="671">
        <v>0</v>
      </c>
      <c r="CF33" s="671"/>
      <c r="CG33" s="671"/>
      <c r="CH33" s="671"/>
      <c r="CI33" s="671"/>
      <c r="CJ33" s="671"/>
      <c r="CK33" s="671"/>
      <c r="CL33" s="671"/>
      <c r="CM33" s="671"/>
      <c r="CN33" s="671">
        <v>0</v>
      </c>
      <c r="CO33" s="671"/>
      <c r="CP33" s="671"/>
      <c r="CQ33" s="671"/>
      <c r="CR33" s="671"/>
      <c r="CS33" s="671"/>
      <c r="CT33" s="671"/>
      <c r="CU33" s="671"/>
      <c r="CV33" s="666">
        <f t="shared" si="1"/>
        <v>146019.73972602739</v>
      </c>
      <c r="CW33" s="666"/>
      <c r="CX33" s="666"/>
      <c r="CY33" s="666"/>
      <c r="CZ33" s="666"/>
      <c r="DA33" s="666"/>
      <c r="DB33" s="666"/>
      <c r="DC33" s="666"/>
      <c r="DD33" s="666"/>
      <c r="DE33" s="667"/>
      <c r="DQ33" s="459"/>
      <c r="DR33" s="459"/>
      <c r="DU33" s="128"/>
    </row>
    <row r="34" spans="1:125" s="3" customFormat="1" ht="23.25" customHeight="1">
      <c r="A34" s="696" t="s">
        <v>1834</v>
      </c>
      <c r="B34" s="697"/>
      <c r="C34" s="697"/>
      <c r="D34" s="697"/>
      <c r="E34" s="697"/>
      <c r="F34" s="697"/>
      <c r="G34" s="697"/>
      <c r="H34" s="697"/>
      <c r="I34" s="697"/>
      <c r="J34" s="697"/>
      <c r="K34" s="697"/>
      <c r="L34" s="697"/>
      <c r="M34" s="697"/>
      <c r="N34" s="697"/>
      <c r="O34" s="697"/>
      <c r="P34" s="695" t="s">
        <v>1880</v>
      </c>
      <c r="Q34" s="695"/>
      <c r="R34" s="695"/>
      <c r="S34" s="695"/>
      <c r="T34" s="695"/>
      <c r="U34" s="695"/>
      <c r="V34" s="695"/>
      <c r="W34" s="695"/>
      <c r="X34" s="695"/>
      <c r="Y34" s="695"/>
      <c r="Z34" s="695"/>
      <c r="AA34" s="695"/>
      <c r="AB34" s="695"/>
      <c r="AC34" s="695"/>
      <c r="AD34" s="689"/>
      <c r="AE34" s="689"/>
      <c r="AF34" s="689"/>
      <c r="AG34" s="690">
        <v>1</v>
      </c>
      <c r="AH34" s="690"/>
      <c r="AI34" s="690"/>
      <c r="AJ34" s="690"/>
      <c r="AK34" s="684">
        <v>7398.04</v>
      </c>
      <c r="AL34" s="685"/>
      <c r="AM34" s="685"/>
      <c r="AN34" s="685"/>
      <c r="AO34" s="685"/>
      <c r="AP34" s="686"/>
      <c r="AQ34" s="687">
        <f t="shared" si="2"/>
        <v>88776.48</v>
      </c>
      <c r="AR34" s="687"/>
      <c r="AS34" s="687"/>
      <c r="AT34" s="687"/>
      <c r="AU34" s="687"/>
      <c r="AV34" s="687"/>
      <c r="AW34" s="687"/>
      <c r="AX34" s="687"/>
      <c r="AY34" s="668">
        <v>0</v>
      </c>
      <c r="AZ34" s="669"/>
      <c r="BA34" s="669"/>
      <c r="BB34" s="669"/>
      <c r="BC34" s="669"/>
      <c r="BD34" s="669"/>
      <c r="BE34" s="669"/>
      <c r="BF34" s="670"/>
      <c r="BG34" s="671">
        <v>0</v>
      </c>
      <c r="BH34" s="671"/>
      <c r="BI34" s="671"/>
      <c r="BJ34" s="671"/>
      <c r="BK34" s="671"/>
      <c r="BL34" s="671"/>
      <c r="BM34" s="671"/>
      <c r="BN34" s="671"/>
      <c r="BO34" s="668">
        <f t="shared" si="0"/>
        <v>12161.161643835616</v>
      </c>
      <c r="BP34" s="669"/>
      <c r="BQ34" s="669"/>
      <c r="BR34" s="669"/>
      <c r="BS34" s="669"/>
      <c r="BT34" s="669"/>
      <c r="BU34" s="669"/>
      <c r="BV34" s="670"/>
      <c r="BW34" s="671">
        <v>0</v>
      </c>
      <c r="BX34" s="671"/>
      <c r="BY34" s="671"/>
      <c r="BZ34" s="671"/>
      <c r="CA34" s="671"/>
      <c r="CB34" s="671"/>
      <c r="CC34" s="671"/>
      <c r="CD34" s="671"/>
      <c r="CE34" s="671">
        <v>0</v>
      </c>
      <c r="CF34" s="671"/>
      <c r="CG34" s="671"/>
      <c r="CH34" s="671"/>
      <c r="CI34" s="671"/>
      <c r="CJ34" s="671"/>
      <c r="CK34" s="671"/>
      <c r="CL34" s="671"/>
      <c r="CM34" s="671"/>
      <c r="CN34" s="671">
        <v>0</v>
      </c>
      <c r="CO34" s="671"/>
      <c r="CP34" s="671"/>
      <c r="CQ34" s="671"/>
      <c r="CR34" s="671"/>
      <c r="CS34" s="671"/>
      <c r="CT34" s="671"/>
      <c r="CU34" s="671"/>
      <c r="CV34" s="666">
        <f t="shared" si="1"/>
        <v>100937.64164383561</v>
      </c>
      <c r="CW34" s="666"/>
      <c r="CX34" s="666"/>
      <c r="CY34" s="666"/>
      <c r="CZ34" s="666"/>
      <c r="DA34" s="666"/>
      <c r="DB34" s="666"/>
      <c r="DC34" s="666"/>
      <c r="DD34" s="666"/>
      <c r="DE34" s="667"/>
      <c r="DQ34" s="459"/>
      <c r="DR34" s="459"/>
    </row>
    <row r="35" spans="1:125" s="3" customFormat="1" ht="23.25" customHeight="1">
      <c r="A35" s="696" t="s">
        <v>1834</v>
      </c>
      <c r="B35" s="697"/>
      <c r="C35" s="697"/>
      <c r="D35" s="697"/>
      <c r="E35" s="697"/>
      <c r="F35" s="697"/>
      <c r="G35" s="697"/>
      <c r="H35" s="697"/>
      <c r="I35" s="697"/>
      <c r="J35" s="697"/>
      <c r="K35" s="697"/>
      <c r="L35" s="697"/>
      <c r="M35" s="697"/>
      <c r="N35" s="697"/>
      <c r="O35" s="697"/>
      <c r="P35" s="688" t="s">
        <v>1880</v>
      </c>
      <c r="Q35" s="688"/>
      <c r="R35" s="688"/>
      <c r="S35" s="688"/>
      <c r="T35" s="688"/>
      <c r="U35" s="688"/>
      <c r="V35" s="688"/>
      <c r="W35" s="688"/>
      <c r="X35" s="688"/>
      <c r="Y35" s="688"/>
      <c r="Z35" s="688"/>
      <c r="AA35" s="688"/>
      <c r="AB35" s="688"/>
      <c r="AC35" s="688"/>
      <c r="AD35" s="689"/>
      <c r="AE35" s="689"/>
      <c r="AF35" s="689"/>
      <c r="AG35" s="690">
        <v>2</v>
      </c>
      <c r="AH35" s="690"/>
      <c r="AI35" s="690"/>
      <c r="AJ35" s="690"/>
      <c r="AK35" s="684">
        <v>6243.41</v>
      </c>
      <c r="AL35" s="685"/>
      <c r="AM35" s="685"/>
      <c r="AN35" s="685"/>
      <c r="AO35" s="685"/>
      <c r="AP35" s="686"/>
      <c r="AQ35" s="687">
        <f t="shared" si="2"/>
        <v>149841.84</v>
      </c>
      <c r="AR35" s="687"/>
      <c r="AS35" s="687"/>
      <c r="AT35" s="687"/>
      <c r="AU35" s="687"/>
      <c r="AV35" s="687"/>
      <c r="AW35" s="687"/>
      <c r="AX35" s="687"/>
      <c r="AY35" s="668">
        <v>0</v>
      </c>
      <c r="AZ35" s="669"/>
      <c r="BA35" s="669"/>
      <c r="BB35" s="669"/>
      <c r="BC35" s="669"/>
      <c r="BD35" s="669"/>
      <c r="BE35" s="669"/>
      <c r="BF35" s="670"/>
      <c r="BG35" s="671">
        <v>0</v>
      </c>
      <c r="BH35" s="671"/>
      <c r="BI35" s="671"/>
      <c r="BJ35" s="671"/>
      <c r="BK35" s="671"/>
      <c r="BL35" s="671"/>
      <c r="BM35" s="671"/>
      <c r="BN35" s="671"/>
      <c r="BO35" s="668">
        <f t="shared" si="0"/>
        <v>20526.279452054794</v>
      </c>
      <c r="BP35" s="669"/>
      <c r="BQ35" s="669"/>
      <c r="BR35" s="669"/>
      <c r="BS35" s="669"/>
      <c r="BT35" s="669"/>
      <c r="BU35" s="669"/>
      <c r="BV35" s="670"/>
      <c r="BW35" s="671">
        <v>0</v>
      </c>
      <c r="BX35" s="671"/>
      <c r="BY35" s="671"/>
      <c r="BZ35" s="671"/>
      <c r="CA35" s="671"/>
      <c r="CB35" s="671"/>
      <c r="CC35" s="671"/>
      <c r="CD35" s="671"/>
      <c r="CE35" s="671">
        <v>0</v>
      </c>
      <c r="CF35" s="671"/>
      <c r="CG35" s="671"/>
      <c r="CH35" s="671"/>
      <c r="CI35" s="671"/>
      <c r="CJ35" s="671"/>
      <c r="CK35" s="671"/>
      <c r="CL35" s="671"/>
      <c r="CM35" s="671"/>
      <c r="CN35" s="671">
        <v>0</v>
      </c>
      <c r="CO35" s="671"/>
      <c r="CP35" s="671"/>
      <c r="CQ35" s="671"/>
      <c r="CR35" s="671"/>
      <c r="CS35" s="671"/>
      <c r="CT35" s="671"/>
      <c r="CU35" s="671"/>
      <c r="CV35" s="666">
        <f t="shared" si="1"/>
        <v>170368.11945205479</v>
      </c>
      <c r="CW35" s="666"/>
      <c r="CX35" s="666"/>
      <c r="CY35" s="666"/>
      <c r="CZ35" s="666"/>
      <c r="DA35" s="666"/>
      <c r="DB35" s="666"/>
      <c r="DC35" s="666"/>
      <c r="DD35" s="666"/>
      <c r="DE35" s="667"/>
      <c r="DQ35" s="459"/>
      <c r="DR35" s="459"/>
    </row>
    <row r="36" spans="1:125" s="3" customFormat="1" ht="23.25" customHeight="1">
      <c r="A36" s="696" t="s">
        <v>1802</v>
      </c>
      <c r="B36" s="697"/>
      <c r="C36" s="697"/>
      <c r="D36" s="697"/>
      <c r="E36" s="697"/>
      <c r="F36" s="697"/>
      <c r="G36" s="697"/>
      <c r="H36" s="697"/>
      <c r="I36" s="697"/>
      <c r="J36" s="697"/>
      <c r="K36" s="697"/>
      <c r="L36" s="697"/>
      <c r="M36" s="697"/>
      <c r="N36" s="697"/>
      <c r="O36" s="697"/>
      <c r="P36" s="688" t="s">
        <v>1881</v>
      </c>
      <c r="Q36" s="688"/>
      <c r="R36" s="688"/>
      <c r="S36" s="688"/>
      <c r="T36" s="688"/>
      <c r="U36" s="688"/>
      <c r="V36" s="688"/>
      <c r="W36" s="688"/>
      <c r="X36" s="688"/>
      <c r="Y36" s="688"/>
      <c r="Z36" s="688"/>
      <c r="AA36" s="688"/>
      <c r="AB36" s="688"/>
      <c r="AC36" s="688"/>
      <c r="AD36" s="689"/>
      <c r="AE36" s="689"/>
      <c r="AF36" s="689"/>
      <c r="AG36" s="690">
        <v>2</v>
      </c>
      <c r="AH36" s="690"/>
      <c r="AI36" s="690"/>
      <c r="AJ36" s="690"/>
      <c r="AK36" s="684">
        <v>2800.9</v>
      </c>
      <c r="AL36" s="685"/>
      <c r="AM36" s="685"/>
      <c r="AN36" s="685"/>
      <c r="AO36" s="685"/>
      <c r="AP36" s="686"/>
      <c r="AQ36" s="687">
        <f t="shared" si="2"/>
        <v>67221.600000000006</v>
      </c>
      <c r="AR36" s="687"/>
      <c r="AS36" s="687"/>
      <c r="AT36" s="687"/>
      <c r="AU36" s="687"/>
      <c r="AV36" s="687"/>
      <c r="AW36" s="687"/>
      <c r="AX36" s="687"/>
      <c r="AY36" s="668">
        <v>0</v>
      </c>
      <c r="AZ36" s="669"/>
      <c r="BA36" s="669"/>
      <c r="BB36" s="669"/>
      <c r="BC36" s="669"/>
      <c r="BD36" s="669"/>
      <c r="BE36" s="669"/>
      <c r="BF36" s="670"/>
      <c r="BG36" s="671">
        <v>0</v>
      </c>
      <c r="BH36" s="671"/>
      <c r="BI36" s="671"/>
      <c r="BJ36" s="671"/>
      <c r="BK36" s="671"/>
      <c r="BL36" s="671"/>
      <c r="BM36" s="671"/>
      <c r="BN36" s="671"/>
      <c r="BO36" s="668">
        <f t="shared" si="0"/>
        <v>9208.4383561643845</v>
      </c>
      <c r="BP36" s="669"/>
      <c r="BQ36" s="669"/>
      <c r="BR36" s="669"/>
      <c r="BS36" s="669"/>
      <c r="BT36" s="669"/>
      <c r="BU36" s="669"/>
      <c r="BV36" s="670"/>
      <c r="BW36" s="671">
        <v>0</v>
      </c>
      <c r="BX36" s="671"/>
      <c r="BY36" s="671"/>
      <c r="BZ36" s="671"/>
      <c r="CA36" s="671"/>
      <c r="CB36" s="671"/>
      <c r="CC36" s="671"/>
      <c r="CD36" s="671"/>
      <c r="CE36" s="671">
        <v>0</v>
      </c>
      <c r="CF36" s="671"/>
      <c r="CG36" s="671"/>
      <c r="CH36" s="671"/>
      <c r="CI36" s="671"/>
      <c r="CJ36" s="671"/>
      <c r="CK36" s="671"/>
      <c r="CL36" s="671"/>
      <c r="CM36" s="671"/>
      <c r="CN36" s="671">
        <v>0</v>
      </c>
      <c r="CO36" s="671"/>
      <c r="CP36" s="671"/>
      <c r="CQ36" s="671"/>
      <c r="CR36" s="671"/>
      <c r="CS36" s="671"/>
      <c r="CT36" s="671"/>
      <c r="CU36" s="671"/>
      <c r="CV36" s="666">
        <f t="shared" si="1"/>
        <v>76430.038356164383</v>
      </c>
      <c r="CW36" s="666"/>
      <c r="CX36" s="666"/>
      <c r="CY36" s="666"/>
      <c r="CZ36" s="666"/>
      <c r="DA36" s="666"/>
      <c r="DB36" s="666"/>
      <c r="DC36" s="666"/>
      <c r="DD36" s="666"/>
      <c r="DE36" s="667"/>
      <c r="DQ36" s="459"/>
      <c r="DR36" s="459"/>
    </row>
    <row r="37" spans="1:125" s="3" customFormat="1" ht="23.25" customHeight="1">
      <c r="A37" s="696" t="s">
        <v>1804</v>
      </c>
      <c r="B37" s="697"/>
      <c r="C37" s="697"/>
      <c r="D37" s="697"/>
      <c r="E37" s="697"/>
      <c r="F37" s="697"/>
      <c r="G37" s="697"/>
      <c r="H37" s="697"/>
      <c r="I37" s="697"/>
      <c r="J37" s="697"/>
      <c r="K37" s="697"/>
      <c r="L37" s="697"/>
      <c r="M37" s="697"/>
      <c r="N37" s="697"/>
      <c r="O37" s="697"/>
      <c r="P37" s="688" t="s">
        <v>1882</v>
      </c>
      <c r="Q37" s="688"/>
      <c r="R37" s="688"/>
      <c r="S37" s="688"/>
      <c r="T37" s="688"/>
      <c r="U37" s="688"/>
      <c r="V37" s="688"/>
      <c r="W37" s="688"/>
      <c r="X37" s="688"/>
      <c r="Y37" s="688"/>
      <c r="Z37" s="688"/>
      <c r="AA37" s="688"/>
      <c r="AB37" s="688"/>
      <c r="AC37" s="688"/>
      <c r="AD37" s="689"/>
      <c r="AE37" s="689"/>
      <c r="AF37" s="689"/>
      <c r="AG37" s="690">
        <v>1</v>
      </c>
      <c r="AH37" s="690"/>
      <c r="AI37" s="690"/>
      <c r="AJ37" s="690"/>
      <c r="AK37" s="684">
        <v>9639</v>
      </c>
      <c r="AL37" s="685"/>
      <c r="AM37" s="685"/>
      <c r="AN37" s="685"/>
      <c r="AO37" s="685"/>
      <c r="AP37" s="686"/>
      <c r="AQ37" s="687">
        <f t="shared" si="2"/>
        <v>115668</v>
      </c>
      <c r="AR37" s="687"/>
      <c r="AS37" s="687"/>
      <c r="AT37" s="687"/>
      <c r="AU37" s="687"/>
      <c r="AV37" s="687"/>
      <c r="AW37" s="687"/>
      <c r="AX37" s="687"/>
      <c r="AY37" s="668">
        <v>0</v>
      </c>
      <c r="AZ37" s="669"/>
      <c r="BA37" s="669"/>
      <c r="BB37" s="669"/>
      <c r="BC37" s="669"/>
      <c r="BD37" s="669"/>
      <c r="BE37" s="669"/>
      <c r="BF37" s="670"/>
      <c r="BG37" s="671">
        <v>0</v>
      </c>
      <c r="BH37" s="671"/>
      <c r="BI37" s="671"/>
      <c r="BJ37" s="671"/>
      <c r="BK37" s="671"/>
      <c r="BL37" s="671"/>
      <c r="BM37" s="671"/>
      <c r="BN37" s="671"/>
      <c r="BO37" s="668">
        <f t="shared" si="0"/>
        <v>15844.931506849314</v>
      </c>
      <c r="BP37" s="669"/>
      <c r="BQ37" s="669"/>
      <c r="BR37" s="669"/>
      <c r="BS37" s="669"/>
      <c r="BT37" s="669"/>
      <c r="BU37" s="669"/>
      <c r="BV37" s="670"/>
      <c r="BW37" s="671">
        <v>0</v>
      </c>
      <c r="BX37" s="671"/>
      <c r="BY37" s="671"/>
      <c r="BZ37" s="671"/>
      <c r="CA37" s="671"/>
      <c r="CB37" s="671"/>
      <c r="CC37" s="671"/>
      <c r="CD37" s="671"/>
      <c r="CE37" s="671">
        <v>0</v>
      </c>
      <c r="CF37" s="671"/>
      <c r="CG37" s="671"/>
      <c r="CH37" s="671"/>
      <c r="CI37" s="671"/>
      <c r="CJ37" s="671"/>
      <c r="CK37" s="671"/>
      <c r="CL37" s="671"/>
      <c r="CM37" s="671"/>
      <c r="CN37" s="671">
        <v>0</v>
      </c>
      <c r="CO37" s="671"/>
      <c r="CP37" s="671"/>
      <c r="CQ37" s="671"/>
      <c r="CR37" s="671"/>
      <c r="CS37" s="671"/>
      <c r="CT37" s="671"/>
      <c r="CU37" s="671"/>
      <c r="CV37" s="666">
        <f t="shared" si="1"/>
        <v>131512.9315068493</v>
      </c>
      <c r="CW37" s="666"/>
      <c r="CX37" s="666"/>
      <c r="CY37" s="666"/>
      <c r="CZ37" s="666"/>
      <c r="DA37" s="666"/>
      <c r="DB37" s="666"/>
      <c r="DC37" s="666"/>
      <c r="DD37" s="666"/>
      <c r="DE37" s="667"/>
      <c r="DQ37" s="459"/>
      <c r="DR37" s="459"/>
    </row>
    <row r="38" spans="1:125" s="3" customFormat="1" ht="23.25" customHeight="1">
      <c r="A38" s="696" t="s">
        <v>1883</v>
      </c>
      <c r="B38" s="697"/>
      <c r="C38" s="697"/>
      <c r="D38" s="697"/>
      <c r="E38" s="697"/>
      <c r="F38" s="697"/>
      <c r="G38" s="697"/>
      <c r="H38" s="697"/>
      <c r="I38" s="697"/>
      <c r="J38" s="697"/>
      <c r="K38" s="697"/>
      <c r="L38" s="697"/>
      <c r="M38" s="697"/>
      <c r="N38" s="697"/>
      <c r="O38" s="697"/>
      <c r="P38" s="688" t="s">
        <v>1882</v>
      </c>
      <c r="Q38" s="688"/>
      <c r="R38" s="688"/>
      <c r="S38" s="688"/>
      <c r="T38" s="688"/>
      <c r="U38" s="688"/>
      <c r="V38" s="688"/>
      <c r="W38" s="688"/>
      <c r="X38" s="688"/>
      <c r="Y38" s="688"/>
      <c r="Z38" s="688"/>
      <c r="AA38" s="688"/>
      <c r="AB38" s="688"/>
      <c r="AC38" s="688"/>
      <c r="AD38" s="689"/>
      <c r="AE38" s="689"/>
      <c r="AF38" s="689"/>
      <c r="AG38" s="690">
        <v>1</v>
      </c>
      <c r="AH38" s="690"/>
      <c r="AI38" s="690"/>
      <c r="AJ38" s="690"/>
      <c r="AK38" s="684">
        <v>5470.71</v>
      </c>
      <c r="AL38" s="685"/>
      <c r="AM38" s="685"/>
      <c r="AN38" s="685"/>
      <c r="AO38" s="685"/>
      <c r="AP38" s="686"/>
      <c r="AQ38" s="687">
        <f t="shared" si="2"/>
        <v>65648.52</v>
      </c>
      <c r="AR38" s="687"/>
      <c r="AS38" s="687"/>
      <c r="AT38" s="687"/>
      <c r="AU38" s="687"/>
      <c r="AV38" s="687"/>
      <c r="AW38" s="687"/>
      <c r="AX38" s="687"/>
      <c r="AY38" s="668">
        <v>0</v>
      </c>
      <c r="AZ38" s="669"/>
      <c r="BA38" s="669"/>
      <c r="BB38" s="669"/>
      <c r="BC38" s="669"/>
      <c r="BD38" s="669"/>
      <c r="BE38" s="669"/>
      <c r="BF38" s="670"/>
      <c r="BG38" s="671">
        <v>0</v>
      </c>
      <c r="BH38" s="671"/>
      <c r="BI38" s="671"/>
      <c r="BJ38" s="671"/>
      <c r="BK38" s="671"/>
      <c r="BL38" s="671"/>
      <c r="BM38" s="671"/>
      <c r="BN38" s="671"/>
      <c r="BO38" s="668">
        <f t="shared" si="0"/>
        <v>8992.9479452054802</v>
      </c>
      <c r="BP38" s="669"/>
      <c r="BQ38" s="669"/>
      <c r="BR38" s="669"/>
      <c r="BS38" s="669"/>
      <c r="BT38" s="669"/>
      <c r="BU38" s="669"/>
      <c r="BV38" s="670"/>
      <c r="BW38" s="671">
        <v>0</v>
      </c>
      <c r="BX38" s="671"/>
      <c r="BY38" s="671"/>
      <c r="BZ38" s="671"/>
      <c r="CA38" s="671"/>
      <c r="CB38" s="671"/>
      <c r="CC38" s="671"/>
      <c r="CD38" s="671"/>
      <c r="CE38" s="671">
        <v>0</v>
      </c>
      <c r="CF38" s="671"/>
      <c r="CG38" s="671"/>
      <c r="CH38" s="671"/>
      <c r="CI38" s="671"/>
      <c r="CJ38" s="671"/>
      <c r="CK38" s="671"/>
      <c r="CL38" s="671"/>
      <c r="CM38" s="671"/>
      <c r="CN38" s="671">
        <v>0</v>
      </c>
      <c r="CO38" s="671"/>
      <c r="CP38" s="671"/>
      <c r="CQ38" s="671"/>
      <c r="CR38" s="671"/>
      <c r="CS38" s="671"/>
      <c r="CT38" s="671"/>
      <c r="CU38" s="671"/>
      <c r="CV38" s="666">
        <f t="shared" si="1"/>
        <v>74641.467945205484</v>
      </c>
      <c r="CW38" s="666"/>
      <c r="CX38" s="666"/>
      <c r="CY38" s="666"/>
      <c r="CZ38" s="666"/>
      <c r="DA38" s="666"/>
      <c r="DB38" s="666"/>
      <c r="DC38" s="666"/>
      <c r="DD38" s="666"/>
      <c r="DE38" s="667"/>
      <c r="DQ38" s="459"/>
      <c r="DR38" s="459"/>
    </row>
    <row r="39" spans="1:125" s="3" customFormat="1" ht="23.25" customHeight="1">
      <c r="A39" s="696" t="s">
        <v>1884</v>
      </c>
      <c r="B39" s="697"/>
      <c r="C39" s="697"/>
      <c r="D39" s="697"/>
      <c r="E39" s="697"/>
      <c r="F39" s="697"/>
      <c r="G39" s="697"/>
      <c r="H39" s="697"/>
      <c r="I39" s="697"/>
      <c r="J39" s="697"/>
      <c r="K39" s="697"/>
      <c r="L39" s="697"/>
      <c r="M39" s="697"/>
      <c r="N39" s="697"/>
      <c r="O39" s="697"/>
      <c r="P39" s="688" t="s">
        <v>1882</v>
      </c>
      <c r="Q39" s="688"/>
      <c r="R39" s="688"/>
      <c r="S39" s="688"/>
      <c r="T39" s="688"/>
      <c r="U39" s="688"/>
      <c r="V39" s="688"/>
      <c r="W39" s="688"/>
      <c r="X39" s="688"/>
      <c r="Y39" s="688"/>
      <c r="Z39" s="688"/>
      <c r="AA39" s="688"/>
      <c r="AB39" s="688"/>
      <c r="AC39" s="688"/>
      <c r="AD39" s="689"/>
      <c r="AE39" s="689"/>
      <c r="AF39" s="689"/>
      <c r="AG39" s="690">
        <v>2</v>
      </c>
      <c r="AH39" s="690"/>
      <c r="AI39" s="690"/>
      <c r="AJ39" s="690"/>
      <c r="AK39" s="684">
        <v>3072.36</v>
      </c>
      <c r="AL39" s="685"/>
      <c r="AM39" s="685"/>
      <c r="AN39" s="685"/>
      <c r="AO39" s="685"/>
      <c r="AP39" s="686"/>
      <c r="AQ39" s="687">
        <f t="shared" si="2"/>
        <v>73736.639999999999</v>
      </c>
      <c r="AR39" s="687"/>
      <c r="AS39" s="687"/>
      <c r="AT39" s="687"/>
      <c r="AU39" s="687"/>
      <c r="AV39" s="687"/>
      <c r="AW39" s="687"/>
      <c r="AX39" s="687"/>
      <c r="AY39" s="668">
        <v>0</v>
      </c>
      <c r="AZ39" s="669"/>
      <c r="BA39" s="669"/>
      <c r="BB39" s="669"/>
      <c r="BC39" s="669"/>
      <c r="BD39" s="669"/>
      <c r="BE39" s="669"/>
      <c r="BF39" s="670"/>
      <c r="BG39" s="671">
        <v>0</v>
      </c>
      <c r="BH39" s="671"/>
      <c r="BI39" s="671"/>
      <c r="BJ39" s="671"/>
      <c r="BK39" s="671"/>
      <c r="BL39" s="671"/>
      <c r="BM39" s="671"/>
      <c r="BN39" s="671"/>
      <c r="BO39" s="668">
        <f t="shared" si="0"/>
        <v>10100.909589041095</v>
      </c>
      <c r="BP39" s="669"/>
      <c r="BQ39" s="669"/>
      <c r="BR39" s="669"/>
      <c r="BS39" s="669"/>
      <c r="BT39" s="669"/>
      <c r="BU39" s="669"/>
      <c r="BV39" s="670"/>
      <c r="BW39" s="671">
        <v>0</v>
      </c>
      <c r="BX39" s="671"/>
      <c r="BY39" s="671"/>
      <c r="BZ39" s="671"/>
      <c r="CA39" s="671"/>
      <c r="CB39" s="671"/>
      <c r="CC39" s="671"/>
      <c r="CD39" s="671"/>
      <c r="CE39" s="671">
        <v>0</v>
      </c>
      <c r="CF39" s="671"/>
      <c r="CG39" s="671"/>
      <c r="CH39" s="671"/>
      <c r="CI39" s="671"/>
      <c r="CJ39" s="671"/>
      <c r="CK39" s="671"/>
      <c r="CL39" s="671"/>
      <c r="CM39" s="671"/>
      <c r="CN39" s="671">
        <v>0</v>
      </c>
      <c r="CO39" s="671"/>
      <c r="CP39" s="671"/>
      <c r="CQ39" s="671"/>
      <c r="CR39" s="671"/>
      <c r="CS39" s="671"/>
      <c r="CT39" s="671"/>
      <c r="CU39" s="671"/>
      <c r="CV39" s="666">
        <f t="shared" si="1"/>
        <v>83837.549589041097</v>
      </c>
      <c r="CW39" s="666"/>
      <c r="CX39" s="666"/>
      <c r="CY39" s="666"/>
      <c r="CZ39" s="666"/>
      <c r="DA39" s="666"/>
      <c r="DB39" s="666"/>
      <c r="DC39" s="666"/>
      <c r="DD39" s="666"/>
      <c r="DE39" s="667"/>
      <c r="DQ39" s="459"/>
      <c r="DR39" s="459"/>
      <c r="DS39" s="128"/>
    </row>
    <row r="40" spans="1:125" s="3" customFormat="1" ht="23.25" customHeight="1">
      <c r="A40" s="696" t="s">
        <v>1885</v>
      </c>
      <c r="B40" s="697"/>
      <c r="C40" s="697"/>
      <c r="D40" s="697"/>
      <c r="E40" s="697"/>
      <c r="F40" s="697"/>
      <c r="G40" s="697"/>
      <c r="H40" s="697"/>
      <c r="I40" s="697"/>
      <c r="J40" s="697"/>
      <c r="K40" s="697"/>
      <c r="L40" s="697"/>
      <c r="M40" s="697"/>
      <c r="N40" s="697"/>
      <c r="O40" s="697"/>
      <c r="P40" s="688" t="s">
        <v>1882</v>
      </c>
      <c r="Q40" s="688"/>
      <c r="R40" s="688"/>
      <c r="S40" s="688"/>
      <c r="T40" s="688"/>
      <c r="U40" s="688"/>
      <c r="V40" s="688"/>
      <c r="W40" s="688"/>
      <c r="X40" s="688"/>
      <c r="Y40" s="688"/>
      <c r="Z40" s="688"/>
      <c r="AA40" s="688"/>
      <c r="AB40" s="688"/>
      <c r="AC40" s="688"/>
      <c r="AD40" s="689"/>
      <c r="AE40" s="689"/>
      <c r="AF40" s="689"/>
      <c r="AG40" s="690">
        <v>1</v>
      </c>
      <c r="AH40" s="690"/>
      <c r="AI40" s="690"/>
      <c r="AJ40" s="690"/>
      <c r="AK40" s="684">
        <v>4232.13</v>
      </c>
      <c r="AL40" s="685"/>
      <c r="AM40" s="685"/>
      <c r="AN40" s="685"/>
      <c r="AO40" s="685"/>
      <c r="AP40" s="686"/>
      <c r="AQ40" s="687">
        <f>AG40*AK40*12</f>
        <v>50785.56</v>
      </c>
      <c r="AR40" s="687"/>
      <c r="AS40" s="687"/>
      <c r="AT40" s="687"/>
      <c r="AU40" s="687"/>
      <c r="AV40" s="687"/>
      <c r="AW40" s="687"/>
      <c r="AX40" s="687"/>
      <c r="AY40" s="668">
        <v>0</v>
      </c>
      <c r="AZ40" s="669"/>
      <c r="BA40" s="669"/>
      <c r="BB40" s="669"/>
      <c r="BC40" s="669"/>
      <c r="BD40" s="669"/>
      <c r="BE40" s="669"/>
      <c r="BF40" s="670"/>
      <c r="BG40" s="671">
        <v>0</v>
      </c>
      <c r="BH40" s="671"/>
      <c r="BI40" s="671"/>
      <c r="BJ40" s="671"/>
      <c r="BK40" s="671"/>
      <c r="BL40" s="671"/>
      <c r="BM40" s="671"/>
      <c r="BN40" s="671"/>
      <c r="BO40" s="668">
        <f>AQ40/365*50</f>
        <v>6956.9260273972604</v>
      </c>
      <c r="BP40" s="669"/>
      <c r="BQ40" s="669"/>
      <c r="BR40" s="669"/>
      <c r="BS40" s="669"/>
      <c r="BT40" s="669"/>
      <c r="BU40" s="669"/>
      <c r="BV40" s="670"/>
      <c r="BW40" s="671">
        <v>0</v>
      </c>
      <c r="BX40" s="671"/>
      <c r="BY40" s="671"/>
      <c r="BZ40" s="671"/>
      <c r="CA40" s="671"/>
      <c r="CB40" s="671"/>
      <c r="CC40" s="671"/>
      <c r="CD40" s="671"/>
      <c r="CE40" s="671">
        <v>0</v>
      </c>
      <c r="CF40" s="671"/>
      <c r="CG40" s="671"/>
      <c r="CH40" s="671"/>
      <c r="CI40" s="671"/>
      <c r="CJ40" s="671"/>
      <c r="CK40" s="671"/>
      <c r="CL40" s="671"/>
      <c r="CM40" s="671"/>
      <c r="CN40" s="671">
        <v>0</v>
      </c>
      <c r="CO40" s="671"/>
      <c r="CP40" s="671"/>
      <c r="CQ40" s="671"/>
      <c r="CR40" s="671"/>
      <c r="CS40" s="671"/>
      <c r="CT40" s="671"/>
      <c r="CU40" s="671"/>
      <c r="CV40" s="666">
        <f>SUM(AQ40:CU40)</f>
        <v>57742.486027397259</v>
      </c>
      <c r="CW40" s="666"/>
      <c r="CX40" s="666"/>
      <c r="CY40" s="666"/>
      <c r="CZ40" s="666"/>
      <c r="DA40" s="666"/>
      <c r="DB40" s="666"/>
      <c r="DC40" s="666"/>
      <c r="DD40" s="666"/>
      <c r="DE40" s="667"/>
      <c r="DQ40" s="459"/>
      <c r="DR40" s="459"/>
    </row>
    <row r="41" spans="1:125" s="3" customFormat="1" ht="23.25" customHeight="1">
      <c r="A41" s="696" t="s">
        <v>1802</v>
      </c>
      <c r="B41" s="697"/>
      <c r="C41" s="697"/>
      <c r="D41" s="697"/>
      <c r="E41" s="697"/>
      <c r="F41" s="697"/>
      <c r="G41" s="697"/>
      <c r="H41" s="697"/>
      <c r="I41" s="697"/>
      <c r="J41" s="697"/>
      <c r="K41" s="697"/>
      <c r="L41" s="697"/>
      <c r="M41" s="697"/>
      <c r="N41" s="697"/>
      <c r="O41" s="697"/>
      <c r="P41" s="688" t="s">
        <v>1886</v>
      </c>
      <c r="Q41" s="688"/>
      <c r="R41" s="688"/>
      <c r="S41" s="688"/>
      <c r="T41" s="688"/>
      <c r="U41" s="688"/>
      <c r="V41" s="688"/>
      <c r="W41" s="688"/>
      <c r="X41" s="688"/>
      <c r="Y41" s="688"/>
      <c r="Z41" s="688"/>
      <c r="AA41" s="688"/>
      <c r="AB41" s="688"/>
      <c r="AC41" s="688"/>
      <c r="AD41" s="689"/>
      <c r="AE41" s="689"/>
      <c r="AF41" s="689"/>
      <c r="AG41" s="690">
        <v>1</v>
      </c>
      <c r="AH41" s="690"/>
      <c r="AI41" s="690"/>
      <c r="AJ41" s="690"/>
      <c r="AK41" s="684">
        <v>3096.77</v>
      </c>
      <c r="AL41" s="685"/>
      <c r="AM41" s="685"/>
      <c r="AN41" s="685"/>
      <c r="AO41" s="685"/>
      <c r="AP41" s="686"/>
      <c r="AQ41" s="687">
        <f t="shared" si="2"/>
        <v>37161.24</v>
      </c>
      <c r="AR41" s="687"/>
      <c r="AS41" s="687"/>
      <c r="AT41" s="687"/>
      <c r="AU41" s="687"/>
      <c r="AV41" s="687"/>
      <c r="AW41" s="687"/>
      <c r="AX41" s="687"/>
      <c r="AY41" s="668">
        <v>0</v>
      </c>
      <c r="AZ41" s="669"/>
      <c r="BA41" s="669"/>
      <c r="BB41" s="669"/>
      <c r="BC41" s="669"/>
      <c r="BD41" s="669"/>
      <c r="BE41" s="669"/>
      <c r="BF41" s="670"/>
      <c r="BG41" s="671">
        <v>0</v>
      </c>
      <c r="BH41" s="671"/>
      <c r="BI41" s="671"/>
      <c r="BJ41" s="671"/>
      <c r="BK41" s="671"/>
      <c r="BL41" s="671"/>
      <c r="BM41" s="671"/>
      <c r="BN41" s="671"/>
      <c r="BO41" s="668">
        <f t="shared" si="0"/>
        <v>5090.580821917808</v>
      </c>
      <c r="BP41" s="669"/>
      <c r="BQ41" s="669"/>
      <c r="BR41" s="669"/>
      <c r="BS41" s="669"/>
      <c r="BT41" s="669"/>
      <c r="BU41" s="669"/>
      <c r="BV41" s="670"/>
      <c r="BW41" s="671">
        <v>0</v>
      </c>
      <c r="BX41" s="671"/>
      <c r="BY41" s="671"/>
      <c r="BZ41" s="671"/>
      <c r="CA41" s="671"/>
      <c r="CB41" s="671"/>
      <c r="CC41" s="671"/>
      <c r="CD41" s="671"/>
      <c r="CE41" s="671">
        <v>0</v>
      </c>
      <c r="CF41" s="671"/>
      <c r="CG41" s="671"/>
      <c r="CH41" s="671"/>
      <c r="CI41" s="671"/>
      <c r="CJ41" s="671"/>
      <c r="CK41" s="671"/>
      <c r="CL41" s="671"/>
      <c r="CM41" s="671"/>
      <c r="CN41" s="671">
        <v>0</v>
      </c>
      <c r="CO41" s="671"/>
      <c r="CP41" s="671"/>
      <c r="CQ41" s="671"/>
      <c r="CR41" s="671"/>
      <c r="CS41" s="671"/>
      <c r="CT41" s="671"/>
      <c r="CU41" s="671"/>
      <c r="CV41" s="666">
        <f t="shared" si="1"/>
        <v>42251.820821917805</v>
      </c>
      <c r="CW41" s="666"/>
      <c r="CX41" s="666"/>
      <c r="CY41" s="666"/>
      <c r="CZ41" s="666"/>
      <c r="DA41" s="666"/>
      <c r="DB41" s="666"/>
      <c r="DC41" s="666"/>
      <c r="DD41" s="666"/>
      <c r="DE41" s="667"/>
      <c r="DQ41" s="459"/>
      <c r="DR41" s="459"/>
    </row>
    <row r="42" spans="1:125" s="3" customFormat="1" ht="23.25" customHeight="1">
      <c r="A42" s="672" t="s">
        <v>1887</v>
      </c>
      <c r="B42" s="673"/>
      <c r="C42" s="673"/>
      <c r="D42" s="673"/>
      <c r="E42" s="673"/>
      <c r="F42" s="673"/>
      <c r="G42" s="673"/>
      <c r="H42" s="673"/>
      <c r="I42" s="673"/>
      <c r="J42" s="673"/>
      <c r="K42" s="673"/>
      <c r="L42" s="673"/>
      <c r="M42" s="673"/>
      <c r="N42" s="673"/>
      <c r="O42" s="674"/>
      <c r="P42" s="675" t="s">
        <v>1888</v>
      </c>
      <c r="Q42" s="676"/>
      <c r="R42" s="676"/>
      <c r="S42" s="676"/>
      <c r="T42" s="676"/>
      <c r="U42" s="676"/>
      <c r="V42" s="676"/>
      <c r="W42" s="676"/>
      <c r="X42" s="676"/>
      <c r="Y42" s="676"/>
      <c r="Z42" s="676"/>
      <c r="AA42" s="676"/>
      <c r="AB42" s="676"/>
      <c r="AC42" s="677"/>
      <c r="AD42" s="689"/>
      <c r="AE42" s="689"/>
      <c r="AF42" s="689"/>
      <c r="AG42" s="690">
        <v>1</v>
      </c>
      <c r="AH42" s="690"/>
      <c r="AI42" s="690"/>
      <c r="AJ42" s="690"/>
      <c r="AK42" s="684">
        <v>16800</v>
      </c>
      <c r="AL42" s="685"/>
      <c r="AM42" s="685"/>
      <c r="AN42" s="685"/>
      <c r="AO42" s="685"/>
      <c r="AP42" s="686"/>
      <c r="AQ42" s="687">
        <f t="shared" si="2"/>
        <v>201600</v>
      </c>
      <c r="AR42" s="687"/>
      <c r="AS42" s="687"/>
      <c r="AT42" s="687"/>
      <c r="AU42" s="687"/>
      <c r="AV42" s="687"/>
      <c r="AW42" s="687"/>
      <c r="AX42" s="687"/>
      <c r="AY42" s="668">
        <v>0</v>
      </c>
      <c r="AZ42" s="669"/>
      <c r="BA42" s="669"/>
      <c r="BB42" s="669"/>
      <c r="BC42" s="669"/>
      <c r="BD42" s="669"/>
      <c r="BE42" s="669"/>
      <c r="BF42" s="670"/>
      <c r="BG42" s="671">
        <v>0</v>
      </c>
      <c r="BH42" s="671"/>
      <c r="BI42" s="671"/>
      <c r="BJ42" s="671"/>
      <c r="BK42" s="671"/>
      <c r="BL42" s="671"/>
      <c r="BM42" s="671"/>
      <c r="BN42" s="671"/>
      <c r="BO42" s="668">
        <f t="shared" si="0"/>
        <v>27616.438356164384</v>
      </c>
      <c r="BP42" s="669"/>
      <c r="BQ42" s="669"/>
      <c r="BR42" s="669"/>
      <c r="BS42" s="669"/>
      <c r="BT42" s="669"/>
      <c r="BU42" s="669"/>
      <c r="BV42" s="670"/>
      <c r="BW42" s="671">
        <v>0</v>
      </c>
      <c r="BX42" s="671"/>
      <c r="BY42" s="671"/>
      <c r="BZ42" s="671"/>
      <c r="CA42" s="671"/>
      <c r="CB42" s="671"/>
      <c r="CC42" s="671"/>
      <c r="CD42" s="671"/>
      <c r="CE42" s="671">
        <v>0</v>
      </c>
      <c r="CF42" s="671"/>
      <c r="CG42" s="671"/>
      <c r="CH42" s="671"/>
      <c r="CI42" s="671"/>
      <c r="CJ42" s="671"/>
      <c r="CK42" s="671"/>
      <c r="CL42" s="671"/>
      <c r="CM42" s="671"/>
      <c r="CN42" s="671">
        <v>0</v>
      </c>
      <c r="CO42" s="671"/>
      <c r="CP42" s="671"/>
      <c r="CQ42" s="671"/>
      <c r="CR42" s="671"/>
      <c r="CS42" s="671"/>
      <c r="CT42" s="671"/>
      <c r="CU42" s="671"/>
      <c r="CV42" s="666">
        <f t="shared" si="1"/>
        <v>229216.43835616438</v>
      </c>
      <c r="CW42" s="666"/>
      <c r="CX42" s="666"/>
      <c r="CY42" s="666"/>
      <c r="CZ42" s="666"/>
      <c r="DA42" s="666"/>
      <c r="DB42" s="666"/>
      <c r="DC42" s="666"/>
      <c r="DD42" s="666"/>
      <c r="DE42" s="667"/>
      <c r="DQ42" s="459"/>
      <c r="DR42" s="459"/>
    </row>
    <row r="43" spans="1:125" s="3" customFormat="1" ht="23.25" customHeight="1">
      <c r="A43" s="672" t="s">
        <v>1889</v>
      </c>
      <c r="B43" s="673"/>
      <c r="C43" s="673"/>
      <c r="D43" s="673"/>
      <c r="E43" s="673"/>
      <c r="F43" s="673"/>
      <c r="G43" s="673"/>
      <c r="H43" s="673"/>
      <c r="I43" s="673"/>
      <c r="J43" s="673"/>
      <c r="K43" s="673"/>
      <c r="L43" s="673"/>
      <c r="M43" s="673"/>
      <c r="N43" s="673"/>
      <c r="O43" s="674"/>
      <c r="P43" s="688" t="s">
        <v>1888</v>
      </c>
      <c r="Q43" s="688"/>
      <c r="R43" s="688"/>
      <c r="S43" s="688"/>
      <c r="T43" s="688"/>
      <c r="U43" s="688"/>
      <c r="V43" s="688"/>
      <c r="W43" s="688"/>
      <c r="X43" s="688"/>
      <c r="Y43" s="688"/>
      <c r="Z43" s="688"/>
      <c r="AA43" s="688"/>
      <c r="AB43" s="688"/>
      <c r="AC43" s="688"/>
      <c r="AD43" s="689"/>
      <c r="AE43" s="689"/>
      <c r="AF43" s="689"/>
      <c r="AG43" s="690">
        <v>1</v>
      </c>
      <c r="AH43" s="690"/>
      <c r="AI43" s="690"/>
      <c r="AJ43" s="690"/>
      <c r="AK43" s="684">
        <v>13000</v>
      </c>
      <c r="AL43" s="685"/>
      <c r="AM43" s="685"/>
      <c r="AN43" s="685"/>
      <c r="AO43" s="685"/>
      <c r="AP43" s="686"/>
      <c r="AQ43" s="687">
        <f>AG43*AK43*12</f>
        <v>156000</v>
      </c>
      <c r="AR43" s="687"/>
      <c r="AS43" s="687"/>
      <c r="AT43" s="687"/>
      <c r="AU43" s="687"/>
      <c r="AV43" s="687"/>
      <c r="AW43" s="687"/>
      <c r="AX43" s="687"/>
      <c r="AY43" s="668">
        <v>0</v>
      </c>
      <c r="AZ43" s="669"/>
      <c r="BA43" s="669"/>
      <c r="BB43" s="669"/>
      <c r="BC43" s="669"/>
      <c r="BD43" s="669"/>
      <c r="BE43" s="669"/>
      <c r="BF43" s="670"/>
      <c r="BG43" s="671">
        <v>0</v>
      </c>
      <c r="BH43" s="671"/>
      <c r="BI43" s="671"/>
      <c r="BJ43" s="671"/>
      <c r="BK43" s="671"/>
      <c r="BL43" s="671"/>
      <c r="BM43" s="671"/>
      <c r="BN43" s="671"/>
      <c r="BO43" s="668">
        <f t="shared" si="0"/>
        <v>21369.863013698632</v>
      </c>
      <c r="BP43" s="669"/>
      <c r="BQ43" s="669"/>
      <c r="BR43" s="669"/>
      <c r="BS43" s="669"/>
      <c r="BT43" s="669"/>
      <c r="BU43" s="669"/>
      <c r="BV43" s="670"/>
      <c r="BW43" s="671">
        <v>0</v>
      </c>
      <c r="BX43" s="671"/>
      <c r="BY43" s="671"/>
      <c r="BZ43" s="671"/>
      <c r="CA43" s="671"/>
      <c r="CB43" s="671"/>
      <c r="CC43" s="671"/>
      <c r="CD43" s="671"/>
      <c r="CE43" s="671">
        <v>0</v>
      </c>
      <c r="CF43" s="671"/>
      <c r="CG43" s="671"/>
      <c r="CH43" s="671"/>
      <c r="CI43" s="671"/>
      <c r="CJ43" s="671"/>
      <c r="CK43" s="671"/>
      <c r="CL43" s="671"/>
      <c r="CM43" s="671"/>
      <c r="CN43" s="671">
        <v>0</v>
      </c>
      <c r="CO43" s="671"/>
      <c r="CP43" s="671"/>
      <c r="CQ43" s="671"/>
      <c r="CR43" s="671"/>
      <c r="CS43" s="671"/>
      <c r="CT43" s="671"/>
      <c r="CU43" s="671"/>
      <c r="CV43" s="666">
        <f>SUM(AQ43:CU43)</f>
        <v>177369.86301369863</v>
      </c>
      <c r="CW43" s="666"/>
      <c r="CX43" s="666"/>
      <c r="CY43" s="666"/>
      <c r="CZ43" s="666"/>
      <c r="DA43" s="666"/>
      <c r="DB43" s="666"/>
      <c r="DC43" s="666"/>
      <c r="DD43" s="666"/>
      <c r="DE43" s="667"/>
      <c r="DQ43" s="459"/>
      <c r="DR43" s="459"/>
      <c r="DS43" s="128"/>
    </row>
    <row r="44" spans="1:125" s="3" customFormat="1" ht="23.25" customHeight="1">
      <c r="A44" s="672" t="s">
        <v>1890</v>
      </c>
      <c r="B44" s="673"/>
      <c r="C44" s="673"/>
      <c r="D44" s="673"/>
      <c r="E44" s="673"/>
      <c r="F44" s="673"/>
      <c r="G44" s="673"/>
      <c r="H44" s="673"/>
      <c r="I44" s="673"/>
      <c r="J44" s="673"/>
      <c r="K44" s="673"/>
      <c r="L44" s="673"/>
      <c r="M44" s="673"/>
      <c r="N44" s="673"/>
      <c r="O44" s="674"/>
      <c r="P44" s="688" t="s">
        <v>1888</v>
      </c>
      <c r="Q44" s="688"/>
      <c r="R44" s="688"/>
      <c r="S44" s="688"/>
      <c r="T44" s="688"/>
      <c r="U44" s="688"/>
      <c r="V44" s="688"/>
      <c r="W44" s="688"/>
      <c r="X44" s="688"/>
      <c r="Y44" s="688"/>
      <c r="Z44" s="688"/>
      <c r="AA44" s="688"/>
      <c r="AB44" s="688"/>
      <c r="AC44" s="688"/>
      <c r="AD44" s="689"/>
      <c r="AE44" s="689"/>
      <c r="AF44" s="689"/>
      <c r="AG44" s="690">
        <v>2</v>
      </c>
      <c r="AH44" s="690"/>
      <c r="AI44" s="690"/>
      <c r="AJ44" s="690"/>
      <c r="AK44" s="684">
        <v>8632.58</v>
      </c>
      <c r="AL44" s="685"/>
      <c r="AM44" s="685"/>
      <c r="AN44" s="685"/>
      <c r="AO44" s="685"/>
      <c r="AP44" s="686"/>
      <c r="AQ44" s="687">
        <f t="shared" si="2"/>
        <v>207181.91999999998</v>
      </c>
      <c r="AR44" s="687"/>
      <c r="AS44" s="687"/>
      <c r="AT44" s="687"/>
      <c r="AU44" s="687"/>
      <c r="AV44" s="687"/>
      <c r="AW44" s="687"/>
      <c r="AX44" s="687"/>
      <c r="AY44" s="668">
        <v>0</v>
      </c>
      <c r="AZ44" s="669"/>
      <c r="BA44" s="669"/>
      <c r="BB44" s="669"/>
      <c r="BC44" s="669"/>
      <c r="BD44" s="669"/>
      <c r="BE44" s="669"/>
      <c r="BF44" s="670"/>
      <c r="BG44" s="671">
        <v>0</v>
      </c>
      <c r="BH44" s="671"/>
      <c r="BI44" s="671"/>
      <c r="BJ44" s="671"/>
      <c r="BK44" s="671"/>
      <c r="BL44" s="671"/>
      <c r="BM44" s="671"/>
      <c r="BN44" s="671"/>
      <c r="BO44" s="668">
        <f t="shared" si="0"/>
        <v>28381.084931506848</v>
      </c>
      <c r="BP44" s="669"/>
      <c r="BQ44" s="669"/>
      <c r="BR44" s="669"/>
      <c r="BS44" s="669"/>
      <c r="BT44" s="669"/>
      <c r="BU44" s="669"/>
      <c r="BV44" s="670"/>
      <c r="BW44" s="671">
        <v>0</v>
      </c>
      <c r="BX44" s="671"/>
      <c r="BY44" s="671"/>
      <c r="BZ44" s="671"/>
      <c r="CA44" s="671"/>
      <c r="CB44" s="671"/>
      <c r="CC44" s="671"/>
      <c r="CD44" s="671"/>
      <c r="CE44" s="671">
        <v>0</v>
      </c>
      <c r="CF44" s="671"/>
      <c r="CG44" s="671"/>
      <c r="CH44" s="671"/>
      <c r="CI44" s="671"/>
      <c r="CJ44" s="671"/>
      <c r="CK44" s="671"/>
      <c r="CL44" s="671"/>
      <c r="CM44" s="671"/>
      <c r="CN44" s="671">
        <v>0</v>
      </c>
      <c r="CO44" s="671"/>
      <c r="CP44" s="671"/>
      <c r="CQ44" s="671"/>
      <c r="CR44" s="671"/>
      <c r="CS44" s="671"/>
      <c r="CT44" s="671"/>
      <c r="CU44" s="671"/>
      <c r="CV44" s="666">
        <f t="shared" si="1"/>
        <v>235563.00493150682</v>
      </c>
      <c r="CW44" s="666"/>
      <c r="CX44" s="666"/>
      <c r="CY44" s="666"/>
      <c r="CZ44" s="666"/>
      <c r="DA44" s="666"/>
      <c r="DB44" s="666"/>
      <c r="DC44" s="666"/>
      <c r="DD44" s="666"/>
      <c r="DE44" s="667"/>
      <c r="DQ44" s="459"/>
      <c r="DR44" s="459"/>
    </row>
    <row r="45" spans="1:125" s="3" customFormat="1" ht="23.25" customHeight="1">
      <c r="A45" s="672" t="s">
        <v>1891</v>
      </c>
      <c r="B45" s="673"/>
      <c r="C45" s="673"/>
      <c r="D45" s="673"/>
      <c r="E45" s="673"/>
      <c r="F45" s="673"/>
      <c r="G45" s="673"/>
      <c r="H45" s="673"/>
      <c r="I45" s="673"/>
      <c r="J45" s="673"/>
      <c r="K45" s="673"/>
      <c r="L45" s="673"/>
      <c r="M45" s="673"/>
      <c r="N45" s="673"/>
      <c r="O45" s="674"/>
      <c r="P45" s="688" t="s">
        <v>1888</v>
      </c>
      <c r="Q45" s="688"/>
      <c r="R45" s="688"/>
      <c r="S45" s="688"/>
      <c r="T45" s="688"/>
      <c r="U45" s="688"/>
      <c r="V45" s="688"/>
      <c r="W45" s="688"/>
      <c r="X45" s="688"/>
      <c r="Y45" s="688"/>
      <c r="Z45" s="688"/>
      <c r="AA45" s="688"/>
      <c r="AB45" s="688"/>
      <c r="AC45" s="688"/>
      <c r="AD45" s="689"/>
      <c r="AE45" s="689"/>
      <c r="AF45" s="689"/>
      <c r="AG45" s="690">
        <v>1</v>
      </c>
      <c r="AH45" s="690"/>
      <c r="AI45" s="690"/>
      <c r="AJ45" s="690"/>
      <c r="AK45" s="684">
        <v>8632.6</v>
      </c>
      <c r="AL45" s="685"/>
      <c r="AM45" s="685"/>
      <c r="AN45" s="685"/>
      <c r="AO45" s="685"/>
      <c r="AP45" s="686"/>
      <c r="AQ45" s="687">
        <f t="shared" si="2"/>
        <v>103591.20000000001</v>
      </c>
      <c r="AR45" s="687"/>
      <c r="AS45" s="687"/>
      <c r="AT45" s="687"/>
      <c r="AU45" s="687"/>
      <c r="AV45" s="687"/>
      <c r="AW45" s="687"/>
      <c r="AX45" s="687"/>
      <c r="AY45" s="668">
        <v>0</v>
      </c>
      <c r="AZ45" s="669"/>
      <c r="BA45" s="669"/>
      <c r="BB45" s="669"/>
      <c r="BC45" s="669"/>
      <c r="BD45" s="669"/>
      <c r="BE45" s="669"/>
      <c r="BF45" s="670"/>
      <c r="BG45" s="671">
        <v>0</v>
      </c>
      <c r="BH45" s="671"/>
      <c r="BI45" s="671"/>
      <c r="BJ45" s="671"/>
      <c r="BK45" s="671"/>
      <c r="BL45" s="671"/>
      <c r="BM45" s="671"/>
      <c r="BN45" s="671"/>
      <c r="BO45" s="668">
        <f t="shared" si="0"/>
        <v>14190.575342465754</v>
      </c>
      <c r="BP45" s="669"/>
      <c r="BQ45" s="669"/>
      <c r="BR45" s="669"/>
      <c r="BS45" s="669"/>
      <c r="BT45" s="669"/>
      <c r="BU45" s="669"/>
      <c r="BV45" s="670"/>
      <c r="BW45" s="671">
        <v>0</v>
      </c>
      <c r="BX45" s="671"/>
      <c r="BY45" s="671"/>
      <c r="BZ45" s="671"/>
      <c r="CA45" s="671"/>
      <c r="CB45" s="671"/>
      <c r="CC45" s="671"/>
      <c r="CD45" s="671"/>
      <c r="CE45" s="671">
        <v>0</v>
      </c>
      <c r="CF45" s="671"/>
      <c r="CG45" s="671"/>
      <c r="CH45" s="671"/>
      <c r="CI45" s="671"/>
      <c r="CJ45" s="671"/>
      <c r="CK45" s="671"/>
      <c r="CL45" s="671"/>
      <c r="CM45" s="671"/>
      <c r="CN45" s="671">
        <v>0</v>
      </c>
      <c r="CO45" s="671"/>
      <c r="CP45" s="671"/>
      <c r="CQ45" s="671"/>
      <c r="CR45" s="671"/>
      <c r="CS45" s="671"/>
      <c r="CT45" s="671"/>
      <c r="CU45" s="671"/>
      <c r="CV45" s="666">
        <f t="shared" si="1"/>
        <v>117781.77534246577</v>
      </c>
      <c r="CW45" s="666"/>
      <c r="CX45" s="666"/>
      <c r="CY45" s="666"/>
      <c r="CZ45" s="666"/>
      <c r="DA45" s="666"/>
      <c r="DB45" s="666"/>
      <c r="DC45" s="666"/>
      <c r="DD45" s="666"/>
      <c r="DE45" s="667"/>
      <c r="DQ45" s="459"/>
      <c r="DR45" s="459"/>
    </row>
    <row r="46" spans="1:125" s="3" customFormat="1" ht="23.25" customHeight="1">
      <c r="A46" s="672" t="s">
        <v>1893</v>
      </c>
      <c r="B46" s="673"/>
      <c r="C46" s="673"/>
      <c r="D46" s="673"/>
      <c r="E46" s="673"/>
      <c r="F46" s="673"/>
      <c r="G46" s="673"/>
      <c r="H46" s="673"/>
      <c r="I46" s="673"/>
      <c r="J46" s="673"/>
      <c r="K46" s="673"/>
      <c r="L46" s="673"/>
      <c r="M46" s="673"/>
      <c r="N46" s="673"/>
      <c r="O46" s="674"/>
      <c r="P46" s="688" t="s">
        <v>1888</v>
      </c>
      <c r="Q46" s="688"/>
      <c r="R46" s="688"/>
      <c r="S46" s="688"/>
      <c r="T46" s="688"/>
      <c r="U46" s="688"/>
      <c r="V46" s="688"/>
      <c r="W46" s="688"/>
      <c r="X46" s="688"/>
      <c r="Y46" s="688"/>
      <c r="Z46" s="688"/>
      <c r="AA46" s="688"/>
      <c r="AB46" s="688"/>
      <c r="AC46" s="688"/>
      <c r="AD46" s="689"/>
      <c r="AE46" s="689"/>
      <c r="AF46" s="689"/>
      <c r="AG46" s="690">
        <v>2</v>
      </c>
      <c r="AH46" s="690"/>
      <c r="AI46" s="690"/>
      <c r="AJ46" s="690"/>
      <c r="AK46" s="684">
        <v>11524.44</v>
      </c>
      <c r="AL46" s="685"/>
      <c r="AM46" s="685"/>
      <c r="AN46" s="685"/>
      <c r="AO46" s="685"/>
      <c r="AP46" s="686"/>
      <c r="AQ46" s="687">
        <f t="shared" si="2"/>
        <v>276586.56</v>
      </c>
      <c r="AR46" s="687"/>
      <c r="AS46" s="687"/>
      <c r="AT46" s="687"/>
      <c r="AU46" s="687"/>
      <c r="AV46" s="687"/>
      <c r="AW46" s="687"/>
      <c r="AX46" s="687"/>
      <c r="AY46" s="668">
        <v>0</v>
      </c>
      <c r="AZ46" s="669"/>
      <c r="BA46" s="669"/>
      <c r="BB46" s="669"/>
      <c r="BC46" s="669"/>
      <c r="BD46" s="669"/>
      <c r="BE46" s="669"/>
      <c r="BF46" s="670"/>
      <c r="BG46" s="671">
        <v>0</v>
      </c>
      <c r="BH46" s="671"/>
      <c r="BI46" s="671"/>
      <c r="BJ46" s="671"/>
      <c r="BK46" s="671"/>
      <c r="BL46" s="671"/>
      <c r="BM46" s="671"/>
      <c r="BN46" s="671"/>
      <c r="BO46" s="668">
        <f t="shared" si="0"/>
        <v>37888.569863013698</v>
      </c>
      <c r="BP46" s="669"/>
      <c r="BQ46" s="669"/>
      <c r="BR46" s="669"/>
      <c r="BS46" s="669"/>
      <c r="BT46" s="669"/>
      <c r="BU46" s="669"/>
      <c r="BV46" s="670"/>
      <c r="BW46" s="671">
        <v>0</v>
      </c>
      <c r="BX46" s="671"/>
      <c r="BY46" s="671"/>
      <c r="BZ46" s="671"/>
      <c r="CA46" s="671"/>
      <c r="CB46" s="671"/>
      <c r="CC46" s="671"/>
      <c r="CD46" s="671"/>
      <c r="CE46" s="671">
        <v>0</v>
      </c>
      <c r="CF46" s="671"/>
      <c r="CG46" s="671"/>
      <c r="CH46" s="671"/>
      <c r="CI46" s="671"/>
      <c r="CJ46" s="671"/>
      <c r="CK46" s="671"/>
      <c r="CL46" s="671"/>
      <c r="CM46" s="671"/>
      <c r="CN46" s="671">
        <v>0</v>
      </c>
      <c r="CO46" s="671"/>
      <c r="CP46" s="671"/>
      <c r="CQ46" s="671"/>
      <c r="CR46" s="671"/>
      <c r="CS46" s="671"/>
      <c r="CT46" s="671"/>
      <c r="CU46" s="671"/>
      <c r="CV46" s="666">
        <f t="shared" si="1"/>
        <v>314475.12986301369</v>
      </c>
      <c r="CW46" s="666"/>
      <c r="CX46" s="666"/>
      <c r="CY46" s="666"/>
      <c r="CZ46" s="666"/>
      <c r="DA46" s="666"/>
      <c r="DB46" s="666"/>
      <c r="DC46" s="666"/>
      <c r="DD46" s="666"/>
      <c r="DE46" s="667"/>
      <c r="DQ46" s="459"/>
      <c r="DR46" s="459"/>
    </row>
    <row r="47" spans="1:125" s="3" customFormat="1" ht="23.25" customHeight="1">
      <c r="A47" s="672" t="s">
        <v>1894</v>
      </c>
      <c r="B47" s="673"/>
      <c r="C47" s="673"/>
      <c r="D47" s="673"/>
      <c r="E47" s="673"/>
      <c r="F47" s="673"/>
      <c r="G47" s="673"/>
      <c r="H47" s="673"/>
      <c r="I47" s="673"/>
      <c r="J47" s="673"/>
      <c r="K47" s="673"/>
      <c r="L47" s="673"/>
      <c r="M47" s="673"/>
      <c r="N47" s="673"/>
      <c r="O47" s="674"/>
      <c r="P47" s="688" t="s">
        <v>1888</v>
      </c>
      <c r="Q47" s="688"/>
      <c r="R47" s="688"/>
      <c r="S47" s="688"/>
      <c r="T47" s="688"/>
      <c r="U47" s="688"/>
      <c r="V47" s="688"/>
      <c r="W47" s="688"/>
      <c r="X47" s="688"/>
      <c r="Y47" s="688"/>
      <c r="Z47" s="688"/>
      <c r="AA47" s="688"/>
      <c r="AB47" s="688"/>
      <c r="AC47" s="688"/>
      <c r="AD47" s="689"/>
      <c r="AE47" s="689"/>
      <c r="AF47" s="689"/>
      <c r="AG47" s="690">
        <v>2</v>
      </c>
      <c r="AH47" s="690"/>
      <c r="AI47" s="690"/>
      <c r="AJ47" s="690"/>
      <c r="AK47" s="684">
        <v>10596.57</v>
      </c>
      <c r="AL47" s="685"/>
      <c r="AM47" s="685"/>
      <c r="AN47" s="685"/>
      <c r="AO47" s="685"/>
      <c r="AP47" s="686"/>
      <c r="AQ47" s="687">
        <f t="shared" si="2"/>
        <v>254317.68</v>
      </c>
      <c r="AR47" s="687"/>
      <c r="AS47" s="687"/>
      <c r="AT47" s="687"/>
      <c r="AU47" s="687"/>
      <c r="AV47" s="687"/>
      <c r="AW47" s="687"/>
      <c r="AX47" s="687"/>
      <c r="AY47" s="668">
        <v>0</v>
      </c>
      <c r="AZ47" s="669"/>
      <c r="BA47" s="669"/>
      <c r="BB47" s="669"/>
      <c r="BC47" s="669"/>
      <c r="BD47" s="669"/>
      <c r="BE47" s="669"/>
      <c r="BF47" s="670"/>
      <c r="BG47" s="671">
        <v>0</v>
      </c>
      <c r="BH47" s="671"/>
      <c r="BI47" s="671"/>
      <c r="BJ47" s="671"/>
      <c r="BK47" s="671"/>
      <c r="BL47" s="671"/>
      <c r="BM47" s="671"/>
      <c r="BN47" s="671"/>
      <c r="BO47" s="668">
        <f t="shared" si="0"/>
        <v>34838.038356164383</v>
      </c>
      <c r="BP47" s="669"/>
      <c r="BQ47" s="669"/>
      <c r="BR47" s="669"/>
      <c r="BS47" s="669"/>
      <c r="BT47" s="669"/>
      <c r="BU47" s="669"/>
      <c r="BV47" s="670"/>
      <c r="BW47" s="671">
        <v>0</v>
      </c>
      <c r="BX47" s="671"/>
      <c r="BY47" s="671"/>
      <c r="BZ47" s="671"/>
      <c r="CA47" s="671"/>
      <c r="CB47" s="671"/>
      <c r="CC47" s="671"/>
      <c r="CD47" s="671"/>
      <c r="CE47" s="671">
        <v>0</v>
      </c>
      <c r="CF47" s="671"/>
      <c r="CG47" s="671"/>
      <c r="CH47" s="671"/>
      <c r="CI47" s="671"/>
      <c r="CJ47" s="671"/>
      <c r="CK47" s="671"/>
      <c r="CL47" s="671"/>
      <c r="CM47" s="671"/>
      <c r="CN47" s="671">
        <v>0</v>
      </c>
      <c r="CO47" s="671"/>
      <c r="CP47" s="671"/>
      <c r="CQ47" s="671"/>
      <c r="CR47" s="671"/>
      <c r="CS47" s="671"/>
      <c r="CT47" s="671"/>
      <c r="CU47" s="671"/>
      <c r="CV47" s="666">
        <f t="shared" si="1"/>
        <v>289155.71835616441</v>
      </c>
      <c r="CW47" s="666"/>
      <c r="CX47" s="666"/>
      <c r="CY47" s="666"/>
      <c r="CZ47" s="666"/>
      <c r="DA47" s="666"/>
      <c r="DB47" s="666"/>
      <c r="DC47" s="666"/>
      <c r="DD47" s="666"/>
      <c r="DE47" s="667"/>
      <c r="DQ47" s="459"/>
      <c r="DR47" s="459"/>
    </row>
    <row r="48" spans="1:125" s="3" customFormat="1" ht="23.25" customHeight="1">
      <c r="A48" s="672" t="s">
        <v>1907</v>
      </c>
      <c r="B48" s="673"/>
      <c r="C48" s="673"/>
      <c r="D48" s="673"/>
      <c r="E48" s="673"/>
      <c r="F48" s="673"/>
      <c r="G48" s="673"/>
      <c r="H48" s="673"/>
      <c r="I48" s="673"/>
      <c r="J48" s="673"/>
      <c r="K48" s="673"/>
      <c r="L48" s="673"/>
      <c r="M48" s="673"/>
      <c r="N48" s="673"/>
      <c r="O48" s="674"/>
      <c r="P48" s="688" t="s">
        <v>1888</v>
      </c>
      <c r="Q48" s="688"/>
      <c r="R48" s="688"/>
      <c r="S48" s="688"/>
      <c r="T48" s="688"/>
      <c r="U48" s="688"/>
      <c r="V48" s="688"/>
      <c r="W48" s="688"/>
      <c r="X48" s="688"/>
      <c r="Y48" s="688"/>
      <c r="Z48" s="688"/>
      <c r="AA48" s="688"/>
      <c r="AB48" s="688"/>
      <c r="AC48" s="688"/>
      <c r="AD48" s="689"/>
      <c r="AE48" s="689"/>
      <c r="AF48" s="689"/>
      <c r="AG48" s="690">
        <v>2</v>
      </c>
      <c r="AH48" s="690"/>
      <c r="AI48" s="690"/>
      <c r="AJ48" s="690"/>
      <c r="AK48" s="684">
        <v>9452.42</v>
      </c>
      <c r="AL48" s="685"/>
      <c r="AM48" s="685"/>
      <c r="AN48" s="685"/>
      <c r="AO48" s="685"/>
      <c r="AP48" s="686"/>
      <c r="AQ48" s="687">
        <f t="shared" si="2"/>
        <v>226858.08000000002</v>
      </c>
      <c r="AR48" s="687"/>
      <c r="AS48" s="687"/>
      <c r="AT48" s="687"/>
      <c r="AU48" s="687"/>
      <c r="AV48" s="687"/>
      <c r="AW48" s="687"/>
      <c r="AX48" s="687"/>
      <c r="AY48" s="668">
        <v>0</v>
      </c>
      <c r="AZ48" s="669"/>
      <c r="BA48" s="669"/>
      <c r="BB48" s="669"/>
      <c r="BC48" s="669"/>
      <c r="BD48" s="669"/>
      <c r="BE48" s="669"/>
      <c r="BF48" s="670"/>
      <c r="BG48" s="671">
        <v>0</v>
      </c>
      <c r="BH48" s="671"/>
      <c r="BI48" s="671"/>
      <c r="BJ48" s="671"/>
      <c r="BK48" s="671"/>
      <c r="BL48" s="671"/>
      <c r="BM48" s="671"/>
      <c r="BN48" s="671"/>
      <c r="BO48" s="668">
        <f t="shared" si="0"/>
        <v>31076.449315068494</v>
      </c>
      <c r="BP48" s="669"/>
      <c r="BQ48" s="669"/>
      <c r="BR48" s="669"/>
      <c r="BS48" s="669"/>
      <c r="BT48" s="669"/>
      <c r="BU48" s="669"/>
      <c r="BV48" s="670"/>
      <c r="BW48" s="671">
        <v>0</v>
      </c>
      <c r="BX48" s="671"/>
      <c r="BY48" s="671"/>
      <c r="BZ48" s="671"/>
      <c r="CA48" s="671"/>
      <c r="CB48" s="671"/>
      <c r="CC48" s="671"/>
      <c r="CD48" s="671"/>
      <c r="CE48" s="671">
        <v>0</v>
      </c>
      <c r="CF48" s="671"/>
      <c r="CG48" s="671"/>
      <c r="CH48" s="671"/>
      <c r="CI48" s="671"/>
      <c r="CJ48" s="671"/>
      <c r="CK48" s="671"/>
      <c r="CL48" s="671"/>
      <c r="CM48" s="671"/>
      <c r="CN48" s="671">
        <v>0</v>
      </c>
      <c r="CO48" s="671"/>
      <c r="CP48" s="671"/>
      <c r="CQ48" s="671"/>
      <c r="CR48" s="671"/>
      <c r="CS48" s="671"/>
      <c r="CT48" s="671"/>
      <c r="CU48" s="671"/>
      <c r="CV48" s="666">
        <f t="shared" si="1"/>
        <v>257934.5293150685</v>
      </c>
      <c r="CW48" s="666"/>
      <c r="CX48" s="666"/>
      <c r="CY48" s="666"/>
      <c r="CZ48" s="666"/>
      <c r="DA48" s="666"/>
      <c r="DB48" s="666"/>
      <c r="DC48" s="666"/>
      <c r="DD48" s="666"/>
      <c r="DE48" s="667"/>
      <c r="DQ48" s="459"/>
      <c r="DR48" s="459"/>
    </row>
    <row r="49" spans="1:122" s="3" customFormat="1" ht="23.25" customHeight="1">
      <c r="A49" s="672" t="s">
        <v>1895</v>
      </c>
      <c r="B49" s="673"/>
      <c r="C49" s="673"/>
      <c r="D49" s="673"/>
      <c r="E49" s="673"/>
      <c r="F49" s="673"/>
      <c r="G49" s="673"/>
      <c r="H49" s="673"/>
      <c r="I49" s="673"/>
      <c r="J49" s="673"/>
      <c r="K49" s="673"/>
      <c r="L49" s="673"/>
      <c r="M49" s="673"/>
      <c r="N49" s="673"/>
      <c r="O49" s="674"/>
      <c r="P49" s="688" t="s">
        <v>1888</v>
      </c>
      <c r="Q49" s="688"/>
      <c r="R49" s="688"/>
      <c r="S49" s="688"/>
      <c r="T49" s="688"/>
      <c r="U49" s="688"/>
      <c r="V49" s="688"/>
      <c r="W49" s="688"/>
      <c r="X49" s="688"/>
      <c r="Y49" s="688"/>
      <c r="Z49" s="688"/>
      <c r="AA49" s="688"/>
      <c r="AB49" s="688"/>
      <c r="AC49" s="688"/>
      <c r="AD49" s="689"/>
      <c r="AE49" s="689"/>
      <c r="AF49" s="689"/>
      <c r="AG49" s="690">
        <v>2</v>
      </c>
      <c r="AH49" s="690"/>
      <c r="AI49" s="690"/>
      <c r="AJ49" s="690"/>
      <c r="AK49" s="684">
        <v>9452.42</v>
      </c>
      <c r="AL49" s="685"/>
      <c r="AM49" s="685"/>
      <c r="AN49" s="685"/>
      <c r="AO49" s="685"/>
      <c r="AP49" s="686"/>
      <c r="AQ49" s="687">
        <f t="shared" si="2"/>
        <v>226858.08000000002</v>
      </c>
      <c r="AR49" s="687"/>
      <c r="AS49" s="687"/>
      <c r="AT49" s="687"/>
      <c r="AU49" s="687"/>
      <c r="AV49" s="687"/>
      <c r="AW49" s="687"/>
      <c r="AX49" s="687"/>
      <c r="AY49" s="668">
        <v>0</v>
      </c>
      <c r="AZ49" s="669"/>
      <c r="BA49" s="669"/>
      <c r="BB49" s="669"/>
      <c r="BC49" s="669"/>
      <c r="BD49" s="669"/>
      <c r="BE49" s="669"/>
      <c r="BF49" s="670"/>
      <c r="BG49" s="671">
        <v>0</v>
      </c>
      <c r="BH49" s="671"/>
      <c r="BI49" s="671"/>
      <c r="BJ49" s="671"/>
      <c r="BK49" s="671"/>
      <c r="BL49" s="671"/>
      <c r="BM49" s="671"/>
      <c r="BN49" s="671"/>
      <c r="BO49" s="668">
        <f t="shared" si="0"/>
        <v>31076.449315068494</v>
      </c>
      <c r="BP49" s="669"/>
      <c r="BQ49" s="669"/>
      <c r="BR49" s="669"/>
      <c r="BS49" s="669"/>
      <c r="BT49" s="669"/>
      <c r="BU49" s="669"/>
      <c r="BV49" s="670"/>
      <c r="BW49" s="671">
        <v>0</v>
      </c>
      <c r="BX49" s="671"/>
      <c r="BY49" s="671"/>
      <c r="BZ49" s="671"/>
      <c r="CA49" s="671"/>
      <c r="CB49" s="671"/>
      <c r="CC49" s="671"/>
      <c r="CD49" s="671"/>
      <c r="CE49" s="671">
        <v>0</v>
      </c>
      <c r="CF49" s="671"/>
      <c r="CG49" s="671"/>
      <c r="CH49" s="671"/>
      <c r="CI49" s="671"/>
      <c r="CJ49" s="671"/>
      <c r="CK49" s="671"/>
      <c r="CL49" s="671"/>
      <c r="CM49" s="671"/>
      <c r="CN49" s="671">
        <v>0</v>
      </c>
      <c r="CO49" s="671"/>
      <c r="CP49" s="671"/>
      <c r="CQ49" s="671"/>
      <c r="CR49" s="671"/>
      <c r="CS49" s="671"/>
      <c r="CT49" s="671"/>
      <c r="CU49" s="671"/>
      <c r="CV49" s="666">
        <f t="shared" si="1"/>
        <v>257934.5293150685</v>
      </c>
      <c r="CW49" s="666"/>
      <c r="CX49" s="666"/>
      <c r="CY49" s="666"/>
      <c r="CZ49" s="666"/>
      <c r="DA49" s="666"/>
      <c r="DB49" s="666"/>
      <c r="DC49" s="666"/>
      <c r="DD49" s="666"/>
      <c r="DE49" s="667"/>
      <c r="DQ49" s="459"/>
      <c r="DR49" s="459"/>
    </row>
    <row r="50" spans="1:122" s="3" customFormat="1" ht="23.25" customHeight="1">
      <c r="A50" s="672" t="s">
        <v>1896</v>
      </c>
      <c r="B50" s="673"/>
      <c r="C50" s="673"/>
      <c r="D50" s="673"/>
      <c r="E50" s="673"/>
      <c r="F50" s="673"/>
      <c r="G50" s="673"/>
      <c r="H50" s="673"/>
      <c r="I50" s="673"/>
      <c r="J50" s="673"/>
      <c r="K50" s="673"/>
      <c r="L50" s="673"/>
      <c r="M50" s="673"/>
      <c r="N50" s="673"/>
      <c r="O50" s="674"/>
      <c r="P50" s="688" t="s">
        <v>1888</v>
      </c>
      <c r="Q50" s="688"/>
      <c r="R50" s="688"/>
      <c r="S50" s="688"/>
      <c r="T50" s="688"/>
      <c r="U50" s="688"/>
      <c r="V50" s="688"/>
      <c r="W50" s="688"/>
      <c r="X50" s="688"/>
      <c r="Y50" s="688"/>
      <c r="Z50" s="688"/>
      <c r="AA50" s="688"/>
      <c r="AB50" s="688"/>
      <c r="AC50" s="688"/>
      <c r="AD50" s="689"/>
      <c r="AE50" s="689"/>
      <c r="AF50" s="689"/>
      <c r="AG50" s="690">
        <v>2</v>
      </c>
      <c r="AH50" s="690"/>
      <c r="AI50" s="690"/>
      <c r="AJ50" s="690"/>
      <c r="AK50" s="684">
        <v>9452.42</v>
      </c>
      <c r="AL50" s="685"/>
      <c r="AM50" s="685"/>
      <c r="AN50" s="685"/>
      <c r="AO50" s="685"/>
      <c r="AP50" s="686"/>
      <c r="AQ50" s="687">
        <f t="shared" si="2"/>
        <v>226858.08000000002</v>
      </c>
      <c r="AR50" s="687"/>
      <c r="AS50" s="687"/>
      <c r="AT50" s="687"/>
      <c r="AU50" s="687"/>
      <c r="AV50" s="687"/>
      <c r="AW50" s="687"/>
      <c r="AX50" s="687"/>
      <c r="AY50" s="668">
        <v>0</v>
      </c>
      <c r="AZ50" s="669"/>
      <c r="BA50" s="669"/>
      <c r="BB50" s="669"/>
      <c r="BC50" s="669"/>
      <c r="BD50" s="669"/>
      <c r="BE50" s="669"/>
      <c r="BF50" s="670"/>
      <c r="BG50" s="671">
        <v>0</v>
      </c>
      <c r="BH50" s="671"/>
      <c r="BI50" s="671"/>
      <c r="BJ50" s="671"/>
      <c r="BK50" s="671"/>
      <c r="BL50" s="671"/>
      <c r="BM50" s="671"/>
      <c r="BN50" s="671"/>
      <c r="BO50" s="668">
        <f t="shared" si="0"/>
        <v>31076.449315068494</v>
      </c>
      <c r="BP50" s="669"/>
      <c r="BQ50" s="669"/>
      <c r="BR50" s="669"/>
      <c r="BS50" s="669"/>
      <c r="BT50" s="669"/>
      <c r="BU50" s="669"/>
      <c r="BV50" s="670"/>
      <c r="BW50" s="671">
        <v>0</v>
      </c>
      <c r="BX50" s="671"/>
      <c r="BY50" s="671"/>
      <c r="BZ50" s="671"/>
      <c r="CA50" s="671"/>
      <c r="CB50" s="671"/>
      <c r="CC50" s="671"/>
      <c r="CD50" s="671"/>
      <c r="CE50" s="671">
        <v>0</v>
      </c>
      <c r="CF50" s="671"/>
      <c r="CG50" s="671"/>
      <c r="CH50" s="671"/>
      <c r="CI50" s="671"/>
      <c r="CJ50" s="671"/>
      <c r="CK50" s="671"/>
      <c r="CL50" s="671"/>
      <c r="CM50" s="671"/>
      <c r="CN50" s="671">
        <v>0</v>
      </c>
      <c r="CO50" s="671"/>
      <c r="CP50" s="671"/>
      <c r="CQ50" s="671"/>
      <c r="CR50" s="671"/>
      <c r="CS50" s="671"/>
      <c r="CT50" s="671"/>
      <c r="CU50" s="671"/>
      <c r="CV50" s="666">
        <f t="shared" si="1"/>
        <v>257934.5293150685</v>
      </c>
      <c r="CW50" s="666"/>
      <c r="CX50" s="666"/>
      <c r="CY50" s="666"/>
      <c r="CZ50" s="666"/>
      <c r="DA50" s="666"/>
      <c r="DB50" s="666"/>
      <c r="DC50" s="666"/>
      <c r="DD50" s="666"/>
      <c r="DE50" s="667"/>
      <c r="DQ50" s="459"/>
      <c r="DR50" s="459"/>
    </row>
    <row r="51" spans="1:122" s="3" customFormat="1" ht="23.25" customHeight="1">
      <c r="A51" s="672" t="s">
        <v>1897</v>
      </c>
      <c r="B51" s="673"/>
      <c r="C51" s="673"/>
      <c r="D51" s="673"/>
      <c r="E51" s="673"/>
      <c r="F51" s="673"/>
      <c r="G51" s="673"/>
      <c r="H51" s="673"/>
      <c r="I51" s="673"/>
      <c r="J51" s="673"/>
      <c r="K51" s="673"/>
      <c r="L51" s="673"/>
      <c r="M51" s="673"/>
      <c r="N51" s="673"/>
      <c r="O51" s="674"/>
      <c r="P51" s="688" t="s">
        <v>1888</v>
      </c>
      <c r="Q51" s="688"/>
      <c r="R51" s="688"/>
      <c r="S51" s="688"/>
      <c r="T51" s="688"/>
      <c r="U51" s="688"/>
      <c r="V51" s="688"/>
      <c r="W51" s="688"/>
      <c r="X51" s="688"/>
      <c r="Y51" s="688"/>
      <c r="Z51" s="688"/>
      <c r="AA51" s="688"/>
      <c r="AB51" s="688"/>
      <c r="AC51" s="688"/>
      <c r="AD51" s="689"/>
      <c r="AE51" s="689"/>
      <c r="AF51" s="689"/>
      <c r="AG51" s="690">
        <v>40</v>
      </c>
      <c r="AH51" s="690"/>
      <c r="AI51" s="690"/>
      <c r="AJ51" s="690"/>
      <c r="AK51" s="684">
        <v>8835.6</v>
      </c>
      <c r="AL51" s="685"/>
      <c r="AM51" s="685"/>
      <c r="AN51" s="685"/>
      <c r="AO51" s="685"/>
      <c r="AP51" s="686"/>
      <c r="AQ51" s="687">
        <f>AG51*AK51*12</f>
        <v>4241088</v>
      </c>
      <c r="AR51" s="687"/>
      <c r="AS51" s="687"/>
      <c r="AT51" s="687"/>
      <c r="AU51" s="687"/>
      <c r="AV51" s="687"/>
      <c r="AW51" s="687"/>
      <c r="AX51" s="687"/>
      <c r="AY51" s="668">
        <v>0</v>
      </c>
      <c r="AZ51" s="669"/>
      <c r="BA51" s="669"/>
      <c r="BB51" s="669"/>
      <c r="BC51" s="669"/>
      <c r="BD51" s="669"/>
      <c r="BE51" s="669"/>
      <c r="BF51" s="670"/>
      <c r="BG51" s="671">
        <v>0</v>
      </c>
      <c r="BH51" s="671"/>
      <c r="BI51" s="671"/>
      <c r="BJ51" s="671"/>
      <c r="BK51" s="671"/>
      <c r="BL51" s="671"/>
      <c r="BM51" s="671"/>
      <c r="BN51" s="671"/>
      <c r="BO51" s="668">
        <f>AQ51/365*50</f>
        <v>580970.95890410955</v>
      </c>
      <c r="BP51" s="669"/>
      <c r="BQ51" s="669"/>
      <c r="BR51" s="669"/>
      <c r="BS51" s="669"/>
      <c r="BT51" s="669"/>
      <c r="BU51" s="669"/>
      <c r="BV51" s="670"/>
      <c r="BW51" s="671">
        <v>0</v>
      </c>
      <c r="BX51" s="671"/>
      <c r="BY51" s="671"/>
      <c r="BZ51" s="671"/>
      <c r="CA51" s="671"/>
      <c r="CB51" s="671"/>
      <c r="CC51" s="671"/>
      <c r="CD51" s="671"/>
      <c r="CE51" s="671">
        <v>0</v>
      </c>
      <c r="CF51" s="671"/>
      <c r="CG51" s="671"/>
      <c r="CH51" s="671"/>
      <c r="CI51" s="671"/>
      <c r="CJ51" s="671"/>
      <c r="CK51" s="671"/>
      <c r="CL51" s="671"/>
      <c r="CM51" s="671"/>
      <c r="CN51" s="671">
        <v>0</v>
      </c>
      <c r="CO51" s="671"/>
      <c r="CP51" s="671"/>
      <c r="CQ51" s="671"/>
      <c r="CR51" s="671"/>
      <c r="CS51" s="671"/>
      <c r="CT51" s="671"/>
      <c r="CU51" s="671"/>
      <c r="CV51" s="666">
        <f>SUM(AQ51:CU51)</f>
        <v>4822058.9589041099</v>
      </c>
      <c r="CW51" s="666"/>
      <c r="CX51" s="666"/>
      <c r="CY51" s="666"/>
      <c r="CZ51" s="666"/>
      <c r="DA51" s="666"/>
      <c r="DB51" s="666"/>
      <c r="DC51" s="666"/>
      <c r="DD51" s="666"/>
      <c r="DE51" s="667"/>
      <c r="DQ51" s="459"/>
      <c r="DR51" s="459"/>
    </row>
    <row r="52" spans="1:122" s="3" customFormat="1" ht="23.25" customHeight="1">
      <c r="A52" s="672" t="s">
        <v>1897</v>
      </c>
      <c r="B52" s="673"/>
      <c r="C52" s="673"/>
      <c r="D52" s="673"/>
      <c r="E52" s="673"/>
      <c r="F52" s="673"/>
      <c r="G52" s="673"/>
      <c r="H52" s="673"/>
      <c r="I52" s="673"/>
      <c r="J52" s="673"/>
      <c r="K52" s="673"/>
      <c r="L52" s="673"/>
      <c r="M52" s="673"/>
      <c r="N52" s="673"/>
      <c r="O52" s="674"/>
      <c r="P52" s="688" t="s">
        <v>1888</v>
      </c>
      <c r="Q52" s="688"/>
      <c r="R52" s="688"/>
      <c r="S52" s="688"/>
      <c r="T52" s="688"/>
      <c r="U52" s="688"/>
      <c r="V52" s="688"/>
      <c r="W52" s="688"/>
      <c r="X52" s="688"/>
      <c r="Y52" s="688"/>
      <c r="Z52" s="688"/>
      <c r="AA52" s="688"/>
      <c r="AB52" s="688"/>
      <c r="AC52" s="688"/>
      <c r="AD52" s="689"/>
      <c r="AE52" s="689"/>
      <c r="AF52" s="689"/>
      <c r="AG52" s="690">
        <v>1</v>
      </c>
      <c r="AH52" s="690"/>
      <c r="AI52" s="690"/>
      <c r="AJ52" s="690"/>
      <c r="AK52" s="684">
        <v>10396.57</v>
      </c>
      <c r="AL52" s="685"/>
      <c r="AM52" s="685"/>
      <c r="AN52" s="685"/>
      <c r="AO52" s="685"/>
      <c r="AP52" s="686"/>
      <c r="AQ52" s="687">
        <f>AG52*AK52*12</f>
        <v>124758.84</v>
      </c>
      <c r="AR52" s="687"/>
      <c r="AS52" s="687"/>
      <c r="AT52" s="687"/>
      <c r="AU52" s="687"/>
      <c r="AV52" s="687"/>
      <c r="AW52" s="687"/>
      <c r="AX52" s="687"/>
      <c r="AY52" s="668">
        <v>0</v>
      </c>
      <c r="AZ52" s="669"/>
      <c r="BA52" s="669"/>
      <c r="BB52" s="669"/>
      <c r="BC52" s="669"/>
      <c r="BD52" s="669"/>
      <c r="BE52" s="669"/>
      <c r="BF52" s="670"/>
      <c r="BG52" s="671">
        <v>0</v>
      </c>
      <c r="BH52" s="671"/>
      <c r="BI52" s="671"/>
      <c r="BJ52" s="671"/>
      <c r="BK52" s="671"/>
      <c r="BL52" s="671"/>
      <c r="BM52" s="671"/>
      <c r="BN52" s="671"/>
      <c r="BO52" s="668">
        <f>AQ52/365*50</f>
        <v>17090.252054794517</v>
      </c>
      <c r="BP52" s="669"/>
      <c r="BQ52" s="669"/>
      <c r="BR52" s="669"/>
      <c r="BS52" s="669"/>
      <c r="BT52" s="669"/>
      <c r="BU52" s="669"/>
      <c r="BV52" s="670"/>
      <c r="BW52" s="671">
        <v>0</v>
      </c>
      <c r="BX52" s="671"/>
      <c r="BY52" s="671"/>
      <c r="BZ52" s="671"/>
      <c r="CA52" s="671"/>
      <c r="CB52" s="671"/>
      <c r="CC52" s="671"/>
      <c r="CD52" s="671"/>
      <c r="CE52" s="671">
        <v>0</v>
      </c>
      <c r="CF52" s="671"/>
      <c r="CG52" s="671"/>
      <c r="CH52" s="671"/>
      <c r="CI52" s="671"/>
      <c r="CJ52" s="671"/>
      <c r="CK52" s="671"/>
      <c r="CL52" s="671"/>
      <c r="CM52" s="671"/>
      <c r="CN52" s="671">
        <v>0</v>
      </c>
      <c r="CO52" s="671"/>
      <c r="CP52" s="671"/>
      <c r="CQ52" s="671"/>
      <c r="CR52" s="671"/>
      <c r="CS52" s="671"/>
      <c r="CT52" s="671"/>
      <c r="CU52" s="671"/>
      <c r="CV52" s="666">
        <f>SUM(AQ52:CU52)</f>
        <v>141849.09205479451</v>
      </c>
      <c r="CW52" s="666"/>
      <c r="CX52" s="666"/>
      <c r="CY52" s="666"/>
      <c r="CZ52" s="666"/>
      <c r="DA52" s="666"/>
      <c r="DB52" s="666"/>
      <c r="DC52" s="666"/>
      <c r="DD52" s="666"/>
      <c r="DE52" s="667"/>
      <c r="DQ52" s="459"/>
      <c r="DR52" s="459"/>
    </row>
    <row r="53" spans="1:122" s="3" customFormat="1" ht="23.25" customHeight="1">
      <c r="A53" s="672" t="s">
        <v>1804</v>
      </c>
      <c r="B53" s="673"/>
      <c r="C53" s="673"/>
      <c r="D53" s="673"/>
      <c r="E53" s="673"/>
      <c r="F53" s="673"/>
      <c r="G53" s="673"/>
      <c r="H53" s="673"/>
      <c r="I53" s="673"/>
      <c r="J53" s="673"/>
      <c r="K53" s="673"/>
      <c r="L53" s="673"/>
      <c r="M53" s="673"/>
      <c r="N53" s="673"/>
      <c r="O53" s="674"/>
      <c r="P53" s="688" t="s">
        <v>1898</v>
      </c>
      <c r="Q53" s="688"/>
      <c r="R53" s="688"/>
      <c r="S53" s="688"/>
      <c r="T53" s="688"/>
      <c r="U53" s="688"/>
      <c r="V53" s="688"/>
      <c r="W53" s="688"/>
      <c r="X53" s="688"/>
      <c r="Y53" s="688"/>
      <c r="Z53" s="688"/>
      <c r="AA53" s="688"/>
      <c r="AB53" s="688"/>
      <c r="AC53" s="688"/>
      <c r="AD53" s="689"/>
      <c r="AE53" s="689"/>
      <c r="AF53" s="689"/>
      <c r="AG53" s="690">
        <v>1</v>
      </c>
      <c r="AH53" s="690"/>
      <c r="AI53" s="690"/>
      <c r="AJ53" s="690"/>
      <c r="AK53" s="684">
        <v>10078.07</v>
      </c>
      <c r="AL53" s="685"/>
      <c r="AM53" s="685"/>
      <c r="AN53" s="685"/>
      <c r="AO53" s="685"/>
      <c r="AP53" s="686"/>
      <c r="AQ53" s="687">
        <f t="shared" si="2"/>
        <v>120936.84</v>
      </c>
      <c r="AR53" s="687"/>
      <c r="AS53" s="687"/>
      <c r="AT53" s="687"/>
      <c r="AU53" s="687"/>
      <c r="AV53" s="687"/>
      <c r="AW53" s="687"/>
      <c r="AX53" s="687"/>
      <c r="AY53" s="668">
        <v>0</v>
      </c>
      <c r="AZ53" s="669"/>
      <c r="BA53" s="669"/>
      <c r="BB53" s="669"/>
      <c r="BC53" s="669"/>
      <c r="BD53" s="669"/>
      <c r="BE53" s="669"/>
      <c r="BF53" s="670"/>
      <c r="BG53" s="671">
        <v>0</v>
      </c>
      <c r="BH53" s="671"/>
      <c r="BI53" s="671"/>
      <c r="BJ53" s="671"/>
      <c r="BK53" s="671"/>
      <c r="BL53" s="671"/>
      <c r="BM53" s="671"/>
      <c r="BN53" s="671"/>
      <c r="BO53" s="668">
        <f t="shared" si="0"/>
        <v>16566.690410958905</v>
      </c>
      <c r="BP53" s="669"/>
      <c r="BQ53" s="669"/>
      <c r="BR53" s="669"/>
      <c r="BS53" s="669"/>
      <c r="BT53" s="669"/>
      <c r="BU53" s="669"/>
      <c r="BV53" s="670"/>
      <c r="BW53" s="671">
        <v>0</v>
      </c>
      <c r="BX53" s="671"/>
      <c r="BY53" s="671"/>
      <c r="BZ53" s="671"/>
      <c r="CA53" s="671"/>
      <c r="CB53" s="671"/>
      <c r="CC53" s="671"/>
      <c r="CD53" s="671"/>
      <c r="CE53" s="671">
        <v>0</v>
      </c>
      <c r="CF53" s="671"/>
      <c r="CG53" s="671"/>
      <c r="CH53" s="671"/>
      <c r="CI53" s="671"/>
      <c r="CJ53" s="671"/>
      <c r="CK53" s="671"/>
      <c r="CL53" s="671"/>
      <c r="CM53" s="671"/>
      <c r="CN53" s="671">
        <v>0</v>
      </c>
      <c r="CO53" s="671"/>
      <c r="CP53" s="671"/>
      <c r="CQ53" s="671"/>
      <c r="CR53" s="671"/>
      <c r="CS53" s="671"/>
      <c r="CT53" s="671"/>
      <c r="CU53" s="671"/>
      <c r="CV53" s="666">
        <f t="shared" si="1"/>
        <v>137503.53041095889</v>
      </c>
      <c r="CW53" s="666"/>
      <c r="CX53" s="666"/>
      <c r="CY53" s="666"/>
      <c r="CZ53" s="666"/>
      <c r="DA53" s="666"/>
      <c r="DB53" s="666"/>
      <c r="DC53" s="666"/>
      <c r="DD53" s="666"/>
      <c r="DE53" s="667"/>
      <c r="DQ53" s="459"/>
      <c r="DR53" s="459"/>
    </row>
    <row r="54" spans="1:122" s="3" customFormat="1" ht="23.25" customHeight="1">
      <c r="A54" s="672" t="s">
        <v>1803</v>
      </c>
      <c r="B54" s="673"/>
      <c r="C54" s="673"/>
      <c r="D54" s="673"/>
      <c r="E54" s="673"/>
      <c r="F54" s="673"/>
      <c r="G54" s="673"/>
      <c r="H54" s="673"/>
      <c r="I54" s="673"/>
      <c r="J54" s="673"/>
      <c r="K54" s="673"/>
      <c r="L54" s="673"/>
      <c r="M54" s="673"/>
      <c r="N54" s="673"/>
      <c r="O54" s="674"/>
      <c r="P54" s="688" t="s">
        <v>1898</v>
      </c>
      <c r="Q54" s="688"/>
      <c r="R54" s="688"/>
      <c r="S54" s="688"/>
      <c r="T54" s="688"/>
      <c r="U54" s="688"/>
      <c r="V54" s="688"/>
      <c r="W54" s="688"/>
      <c r="X54" s="688"/>
      <c r="Y54" s="688"/>
      <c r="Z54" s="688"/>
      <c r="AA54" s="688"/>
      <c r="AB54" s="688"/>
      <c r="AC54" s="688"/>
      <c r="AD54" s="689"/>
      <c r="AE54" s="689"/>
      <c r="AF54" s="689"/>
      <c r="AG54" s="690">
        <v>2</v>
      </c>
      <c r="AH54" s="690"/>
      <c r="AI54" s="690"/>
      <c r="AJ54" s="690"/>
      <c r="AK54" s="684">
        <v>8632.6</v>
      </c>
      <c r="AL54" s="685"/>
      <c r="AM54" s="685"/>
      <c r="AN54" s="685"/>
      <c r="AO54" s="685"/>
      <c r="AP54" s="686"/>
      <c r="AQ54" s="687">
        <f t="shared" si="2"/>
        <v>207182.40000000002</v>
      </c>
      <c r="AR54" s="687"/>
      <c r="AS54" s="687"/>
      <c r="AT54" s="687"/>
      <c r="AU54" s="687"/>
      <c r="AV54" s="687"/>
      <c r="AW54" s="687"/>
      <c r="AX54" s="687"/>
      <c r="AY54" s="668">
        <v>0</v>
      </c>
      <c r="AZ54" s="669"/>
      <c r="BA54" s="669"/>
      <c r="BB54" s="669"/>
      <c r="BC54" s="669"/>
      <c r="BD54" s="669"/>
      <c r="BE54" s="669"/>
      <c r="BF54" s="670"/>
      <c r="BG54" s="671">
        <v>0</v>
      </c>
      <c r="BH54" s="671"/>
      <c r="BI54" s="671"/>
      <c r="BJ54" s="671"/>
      <c r="BK54" s="671"/>
      <c r="BL54" s="671"/>
      <c r="BM54" s="671"/>
      <c r="BN54" s="671"/>
      <c r="BO54" s="668">
        <f t="shared" si="0"/>
        <v>28381.150684931508</v>
      </c>
      <c r="BP54" s="669"/>
      <c r="BQ54" s="669"/>
      <c r="BR54" s="669"/>
      <c r="BS54" s="669"/>
      <c r="BT54" s="669"/>
      <c r="BU54" s="669"/>
      <c r="BV54" s="670"/>
      <c r="BW54" s="671">
        <v>0</v>
      </c>
      <c r="BX54" s="671"/>
      <c r="BY54" s="671"/>
      <c r="BZ54" s="671"/>
      <c r="CA54" s="671"/>
      <c r="CB54" s="671"/>
      <c r="CC54" s="671"/>
      <c r="CD54" s="671"/>
      <c r="CE54" s="671">
        <v>0</v>
      </c>
      <c r="CF54" s="671"/>
      <c r="CG54" s="671"/>
      <c r="CH54" s="671"/>
      <c r="CI54" s="671"/>
      <c r="CJ54" s="671"/>
      <c r="CK54" s="671"/>
      <c r="CL54" s="671"/>
      <c r="CM54" s="671"/>
      <c r="CN54" s="671">
        <v>0</v>
      </c>
      <c r="CO54" s="671"/>
      <c r="CP54" s="671"/>
      <c r="CQ54" s="671"/>
      <c r="CR54" s="671"/>
      <c r="CS54" s="671"/>
      <c r="CT54" s="671"/>
      <c r="CU54" s="671"/>
      <c r="CV54" s="666">
        <f t="shared" si="1"/>
        <v>235563.55068493154</v>
      </c>
      <c r="CW54" s="666"/>
      <c r="CX54" s="666"/>
      <c r="CY54" s="666"/>
      <c r="CZ54" s="666"/>
      <c r="DA54" s="666"/>
      <c r="DB54" s="666"/>
      <c r="DC54" s="666"/>
      <c r="DD54" s="666"/>
      <c r="DE54" s="667"/>
      <c r="DR54" s="459"/>
    </row>
    <row r="55" spans="1:122" s="3" customFormat="1" ht="23.25" customHeight="1">
      <c r="A55" s="672" t="s">
        <v>1803</v>
      </c>
      <c r="B55" s="673"/>
      <c r="C55" s="673"/>
      <c r="D55" s="673"/>
      <c r="E55" s="673"/>
      <c r="F55" s="673"/>
      <c r="G55" s="673"/>
      <c r="H55" s="673"/>
      <c r="I55" s="673"/>
      <c r="J55" s="673"/>
      <c r="K55" s="673"/>
      <c r="L55" s="673"/>
      <c r="M55" s="673"/>
      <c r="N55" s="673"/>
      <c r="O55" s="674"/>
      <c r="P55" s="688" t="s">
        <v>1898</v>
      </c>
      <c r="Q55" s="688"/>
      <c r="R55" s="688"/>
      <c r="S55" s="688"/>
      <c r="T55" s="688"/>
      <c r="U55" s="688"/>
      <c r="V55" s="688"/>
      <c r="W55" s="688"/>
      <c r="X55" s="688"/>
      <c r="Y55" s="688"/>
      <c r="Z55" s="688"/>
      <c r="AA55" s="688"/>
      <c r="AB55" s="688"/>
      <c r="AC55" s="688"/>
      <c r="AD55" s="689"/>
      <c r="AE55" s="689"/>
      <c r="AF55" s="689"/>
      <c r="AG55" s="690">
        <v>1</v>
      </c>
      <c r="AH55" s="690"/>
      <c r="AI55" s="690"/>
      <c r="AJ55" s="690"/>
      <c r="AK55" s="684">
        <v>3600</v>
      </c>
      <c r="AL55" s="685"/>
      <c r="AM55" s="685"/>
      <c r="AN55" s="685"/>
      <c r="AO55" s="685"/>
      <c r="AP55" s="686"/>
      <c r="AQ55" s="687">
        <f t="shared" si="2"/>
        <v>43200</v>
      </c>
      <c r="AR55" s="687"/>
      <c r="AS55" s="687"/>
      <c r="AT55" s="687"/>
      <c r="AU55" s="687"/>
      <c r="AV55" s="687"/>
      <c r="AW55" s="687"/>
      <c r="AX55" s="687"/>
      <c r="AY55" s="668">
        <v>0</v>
      </c>
      <c r="AZ55" s="669"/>
      <c r="BA55" s="669"/>
      <c r="BB55" s="669"/>
      <c r="BC55" s="669"/>
      <c r="BD55" s="669"/>
      <c r="BE55" s="669"/>
      <c r="BF55" s="670"/>
      <c r="BG55" s="671">
        <v>0</v>
      </c>
      <c r="BH55" s="671"/>
      <c r="BI55" s="671"/>
      <c r="BJ55" s="671"/>
      <c r="BK55" s="671"/>
      <c r="BL55" s="671"/>
      <c r="BM55" s="671"/>
      <c r="BN55" s="671"/>
      <c r="BO55" s="668">
        <f t="shared" si="0"/>
        <v>5917.8082191780823</v>
      </c>
      <c r="BP55" s="669"/>
      <c r="BQ55" s="669"/>
      <c r="BR55" s="669"/>
      <c r="BS55" s="669"/>
      <c r="BT55" s="669"/>
      <c r="BU55" s="669"/>
      <c r="BV55" s="670"/>
      <c r="BW55" s="671">
        <v>0</v>
      </c>
      <c r="BX55" s="671"/>
      <c r="BY55" s="671"/>
      <c r="BZ55" s="671"/>
      <c r="CA55" s="671"/>
      <c r="CB55" s="671"/>
      <c r="CC55" s="671"/>
      <c r="CD55" s="671"/>
      <c r="CE55" s="671">
        <v>0</v>
      </c>
      <c r="CF55" s="671"/>
      <c r="CG55" s="671"/>
      <c r="CH55" s="671"/>
      <c r="CI55" s="671"/>
      <c r="CJ55" s="671"/>
      <c r="CK55" s="671"/>
      <c r="CL55" s="671"/>
      <c r="CM55" s="671"/>
      <c r="CN55" s="671">
        <v>0</v>
      </c>
      <c r="CO55" s="671"/>
      <c r="CP55" s="671"/>
      <c r="CQ55" s="671"/>
      <c r="CR55" s="671"/>
      <c r="CS55" s="671"/>
      <c r="CT55" s="671"/>
      <c r="CU55" s="671"/>
      <c r="CV55" s="666">
        <f t="shared" si="1"/>
        <v>49117.808219178085</v>
      </c>
      <c r="CW55" s="666"/>
      <c r="CX55" s="666"/>
      <c r="CY55" s="666"/>
      <c r="CZ55" s="666"/>
      <c r="DA55" s="666"/>
      <c r="DB55" s="666"/>
      <c r="DC55" s="666"/>
      <c r="DD55" s="666"/>
      <c r="DE55" s="667"/>
      <c r="DR55" s="128"/>
    </row>
    <row r="56" spans="1:122" s="3" customFormat="1" ht="23.25" customHeight="1">
      <c r="A56" s="672" t="s">
        <v>1803</v>
      </c>
      <c r="B56" s="673"/>
      <c r="C56" s="673"/>
      <c r="D56" s="673"/>
      <c r="E56" s="673"/>
      <c r="F56" s="673"/>
      <c r="G56" s="673"/>
      <c r="H56" s="673"/>
      <c r="I56" s="673"/>
      <c r="J56" s="673"/>
      <c r="K56" s="673"/>
      <c r="L56" s="673"/>
      <c r="M56" s="673"/>
      <c r="N56" s="673"/>
      <c r="O56" s="674"/>
      <c r="P56" s="688" t="s">
        <v>1898</v>
      </c>
      <c r="Q56" s="688"/>
      <c r="R56" s="688"/>
      <c r="S56" s="688"/>
      <c r="T56" s="688"/>
      <c r="U56" s="688"/>
      <c r="V56" s="688"/>
      <c r="W56" s="688"/>
      <c r="X56" s="688"/>
      <c r="Y56" s="688"/>
      <c r="Z56" s="688"/>
      <c r="AA56" s="688"/>
      <c r="AB56" s="688"/>
      <c r="AC56" s="688"/>
      <c r="AD56" s="689"/>
      <c r="AE56" s="689"/>
      <c r="AF56" s="689"/>
      <c r="AG56" s="690">
        <v>1</v>
      </c>
      <c r="AH56" s="690"/>
      <c r="AI56" s="690"/>
      <c r="AJ56" s="690"/>
      <c r="AK56" s="684">
        <v>3600</v>
      </c>
      <c r="AL56" s="685"/>
      <c r="AM56" s="685"/>
      <c r="AN56" s="685"/>
      <c r="AO56" s="685"/>
      <c r="AP56" s="686"/>
      <c r="AQ56" s="687">
        <f t="shared" si="2"/>
        <v>43200</v>
      </c>
      <c r="AR56" s="687"/>
      <c r="AS56" s="687"/>
      <c r="AT56" s="687"/>
      <c r="AU56" s="687"/>
      <c r="AV56" s="687"/>
      <c r="AW56" s="687"/>
      <c r="AX56" s="687"/>
      <c r="AY56" s="668">
        <v>0</v>
      </c>
      <c r="AZ56" s="669"/>
      <c r="BA56" s="669"/>
      <c r="BB56" s="669"/>
      <c r="BC56" s="669"/>
      <c r="BD56" s="669"/>
      <c r="BE56" s="669"/>
      <c r="BF56" s="670"/>
      <c r="BG56" s="671">
        <v>0</v>
      </c>
      <c r="BH56" s="671"/>
      <c r="BI56" s="671"/>
      <c r="BJ56" s="671"/>
      <c r="BK56" s="671"/>
      <c r="BL56" s="671"/>
      <c r="BM56" s="671"/>
      <c r="BN56" s="671"/>
      <c r="BO56" s="668">
        <f t="shared" si="0"/>
        <v>5917.8082191780823</v>
      </c>
      <c r="BP56" s="669"/>
      <c r="BQ56" s="669"/>
      <c r="BR56" s="669"/>
      <c r="BS56" s="669"/>
      <c r="BT56" s="669"/>
      <c r="BU56" s="669"/>
      <c r="BV56" s="670"/>
      <c r="BW56" s="671">
        <v>0</v>
      </c>
      <c r="BX56" s="671"/>
      <c r="BY56" s="671"/>
      <c r="BZ56" s="671"/>
      <c r="CA56" s="671"/>
      <c r="CB56" s="671"/>
      <c r="CC56" s="671"/>
      <c r="CD56" s="671"/>
      <c r="CE56" s="671">
        <v>0</v>
      </c>
      <c r="CF56" s="671"/>
      <c r="CG56" s="671"/>
      <c r="CH56" s="671"/>
      <c r="CI56" s="671"/>
      <c r="CJ56" s="671"/>
      <c r="CK56" s="671"/>
      <c r="CL56" s="671"/>
      <c r="CM56" s="671"/>
      <c r="CN56" s="671">
        <v>0</v>
      </c>
      <c r="CO56" s="671"/>
      <c r="CP56" s="671"/>
      <c r="CQ56" s="671"/>
      <c r="CR56" s="671"/>
      <c r="CS56" s="671"/>
      <c r="CT56" s="671"/>
      <c r="CU56" s="671"/>
      <c r="CV56" s="666">
        <f t="shared" si="1"/>
        <v>49117.808219178085</v>
      </c>
      <c r="CW56" s="666"/>
      <c r="CX56" s="666"/>
      <c r="CY56" s="666"/>
      <c r="CZ56" s="666"/>
      <c r="DA56" s="666"/>
      <c r="DB56" s="666"/>
      <c r="DC56" s="666"/>
      <c r="DD56" s="666"/>
      <c r="DE56" s="667"/>
    </row>
    <row r="57" spans="1:122" s="3" customFormat="1" ht="23.25" customHeight="1">
      <c r="A57" s="672" t="s">
        <v>1803</v>
      </c>
      <c r="B57" s="673"/>
      <c r="C57" s="673"/>
      <c r="D57" s="673"/>
      <c r="E57" s="673"/>
      <c r="F57" s="673"/>
      <c r="G57" s="673"/>
      <c r="H57" s="673"/>
      <c r="I57" s="673"/>
      <c r="J57" s="673"/>
      <c r="K57" s="673"/>
      <c r="L57" s="673"/>
      <c r="M57" s="673"/>
      <c r="N57" s="673"/>
      <c r="O57" s="674"/>
      <c r="P57" s="688" t="s">
        <v>1898</v>
      </c>
      <c r="Q57" s="688"/>
      <c r="R57" s="688"/>
      <c r="S57" s="688"/>
      <c r="T57" s="688"/>
      <c r="U57" s="688"/>
      <c r="V57" s="688"/>
      <c r="W57" s="688"/>
      <c r="X57" s="688"/>
      <c r="Y57" s="688"/>
      <c r="Z57" s="688"/>
      <c r="AA57" s="688"/>
      <c r="AB57" s="688"/>
      <c r="AC57" s="688"/>
      <c r="AD57" s="689"/>
      <c r="AE57" s="689"/>
      <c r="AF57" s="689"/>
      <c r="AG57" s="690">
        <v>2</v>
      </c>
      <c r="AH57" s="690"/>
      <c r="AI57" s="690"/>
      <c r="AJ57" s="690"/>
      <c r="AK57" s="684">
        <v>5267.75</v>
      </c>
      <c r="AL57" s="685"/>
      <c r="AM57" s="685"/>
      <c r="AN57" s="685"/>
      <c r="AO57" s="685"/>
      <c r="AP57" s="686"/>
      <c r="AQ57" s="687">
        <f>AG57*AK57*12</f>
        <v>126426</v>
      </c>
      <c r="AR57" s="687"/>
      <c r="AS57" s="687"/>
      <c r="AT57" s="687"/>
      <c r="AU57" s="687"/>
      <c r="AV57" s="687"/>
      <c r="AW57" s="687"/>
      <c r="AX57" s="687"/>
      <c r="AY57" s="668">
        <v>0</v>
      </c>
      <c r="AZ57" s="669"/>
      <c r="BA57" s="669"/>
      <c r="BB57" s="669"/>
      <c r="BC57" s="669"/>
      <c r="BD57" s="669"/>
      <c r="BE57" s="669"/>
      <c r="BF57" s="670"/>
      <c r="BG57" s="671">
        <v>0</v>
      </c>
      <c r="BH57" s="671"/>
      <c r="BI57" s="671"/>
      <c r="BJ57" s="671"/>
      <c r="BK57" s="671"/>
      <c r="BL57" s="671"/>
      <c r="BM57" s="671"/>
      <c r="BN57" s="671"/>
      <c r="BO57" s="668">
        <f>AQ57/365*50</f>
        <v>17318.630136986299</v>
      </c>
      <c r="BP57" s="669"/>
      <c r="BQ57" s="669"/>
      <c r="BR57" s="669"/>
      <c r="BS57" s="669"/>
      <c r="BT57" s="669"/>
      <c r="BU57" s="669"/>
      <c r="BV57" s="670"/>
      <c r="BW57" s="671">
        <v>0</v>
      </c>
      <c r="BX57" s="671"/>
      <c r="BY57" s="671"/>
      <c r="BZ57" s="671"/>
      <c r="CA57" s="671"/>
      <c r="CB57" s="671"/>
      <c r="CC57" s="671"/>
      <c r="CD57" s="671"/>
      <c r="CE57" s="671">
        <v>0</v>
      </c>
      <c r="CF57" s="671"/>
      <c r="CG57" s="671"/>
      <c r="CH57" s="671"/>
      <c r="CI57" s="671"/>
      <c r="CJ57" s="671"/>
      <c r="CK57" s="671"/>
      <c r="CL57" s="671"/>
      <c r="CM57" s="671"/>
      <c r="CN57" s="671">
        <v>0</v>
      </c>
      <c r="CO57" s="671"/>
      <c r="CP57" s="671"/>
      <c r="CQ57" s="671"/>
      <c r="CR57" s="671"/>
      <c r="CS57" s="671"/>
      <c r="CT57" s="671"/>
      <c r="CU57" s="671"/>
      <c r="CV57" s="666">
        <f>SUM(AQ57:CU57)</f>
        <v>143744.63013698629</v>
      </c>
      <c r="CW57" s="666"/>
      <c r="CX57" s="666"/>
      <c r="CY57" s="666"/>
      <c r="CZ57" s="666"/>
      <c r="DA57" s="666"/>
      <c r="DB57" s="666"/>
      <c r="DC57" s="666"/>
      <c r="DD57" s="666"/>
      <c r="DE57" s="667"/>
    </row>
    <row r="58" spans="1:122" s="3" customFormat="1" ht="23.25" customHeight="1">
      <c r="A58" s="672" t="s">
        <v>1803</v>
      </c>
      <c r="B58" s="673"/>
      <c r="C58" s="673"/>
      <c r="D58" s="673"/>
      <c r="E58" s="673"/>
      <c r="F58" s="673"/>
      <c r="G58" s="673"/>
      <c r="H58" s="673"/>
      <c r="I58" s="673"/>
      <c r="J58" s="673"/>
      <c r="K58" s="673"/>
      <c r="L58" s="673"/>
      <c r="M58" s="673"/>
      <c r="N58" s="673"/>
      <c r="O58" s="674"/>
      <c r="P58" s="675" t="s">
        <v>1898</v>
      </c>
      <c r="Q58" s="676"/>
      <c r="R58" s="676"/>
      <c r="S58" s="676"/>
      <c r="T58" s="676"/>
      <c r="U58" s="676"/>
      <c r="V58" s="676"/>
      <c r="W58" s="676"/>
      <c r="X58" s="676"/>
      <c r="Y58" s="676"/>
      <c r="Z58" s="676"/>
      <c r="AA58" s="676"/>
      <c r="AB58" s="676"/>
      <c r="AC58" s="677"/>
      <c r="AD58" s="689"/>
      <c r="AE58" s="689"/>
      <c r="AF58" s="689"/>
      <c r="AG58" s="690">
        <v>1</v>
      </c>
      <c r="AH58" s="690"/>
      <c r="AI58" s="690"/>
      <c r="AJ58" s="690"/>
      <c r="AK58" s="684">
        <v>5470.71</v>
      </c>
      <c r="AL58" s="685"/>
      <c r="AM58" s="685"/>
      <c r="AN58" s="685"/>
      <c r="AO58" s="685"/>
      <c r="AP58" s="686"/>
      <c r="AQ58" s="687">
        <f t="shared" si="2"/>
        <v>65648.52</v>
      </c>
      <c r="AR58" s="687"/>
      <c r="AS58" s="687"/>
      <c r="AT58" s="687"/>
      <c r="AU58" s="687"/>
      <c r="AV58" s="687"/>
      <c r="AW58" s="687"/>
      <c r="AX58" s="687"/>
      <c r="AY58" s="668">
        <v>0</v>
      </c>
      <c r="AZ58" s="669"/>
      <c r="BA58" s="669"/>
      <c r="BB58" s="669"/>
      <c r="BC58" s="669"/>
      <c r="BD58" s="669"/>
      <c r="BE58" s="669"/>
      <c r="BF58" s="670"/>
      <c r="BG58" s="671">
        <v>0</v>
      </c>
      <c r="BH58" s="671"/>
      <c r="BI58" s="671"/>
      <c r="BJ58" s="671"/>
      <c r="BK58" s="671"/>
      <c r="BL58" s="671"/>
      <c r="BM58" s="671"/>
      <c r="BN58" s="671"/>
      <c r="BO58" s="668">
        <f t="shared" si="0"/>
        <v>8992.9479452054802</v>
      </c>
      <c r="BP58" s="669"/>
      <c r="BQ58" s="669"/>
      <c r="BR58" s="669"/>
      <c r="BS58" s="669"/>
      <c r="BT58" s="669"/>
      <c r="BU58" s="669"/>
      <c r="BV58" s="670"/>
      <c r="BW58" s="671">
        <v>0</v>
      </c>
      <c r="BX58" s="671"/>
      <c r="BY58" s="671"/>
      <c r="BZ58" s="671"/>
      <c r="CA58" s="671"/>
      <c r="CB58" s="671"/>
      <c r="CC58" s="671"/>
      <c r="CD58" s="671"/>
      <c r="CE58" s="671">
        <v>0</v>
      </c>
      <c r="CF58" s="671"/>
      <c r="CG58" s="671"/>
      <c r="CH58" s="671"/>
      <c r="CI58" s="671"/>
      <c r="CJ58" s="671"/>
      <c r="CK58" s="671"/>
      <c r="CL58" s="671"/>
      <c r="CM58" s="671"/>
      <c r="CN58" s="671">
        <v>0</v>
      </c>
      <c r="CO58" s="671"/>
      <c r="CP58" s="671"/>
      <c r="CQ58" s="671"/>
      <c r="CR58" s="671"/>
      <c r="CS58" s="671"/>
      <c r="CT58" s="671"/>
      <c r="CU58" s="671"/>
      <c r="CV58" s="666">
        <f t="shared" si="1"/>
        <v>74641.467945205484</v>
      </c>
      <c r="CW58" s="666"/>
      <c r="CX58" s="666"/>
      <c r="CY58" s="666"/>
      <c r="CZ58" s="666"/>
      <c r="DA58" s="666"/>
      <c r="DB58" s="666"/>
      <c r="DC58" s="666"/>
      <c r="DD58" s="666"/>
      <c r="DE58" s="667"/>
    </row>
    <row r="59" spans="1:122" s="3" customFormat="1" ht="23.25" customHeight="1">
      <c r="A59" s="672" t="s">
        <v>1920</v>
      </c>
      <c r="B59" s="673"/>
      <c r="C59" s="673"/>
      <c r="D59" s="673"/>
      <c r="E59" s="673"/>
      <c r="F59" s="673"/>
      <c r="G59" s="673"/>
      <c r="H59" s="673"/>
      <c r="I59" s="673"/>
      <c r="J59" s="673"/>
      <c r="K59" s="673"/>
      <c r="L59" s="673"/>
      <c r="M59" s="673"/>
      <c r="N59" s="673"/>
      <c r="O59" s="674"/>
      <c r="P59" s="675" t="s">
        <v>1898</v>
      </c>
      <c r="Q59" s="676"/>
      <c r="R59" s="676"/>
      <c r="S59" s="676"/>
      <c r="T59" s="676"/>
      <c r="U59" s="676"/>
      <c r="V59" s="676"/>
      <c r="W59" s="676"/>
      <c r="X59" s="676"/>
      <c r="Y59" s="676"/>
      <c r="Z59" s="676"/>
      <c r="AA59" s="676"/>
      <c r="AB59" s="676"/>
      <c r="AC59" s="677"/>
      <c r="AD59" s="689"/>
      <c r="AE59" s="689"/>
      <c r="AF59" s="689"/>
      <c r="AG59" s="690">
        <v>2</v>
      </c>
      <c r="AH59" s="690"/>
      <c r="AI59" s="690"/>
      <c r="AJ59" s="690"/>
      <c r="AK59" s="684">
        <v>6731.82</v>
      </c>
      <c r="AL59" s="685"/>
      <c r="AM59" s="685"/>
      <c r="AN59" s="685"/>
      <c r="AO59" s="685"/>
      <c r="AP59" s="686"/>
      <c r="AQ59" s="687">
        <f t="shared" si="2"/>
        <v>161563.68</v>
      </c>
      <c r="AR59" s="687"/>
      <c r="AS59" s="687"/>
      <c r="AT59" s="687"/>
      <c r="AU59" s="687"/>
      <c r="AV59" s="687"/>
      <c r="AW59" s="687"/>
      <c r="AX59" s="687"/>
      <c r="AY59" s="668">
        <v>0</v>
      </c>
      <c r="AZ59" s="669"/>
      <c r="BA59" s="669"/>
      <c r="BB59" s="669"/>
      <c r="BC59" s="669"/>
      <c r="BD59" s="669"/>
      <c r="BE59" s="669"/>
      <c r="BF59" s="670"/>
      <c r="BG59" s="671">
        <v>0</v>
      </c>
      <c r="BH59" s="671"/>
      <c r="BI59" s="671"/>
      <c r="BJ59" s="671"/>
      <c r="BK59" s="671"/>
      <c r="BL59" s="671"/>
      <c r="BM59" s="671"/>
      <c r="BN59" s="671"/>
      <c r="BO59" s="668">
        <f t="shared" si="0"/>
        <v>22132.010958904109</v>
      </c>
      <c r="BP59" s="669"/>
      <c r="BQ59" s="669"/>
      <c r="BR59" s="669"/>
      <c r="BS59" s="669"/>
      <c r="BT59" s="669"/>
      <c r="BU59" s="669"/>
      <c r="BV59" s="670"/>
      <c r="BW59" s="671">
        <v>0</v>
      </c>
      <c r="BX59" s="671"/>
      <c r="BY59" s="671"/>
      <c r="BZ59" s="671"/>
      <c r="CA59" s="671"/>
      <c r="CB59" s="671"/>
      <c r="CC59" s="671"/>
      <c r="CD59" s="671"/>
      <c r="CE59" s="671">
        <v>0</v>
      </c>
      <c r="CF59" s="671"/>
      <c r="CG59" s="671"/>
      <c r="CH59" s="671"/>
      <c r="CI59" s="671"/>
      <c r="CJ59" s="671"/>
      <c r="CK59" s="671"/>
      <c r="CL59" s="671"/>
      <c r="CM59" s="671"/>
      <c r="CN59" s="671">
        <v>0</v>
      </c>
      <c r="CO59" s="671"/>
      <c r="CP59" s="671"/>
      <c r="CQ59" s="671"/>
      <c r="CR59" s="671"/>
      <c r="CS59" s="671"/>
      <c r="CT59" s="671"/>
      <c r="CU59" s="671"/>
      <c r="CV59" s="666">
        <f t="shared" si="1"/>
        <v>183695.6909589041</v>
      </c>
      <c r="CW59" s="666"/>
      <c r="CX59" s="666"/>
      <c r="CY59" s="666"/>
      <c r="CZ59" s="666"/>
      <c r="DA59" s="666"/>
      <c r="DB59" s="666"/>
      <c r="DC59" s="666"/>
      <c r="DD59" s="666"/>
      <c r="DE59" s="667"/>
    </row>
    <row r="60" spans="1:122" s="3" customFormat="1" ht="23.25" customHeight="1">
      <c r="A60" s="672" t="s">
        <v>1803</v>
      </c>
      <c r="B60" s="673"/>
      <c r="C60" s="673"/>
      <c r="D60" s="673"/>
      <c r="E60" s="673"/>
      <c r="F60" s="673"/>
      <c r="G60" s="673"/>
      <c r="H60" s="673"/>
      <c r="I60" s="673"/>
      <c r="J60" s="673"/>
      <c r="K60" s="673"/>
      <c r="L60" s="673"/>
      <c r="M60" s="673"/>
      <c r="N60" s="673"/>
      <c r="O60" s="674"/>
      <c r="P60" s="675" t="s">
        <v>1898</v>
      </c>
      <c r="Q60" s="676"/>
      <c r="R60" s="676"/>
      <c r="S60" s="676"/>
      <c r="T60" s="676"/>
      <c r="U60" s="676"/>
      <c r="V60" s="676"/>
      <c r="W60" s="676"/>
      <c r="X60" s="676"/>
      <c r="Y60" s="676"/>
      <c r="Z60" s="676"/>
      <c r="AA60" s="676"/>
      <c r="AB60" s="676"/>
      <c r="AC60" s="677"/>
      <c r="AD60" s="689"/>
      <c r="AE60" s="689"/>
      <c r="AF60" s="689"/>
      <c r="AG60" s="690">
        <v>1</v>
      </c>
      <c r="AH60" s="690"/>
      <c r="AI60" s="690"/>
      <c r="AJ60" s="690"/>
      <c r="AK60" s="684">
        <v>4292.6899999999996</v>
      </c>
      <c r="AL60" s="685"/>
      <c r="AM60" s="685"/>
      <c r="AN60" s="685"/>
      <c r="AO60" s="685"/>
      <c r="AP60" s="686"/>
      <c r="AQ60" s="687">
        <f t="shared" si="2"/>
        <v>51512.28</v>
      </c>
      <c r="AR60" s="687"/>
      <c r="AS60" s="687"/>
      <c r="AT60" s="687"/>
      <c r="AU60" s="687"/>
      <c r="AV60" s="687"/>
      <c r="AW60" s="687"/>
      <c r="AX60" s="687"/>
      <c r="AY60" s="668">
        <v>0</v>
      </c>
      <c r="AZ60" s="669"/>
      <c r="BA60" s="669"/>
      <c r="BB60" s="669"/>
      <c r="BC60" s="669"/>
      <c r="BD60" s="669"/>
      <c r="BE60" s="669"/>
      <c r="BF60" s="670"/>
      <c r="BG60" s="671">
        <v>0</v>
      </c>
      <c r="BH60" s="671"/>
      <c r="BI60" s="671"/>
      <c r="BJ60" s="671"/>
      <c r="BK60" s="671"/>
      <c r="BL60" s="671"/>
      <c r="BM60" s="671"/>
      <c r="BN60" s="671"/>
      <c r="BO60" s="668">
        <f t="shared" si="0"/>
        <v>7056.4767123287666</v>
      </c>
      <c r="BP60" s="669"/>
      <c r="BQ60" s="669"/>
      <c r="BR60" s="669"/>
      <c r="BS60" s="669"/>
      <c r="BT60" s="669"/>
      <c r="BU60" s="669"/>
      <c r="BV60" s="670"/>
      <c r="BW60" s="671">
        <v>0</v>
      </c>
      <c r="BX60" s="671"/>
      <c r="BY60" s="671"/>
      <c r="BZ60" s="671"/>
      <c r="CA60" s="671"/>
      <c r="CB60" s="671"/>
      <c r="CC60" s="671"/>
      <c r="CD60" s="671"/>
      <c r="CE60" s="671">
        <v>0</v>
      </c>
      <c r="CF60" s="671"/>
      <c r="CG60" s="671"/>
      <c r="CH60" s="671"/>
      <c r="CI60" s="671"/>
      <c r="CJ60" s="671"/>
      <c r="CK60" s="671"/>
      <c r="CL60" s="671"/>
      <c r="CM60" s="671"/>
      <c r="CN60" s="671">
        <v>0</v>
      </c>
      <c r="CO60" s="671"/>
      <c r="CP60" s="671"/>
      <c r="CQ60" s="671"/>
      <c r="CR60" s="671"/>
      <c r="CS60" s="671"/>
      <c r="CT60" s="671"/>
      <c r="CU60" s="671"/>
      <c r="CV60" s="666">
        <f t="shared" si="1"/>
        <v>58568.756712328766</v>
      </c>
      <c r="CW60" s="666"/>
      <c r="CX60" s="666"/>
      <c r="CY60" s="666"/>
      <c r="CZ60" s="666"/>
      <c r="DA60" s="666"/>
      <c r="DB60" s="666"/>
      <c r="DC60" s="666"/>
      <c r="DD60" s="666"/>
      <c r="DE60" s="667"/>
    </row>
    <row r="61" spans="1:122" s="3" customFormat="1" ht="23.25" customHeight="1">
      <c r="A61" s="672" t="s">
        <v>1824</v>
      </c>
      <c r="B61" s="673"/>
      <c r="C61" s="673"/>
      <c r="D61" s="673"/>
      <c r="E61" s="673"/>
      <c r="F61" s="673"/>
      <c r="G61" s="673"/>
      <c r="H61" s="673"/>
      <c r="I61" s="673"/>
      <c r="J61" s="673"/>
      <c r="K61" s="673"/>
      <c r="L61" s="673"/>
      <c r="M61" s="673"/>
      <c r="N61" s="673"/>
      <c r="O61" s="674"/>
      <c r="P61" s="675" t="s">
        <v>1902</v>
      </c>
      <c r="Q61" s="676"/>
      <c r="R61" s="676"/>
      <c r="S61" s="676"/>
      <c r="T61" s="676"/>
      <c r="U61" s="676"/>
      <c r="V61" s="676"/>
      <c r="W61" s="676"/>
      <c r="X61" s="676"/>
      <c r="Y61" s="676"/>
      <c r="Z61" s="676"/>
      <c r="AA61" s="676"/>
      <c r="AB61" s="676"/>
      <c r="AC61" s="677"/>
      <c r="AD61" s="689"/>
      <c r="AE61" s="689"/>
      <c r="AF61" s="689"/>
      <c r="AG61" s="690">
        <v>1</v>
      </c>
      <c r="AH61" s="690"/>
      <c r="AI61" s="690"/>
      <c r="AJ61" s="690"/>
      <c r="AK61" s="684">
        <v>9281</v>
      </c>
      <c r="AL61" s="685"/>
      <c r="AM61" s="685"/>
      <c r="AN61" s="685"/>
      <c r="AO61" s="685"/>
      <c r="AP61" s="686"/>
      <c r="AQ61" s="687">
        <f t="shared" si="2"/>
        <v>111372</v>
      </c>
      <c r="AR61" s="687"/>
      <c r="AS61" s="687"/>
      <c r="AT61" s="687"/>
      <c r="AU61" s="687"/>
      <c r="AV61" s="687"/>
      <c r="AW61" s="687"/>
      <c r="AX61" s="687"/>
      <c r="AY61" s="668">
        <v>0</v>
      </c>
      <c r="AZ61" s="669"/>
      <c r="BA61" s="669"/>
      <c r="BB61" s="669"/>
      <c r="BC61" s="669"/>
      <c r="BD61" s="669"/>
      <c r="BE61" s="669"/>
      <c r="BF61" s="670"/>
      <c r="BG61" s="671">
        <v>0</v>
      </c>
      <c r="BH61" s="671"/>
      <c r="BI61" s="671"/>
      <c r="BJ61" s="671"/>
      <c r="BK61" s="671"/>
      <c r="BL61" s="671"/>
      <c r="BM61" s="671"/>
      <c r="BN61" s="671"/>
      <c r="BO61" s="668">
        <f t="shared" si="0"/>
        <v>15256.438356164384</v>
      </c>
      <c r="BP61" s="669"/>
      <c r="BQ61" s="669"/>
      <c r="BR61" s="669"/>
      <c r="BS61" s="669"/>
      <c r="BT61" s="669"/>
      <c r="BU61" s="669"/>
      <c r="BV61" s="670"/>
      <c r="BW61" s="671">
        <v>0</v>
      </c>
      <c r="BX61" s="671"/>
      <c r="BY61" s="671"/>
      <c r="BZ61" s="671"/>
      <c r="CA61" s="671"/>
      <c r="CB61" s="671"/>
      <c r="CC61" s="671"/>
      <c r="CD61" s="671"/>
      <c r="CE61" s="671">
        <v>0</v>
      </c>
      <c r="CF61" s="671"/>
      <c r="CG61" s="671"/>
      <c r="CH61" s="671"/>
      <c r="CI61" s="671"/>
      <c r="CJ61" s="671"/>
      <c r="CK61" s="671"/>
      <c r="CL61" s="671"/>
      <c r="CM61" s="671"/>
      <c r="CN61" s="671">
        <v>0</v>
      </c>
      <c r="CO61" s="671"/>
      <c r="CP61" s="671"/>
      <c r="CQ61" s="671"/>
      <c r="CR61" s="671"/>
      <c r="CS61" s="671"/>
      <c r="CT61" s="671"/>
      <c r="CU61" s="671"/>
      <c r="CV61" s="666">
        <f t="shared" si="1"/>
        <v>126628.43835616438</v>
      </c>
      <c r="CW61" s="666"/>
      <c r="CX61" s="666"/>
      <c r="CY61" s="666"/>
      <c r="CZ61" s="666"/>
      <c r="DA61" s="666"/>
      <c r="DB61" s="666"/>
      <c r="DC61" s="666"/>
      <c r="DD61" s="666"/>
      <c r="DE61" s="667"/>
    </row>
    <row r="62" spans="1:122" s="3" customFormat="1" ht="23.25" customHeight="1">
      <c r="A62" s="672" t="s">
        <v>1903</v>
      </c>
      <c r="B62" s="673"/>
      <c r="C62" s="673"/>
      <c r="D62" s="673"/>
      <c r="E62" s="673"/>
      <c r="F62" s="673"/>
      <c r="G62" s="673"/>
      <c r="H62" s="673"/>
      <c r="I62" s="673"/>
      <c r="J62" s="673"/>
      <c r="K62" s="673"/>
      <c r="L62" s="673"/>
      <c r="M62" s="673"/>
      <c r="N62" s="673"/>
      <c r="O62" s="674"/>
      <c r="P62" s="675" t="s">
        <v>1902</v>
      </c>
      <c r="Q62" s="676"/>
      <c r="R62" s="676"/>
      <c r="S62" s="676"/>
      <c r="T62" s="676"/>
      <c r="U62" s="676"/>
      <c r="V62" s="676"/>
      <c r="W62" s="676"/>
      <c r="X62" s="676"/>
      <c r="Y62" s="676"/>
      <c r="Z62" s="676"/>
      <c r="AA62" s="676"/>
      <c r="AB62" s="676"/>
      <c r="AC62" s="677"/>
      <c r="AD62" s="689"/>
      <c r="AE62" s="689"/>
      <c r="AF62" s="689"/>
      <c r="AG62" s="690">
        <v>2</v>
      </c>
      <c r="AH62" s="690"/>
      <c r="AI62" s="690"/>
      <c r="AJ62" s="690"/>
      <c r="AK62" s="684">
        <v>5800</v>
      </c>
      <c r="AL62" s="685"/>
      <c r="AM62" s="685"/>
      <c r="AN62" s="685"/>
      <c r="AO62" s="685"/>
      <c r="AP62" s="686"/>
      <c r="AQ62" s="687">
        <f t="shared" si="2"/>
        <v>139200</v>
      </c>
      <c r="AR62" s="687"/>
      <c r="AS62" s="687"/>
      <c r="AT62" s="687"/>
      <c r="AU62" s="687"/>
      <c r="AV62" s="687"/>
      <c r="AW62" s="687"/>
      <c r="AX62" s="687"/>
      <c r="AY62" s="668">
        <v>0</v>
      </c>
      <c r="AZ62" s="669"/>
      <c r="BA62" s="669"/>
      <c r="BB62" s="669"/>
      <c r="BC62" s="669"/>
      <c r="BD62" s="669"/>
      <c r="BE62" s="669"/>
      <c r="BF62" s="670"/>
      <c r="BG62" s="671">
        <v>0</v>
      </c>
      <c r="BH62" s="671"/>
      <c r="BI62" s="671"/>
      <c r="BJ62" s="671"/>
      <c r="BK62" s="671"/>
      <c r="BL62" s="671"/>
      <c r="BM62" s="671"/>
      <c r="BN62" s="671"/>
      <c r="BO62" s="668">
        <f t="shared" si="0"/>
        <v>19068.493150684932</v>
      </c>
      <c r="BP62" s="669"/>
      <c r="BQ62" s="669"/>
      <c r="BR62" s="669"/>
      <c r="BS62" s="669"/>
      <c r="BT62" s="669"/>
      <c r="BU62" s="669"/>
      <c r="BV62" s="670"/>
      <c r="BW62" s="671">
        <v>0</v>
      </c>
      <c r="BX62" s="671"/>
      <c r="BY62" s="671"/>
      <c r="BZ62" s="671"/>
      <c r="CA62" s="671"/>
      <c r="CB62" s="671"/>
      <c r="CC62" s="671"/>
      <c r="CD62" s="671"/>
      <c r="CE62" s="671">
        <v>0</v>
      </c>
      <c r="CF62" s="671"/>
      <c r="CG62" s="671"/>
      <c r="CH62" s="671"/>
      <c r="CI62" s="671"/>
      <c r="CJ62" s="671"/>
      <c r="CK62" s="671"/>
      <c r="CL62" s="671"/>
      <c r="CM62" s="671"/>
      <c r="CN62" s="671">
        <v>0</v>
      </c>
      <c r="CO62" s="671"/>
      <c r="CP62" s="671"/>
      <c r="CQ62" s="671"/>
      <c r="CR62" s="671"/>
      <c r="CS62" s="671"/>
      <c r="CT62" s="671"/>
      <c r="CU62" s="671"/>
      <c r="CV62" s="666">
        <f t="shared" si="1"/>
        <v>158268.49315068492</v>
      </c>
      <c r="CW62" s="666"/>
      <c r="CX62" s="666"/>
      <c r="CY62" s="666"/>
      <c r="CZ62" s="666"/>
      <c r="DA62" s="666"/>
      <c r="DB62" s="666"/>
      <c r="DC62" s="666"/>
      <c r="DD62" s="666"/>
      <c r="DE62" s="667"/>
    </row>
    <row r="63" spans="1:122" s="3" customFormat="1" ht="23.25" customHeight="1">
      <c r="A63" s="672" t="s">
        <v>1899</v>
      </c>
      <c r="B63" s="673"/>
      <c r="C63" s="673"/>
      <c r="D63" s="673"/>
      <c r="E63" s="673"/>
      <c r="F63" s="673"/>
      <c r="G63" s="673"/>
      <c r="H63" s="673"/>
      <c r="I63" s="673"/>
      <c r="J63" s="673"/>
      <c r="K63" s="673"/>
      <c r="L63" s="673"/>
      <c r="M63" s="673"/>
      <c r="N63" s="673"/>
      <c r="O63" s="674"/>
      <c r="P63" s="675" t="s">
        <v>1899</v>
      </c>
      <c r="Q63" s="676"/>
      <c r="R63" s="676"/>
      <c r="S63" s="676"/>
      <c r="T63" s="676"/>
      <c r="U63" s="676"/>
      <c r="V63" s="676"/>
      <c r="W63" s="676"/>
      <c r="X63" s="676"/>
      <c r="Y63" s="676"/>
      <c r="Z63" s="676"/>
      <c r="AA63" s="676"/>
      <c r="AB63" s="676"/>
      <c r="AC63" s="677"/>
      <c r="AD63" s="689"/>
      <c r="AE63" s="689"/>
      <c r="AF63" s="689"/>
      <c r="AG63" s="690">
        <v>10</v>
      </c>
      <c r="AH63" s="690"/>
      <c r="AI63" s="690"/>
      <c r="AJ63" s="690"/>
      <c r="AK63" s="684">
        <v>5500</v>
      </c>
      <c r="AL63" s="685"/>
      <c r="AM63" s="685"/>
      <c r="AN63" s="685"/>
      <c r="AO63" s="685"/>
      <c r="AP63" s="686"/>
      <c r="AQ63" s="687">
        <f>AG63*AK63*12</f>
        <v>660000</v>
      </c>
      <c r="AR63" s="687"/>
      <c r="AS63" s="687"/>
      <c r="AT63" s="687"/>
      <c r="AU63" s="687"/>
      <c r="AV63" s="687"/>
      <c r="AW63" s="687"/>
      <c r="AX63" s="687"/>
      <c r="AY63" s="668">
        <v>0</v>
      </c>
      <c r="AZ63" s="669"/>
      <c r="BA63" s="669"/>
      <c r="BB63" s="669"/>
      <c r="BC63" s="669"/>
      <c r="BD63" s="669"/>
      <c r="BE63" s="669"/>
      <c r="BF63" s="670"/>
      <c r="BG63" s="671">
        <v>0</v>
      </c>
      <c r="BH63" s="671"/>
      <c r="BI63" s="671"/>
      <c r="BJ63" s="671"/>
      <c r="BK63" s="671"/>
      <c r="BL63" s="671"/>
      <c r="BM63" s="671"/>
      <c r="BN63" s="671"/>
      <c r="BO63" s="668">
        <f>AQ63/365*50</f>
        <v>90410.95890410959</v>
      </c>
      <c r="BP63" s="669"/>
      <c r="BQ63" s="669"/>
      <c r="BR63" s="669"/>
      <c r="BS63" s="669"/>
      <c r="BT63" s="669"/>
      <c r="BU63" s="669"/>
      <c r="BV63" s="670"/>
      <c r="BW63" s="671">
        <v>0</v>
      </c>
      <c r="BX63" s="671"/>
      <c r="BY63" s="671"/>
      <c r="BZ63" s="671"/>
      <c r="CA63" s="671"/>
      <c r="CB63" s="671"/>
      <c r="CC63" s="671"/>
      <c r="CD63" s="671"/>
      <c r="CE63" s="671">
        <v>0</v>
      </c>
      <c r="CF63" s="671"/>
      <c r="CG63" s="671"/>
      <c r="CH63" s="671"/>
      <c r="CI63" s="671"/>
      <c r="CJ63" s="671"/>
      <c r="CK63" s="671"/>
      <c r="CL63" s="671"/>
      <c r="CM63" s="671"/>
      <c r="CN63" s="671">
        <v>0</v>
      </c>
      <c r="CO63" s="671"/>
      <c r="CP63" s="671"/>
      <c r="CQ63" s="671"/>
      <c r="CR63" s="671"/>
      <c r="CS63" s="671"/>
      <c r="CT63" s="671"/>
      <c r="CU63" s="671"/>
      <c r="CV63" s="666">
        <f>SUM(AQ63:CU63)</f>
        <v>750410.95890410955</v>
      </c>
      <c r="CW63" s="666"/>
      <c r="CX63" s="666"/>
      <c r="CY63" s="666"/>
      <c r="CZ63" s="666"/>
      <c r="DA63" s="666"/>
      <c r="DB63" s="666"/>
      <c r="DC63" s="666"/>
      <c r="DD63" s="666"/>
      <c r="DE63" s="667"/>
    </row>
    <row r="64" spans="1:122" s="3" customFormat="1" ht="23.25" customHeight="1">
      <c r="A64" s="672" t="s">
        <v>1904</v>
      </c>
      <c r="B64" s="673"/>
      <c r="C64" s="673"/>
      <c r="D64" s="673"/>
      <c r="E64" s="673"/>
      <c r="F64" s="673"/>
      <c r="G64" s="673"/>
      <c r="H64" s="673"/>
      <c r="I64" s="673"/>
      <c r="J64" s="673"/>
      <c r="K64" s="673"/>
      <c r="L64" s="673"/>
      <c r="M64" s="673"/>
      <c r="N64" s="673"/>
      <c r="O64" s="674"/>
      <c r="P64" s="675" t="s">
        <v>1899</v>
      </c>
      <c r="Q64" s="676"/>
      <c r="R64" s="676"/>
      <c r="S64" s="676"/>
      <c r="T64" s="676"/>
      <c r="U64" s="676"/>
      <c r="V64" s="676"/>
      <c r="W64" s="676"/>
      <c r="X64" s="676"/>
      <c r="Y64" s="676"/>
      <c r="Z64" s="676"/>
      <c r="AA64" s="676"/>
      <c r="AB64" s="676"/>
      <c r="AC64" s="677"/>
      <c r="AD64" s="689"/>
      <c r="AE64" s="689"/>
      <c r="AF64" s="689"/>
      <c r="AG64" s="690">
        <v>1</v>
      </c>
      <c r="AH64" s="690"/>
      <c r="AI64" s="690"/>
      <c r="AJ64" s="690"/>
      <c r="AK64" s="684">
        <v>4480</v>
      </c>
      <c r="AL64" s="685"/>
      <c r="AM64" s="685"/>
      <c r="AN64" s="685"/>
      <c r="AO64" s="685"/>
      <c r="AP64" s="686"/>
      <c r="AQ64" s="687">
        <f>AG64*AK64*12</f>
        <v>53760</v>
      </c>
      <c r="AR64" s="687"/>
      <c r="AS64" s="687"/>
      <c r="AT64" s="687"/>
      <c r="AU64" s="687"/>
      <c r="AV64" s="687"/>
      <c r="AW64" s="687"/>
      <c r="AX64" s="687"/>
      <c r="AY64" s="668">
        <v>0</v>
      </c>
      <c r="AZ64" s="669"/>
      <c r="BA64" s="669"/>
      <c r="BB64" s="669"/>
      <c r="BC64" s="669"/>
      <c r="BD64" s="669"/>
      <c r="BE64" s="669"/>
      <c r="BF64" s="670"/>
      <c r="BG64" s="671">
        <v>0</v>
      </c>
      <c r="BH64" s="671"/>
      <c r="BI64" s="671"/>
      <c r="BJ64" s="671"/>
      <c r="BK64" s="671"/>
      <c r="BL64" s="671"/>
      <c r="BM64" s="671"/>
      <c r="BN64" s="671"/>
      <c r="BO64" s="668">
        <f>AQ64/365*50</f>
        <v>7364.3835616438355</v>
      </c>
      <c r="BP64" s="669"/>
      <c r="BQ64" s="669"/>
      <c r="BR64" s="669"/>
      <c r="BS64" s="669"/>
      <c r="BT64" s="669"/>
      <c r="BU64" s="669"/>
      <c r="BV64" s="670"/>
      <c r="BW64" s="671">
        <v>0</v>
      </c>
      <c r="BX64" s="671"/>
      <c r="BY64" s="671"/>
      <c r="BZ64" s="671"/>
      <c r="CA64" s="671"/>
      <c r="CB64" s="671"/>
      <c r="CC64" s="671"/>
      <c r="CD64" s="671"/>
      <c r="CE64" s="671">
        <v>0</v>
      </c>
      <c r="CF64" s="671"/>
      <c r="CG64" s="671"/>
      <c r="CH64" s="671"/>
      <c r="CI64" s="671"/>
      <c r="CJ64" s="671"/>
      <c r="CK64" s="671"/>
      <c r="CL64" s="671"/>
      <c r="CM64" s="671"/>
      <c r="CN64" s="671">
        <v>0</v>
      </c>
      <c r="CO64" s="671"/>
      <c r="CP64" s="671"/>
      <c r="CQ64" s="671"/>
      <c r="CR64" s="671"/>
      <c r="CS64" s="671"/>
      <c r="CT64" s="671"/>
      <c r="CU64" s="671"/>
      <c r="CV64" s="666">
        <f>SUM(AQ64:CU64)</f>
        <v>61124.383561643837</v>
      </c>
      <c r="CW64" s="666"/>
      <c r="CX64" s="666"/>
      <c r="CY64" s="666"/>
      <c r="CZ64" s="666"/>
      <c r="DA64" s="666"/>
      <c r="DB64" s="666"/>
      <c r="DC64" s="666"/>
      <c r="DD64" s="666"/>
      <c r="DE64" s="667"/>
    </row>
    <row r="65" spans="1:109" s="3" customFormat="1" ht="23.25" customHeight="1">
      <c r="A65" s="672" t="s">
        <v>1906</v>
      </c>
      <c r="B65" s="673"/>
      <c r="C65" s="673"/>
      <c r="D65" s="673"/>
      <c r="E65" s="673"/>
      <c r="F65" s="673"/>
      <c r="G65" s="673"/>
      <c r="H65" s="673"/>
      <c r="I65" s="673"/>
      <c r="J65" s="673"/>
      <c r="K65" s="673"/>
      <c r="L65" s="673"/>
      <c r="M65" s="673"/>
      <c r="N65" s="673"/>
      <c r="O65" s="674"/>
      <c r="P65" s="753" t="s">
        <v>1899</v>
      </c>
      <c r="Q65" s="754"/>
      <c r="R65" s="754"/>
      <c r="S65" s="754"/>
      <c r="T65" s="754"/>
      <c r="U65" s="754"/>
      <c r="V65" s="754"/>
      <c r="W65" s="754"/>
      <c r="X65" s="754"/>
      <c r="Y65" s="754"/>
      <c r="Z65" s="754"/>
      <c r="AA65" s="754"/>
      <c r="AB65" s="754"/>
      <c r="AC65" s="755"/>
      <c r="AD65" s="756"/>
      <c r="AE65" s="757"/>
      <c r="AF65" s="758"/>
      <c r="AG65" s="759">
        <v>2</v>
      </c>
      <c r="AH65" s="760"/>
      <c r="AI65" s="760"/>
      <c r="AJ65" s="761"/>
      <c r="AK65" s="684">
        <v>8632.6</v>
      </c>
      <c r="AL65" s="685"/>
      <c r="AM65" s="685"/>
      <c r="AN65" s="685"/>
      <c r="AO65" s="685"/>
      <c r="AP65" s="686"/>
      <c r="AQ65" s="687">
        <f t="shared" si="2"/>
        <v>207182.40000000002</v>
      </c>
      <c r="AR65" s="687"/>
      <c r="AS65" s="687"/>
      <c r="AT65" s="687"/>
      <c r="AU65" s="687"/>
      <c r="AV65" s="687"/>
      <c r="AW65" s="687"/>
      <c r="AX65" s="687"/>
      <c r="AY65" s="668">
        <v>0</v>
      </c>
      <c r="AZ65" s="669"/>
      <c r="BA65" s="669"/>
      <c r="BB65" s="669"/>
      <c r="BC65" s="669"/>
      <c r="BD65" s="669"/>
      <c r="BE65" s="669"/>
      <c r="BF65" s="670"/>
      <c r="BG65" s="671">
        <v>0</v>
      </c>
      <c r="BH65" s="671"/>
      <c r="BI65" s="671"/>
      <c r="BJ65" s="671"/>
      <c r="BK65" s="671"/>
      <c r="BL65" s="671"/>
      <c r="BM65" s="671"/>
      <c r="BN65" s="671"/>
      <c r="BO65" s="668">
        <f t="shared" si="0"/>
        <v>28381.150684931508</v>
      </c>
      <c r="BP65" s="669"/>
      <c r="BQ65" s="669"/>
      <c r="BR65" s="669"/>
      <c r="BS65" s="669"/>
      <c r="BT65" s="669"/>
      <c r="BU65" s="669"/>
      <c r="BV65" s="670"/>
      <c r="BW65" s="671">
        <v>0</v>
      </c>
      <c r="BX65" s="671"/>
      <c r="BY65" s="671"/>
      <c r="BZ65" s="671"/>
      <c r="CA65" s="671"/>
      <c r="CB65" s="671"/>
      <c r="CC65" s="671"/>
      <c r="CD65" s="671"/>
      <c r="CE65" s="671">
        <v>0</v>
      </c>
      <c r="CF65" s="671"/>
      <c r="CG65" s="671"/>
      <c r="CH65" s="671"/>
      <c r="CI65" s="671"/>
      <c r="CJ65" s="671"/>
      <c r="CK65" s="671"/>
      <c r="CL65" s="671"/>
      <c r="CM65" s="671"/>
      <c r="CN65" s="671">
        <v>0</v>
      </c>
      <c r="CO65" s="671"/>
      <c r="CP65" s="671"/>
      <c r="CQ65" s="671"/>
      <c r="CR65" s="671"/>
      <c r="CS65" s="671"/>
      <c r="CT65" s="671"/>
      <c r="CU65" s="671"/>
      <c r="CV65" s="666">
        <f t="shared" si="1"/>
        <v>235563.55068493154</v>
      </c>
      <c r="CW65" s="666"/>
      <c r="CX65" s="666"/>
      <c r="CY65" s="666"/>
      <c r="CZ65" s="666"/>
      <c r="DA65" s="666"/>
      <c r="DB65" s="666"/>
      <c r="DC65" s="666"/>
      <c r="DD65" s="666"/>
      <c r="DE65" s="667"/>
    </row>
    <row r="66" spans="1:109" s="3" customFormat="1" ht="23.25" customHeight="1">
      <c r="A66" s="672"/>
      <c r="B66" s="673"/>
      <c r="C66" s="673"/>
      <c r="D66" s="673"/>
      <c r="E66" s="673"/>
      <c r="F66" s="673"/>
      <c r="G66" s="673"/>
      <c r="H66" s="673"/>
      <c r="I66" s="673"/>
      <c r="J66" s="673"/>
      <c r="K66" s="673"/>
      <c r="L66" s="673"/>
      <c r="M66" s="673"/>
      <c r="N66" s="673"/>
      <c r="O66" s="674"/>
      <c r="P66" s="753"/>
      <c r="Q66" s="754"/>
      <c r="R66" s="754"/>
      <c r="S66" s="754"/>
      <c r="T66" s="754"/>
      <c r="U66" s="754"/>
      <c r="V66" s="754"/>
      <c r="W66" s="754"/>
      <c r="X66" s="754"/>
      <c r="Y66" s="754"/>
      <c r="Z66" s="754"/>
      <c r="AA66" s="754"/>
      <c r="AB66" s="754"/>
      <c r="AC66" s="755"/>
      <c r="AD66" s="756"/>
      <c r="AE66" s="757"/>
      <c r="AF66" s="758"/>
      <c r="AG66" s="759"/>
      <c r="AH66" s="760"/>
      <c r="AI66" s="760"/>
      <c r="AJ66" s="761"/>
      <c r="AK66" s="691"/>
      <c r="AL66" s="692"/>
      <c r="AM66" s="692"/>
      <c r="AN66" s="692"/>
      <c r="AO66" s="692"/>
      <c r="AP66" s="693"/>
      <c r="AQ66" s="687">
        <f>AG66*AK66*12</f>
        <v>0</v>
      </c>
      <c r="AR66" s="687"/>
      <c r="AS66" s="687"/>
      <c r="AT66" s="687"/>
      <c r="AU66" s="687"/>
      <c r="AV66" s="687"/>
      <c r="AW66" s="687"/>
      <c r="AX66" s="687"/>
      <c r="AY66" s="668">
        <v>0</v>
      </c>
      <c r="AZ66" s="669"/>
      <c r="BA66" s="669"/>
      <c r="BB66" s="669"/>
      <c r="BC66" s="669"/>
      <c r="BD66" s="669"/>
      <c r="BE66" s="669"/>
      <c r="BF66" s="670"/>
      <c r="BG66" s="671">
        <v>0</v>
      </c>
      <c r="BH66" s="671"/>
      <c r="BI66" s="671"/>
      <c r="BJ66" s="671"/>
      <c r="BK66" s="671"/>
      <c r="BL66" s="671"/>
      <c r="BM66" s="671"/>
      <c r="BN66" s="671"/>
      <c r="BO66" s="668">
        <f>AQ66/365*50</f>
        <v>0</v>
      </c>
      <c r="BP66" s="669"/>
      <c r="BQ66" s="669"/>
      <c r="BR66" s="669"/>
      <c r="BS66" s="669"/>
      <c r="BT66" s="669"/>
      <c r="BU66" s="669"/>
      <c r="BV66" s="670"/>
      <c r="BW66" s="671">
        <v>0</v>
      </c>
      <c r="BX66" s="671"/>
      <c r="BY66" s="671"/>
      <c r="BZ66" s="671"/>
      <c r="CA66" s="671"/>
      <c r="CB66" s="671"/>
      <c r="CC66" s="671"/>
      <c r="CD66" s="671"/>
      <c r="CE66" s="671">
        <v>0</v>
      </c>
      <c r="CF66" s="671"/>
      <c r="CG66" s="671"/>
      <c r="CH66" s="671"/>
      <c r="CI66" s="671"/>
      <c r="CJ66" s="671"/>
      <c r="CK66" s="671"/>
      <c r="CL66" s="671"/>
      <c r="CM66" s="671"/>
      <c r="CN66" s="671">
        <v>0</v>
      </c>
      <c r="CO66" s="671"/>
      <c r="CP66" s="671"/>
      <c r="CQ66" s="671"/>
      <c r="CR66" s="671"/>
      <c r="CS66" s="671"/>
      <c r="CT66" s="671"/>
      <c r="CU66" s="671"/>
      <c r="CV66" s="666">
        <f>SUM(AQ66:CU66)</f>
        <v>0</v>
      </c>
      <c r="CW66" s="666"/>
      <c r="CX66" s="666"/>
      <c r="CY66" s="666"/>
      <c r="CZ66" s="666"/>
      <c r="DA66" s="666"/>
      <c r="DB66" s="666"/>
      <c r="DC66" s="666"/>
      <c r="DD66" s="666"/>
      <c r="DE66" s="667"/>
    </row>
    <row r="67" spans="1:109" s="3" customFormat="1" ht="23.25" customHeight="1" thickBot="1">
      <c r="A67" s="672"/>
      <c r="B67" s="673"/>
      <c r="C67" s="673"/>
      <c r="D67" s="673"/>
      <c r="E67" s="673"/>
      <c r="F67" s="673"/>
      <c r="G67" s="673"/>
      <c r="H67" s="673"/>
      <c r="I67" s="673"/>
      <c r="J67" s="673"/>
      <c r="K67" s="673"/>
      <c r="L67" s="673"/>
      <c r="M67" s="673"/>
      <c r="N67" s="673"/>
      <c r="O67" s="674"/>
      <c r="P67" s="675"/>
      <c r="Q67" s="676"/>
      <c r="R67" s="676"/>
      <c r="S67" s="676"/>
      <c r="T67" s="676"/>
      <c r="U67" s="676"/>
      <c r="V67" s="676"/>
      <c r="W67" s="676"/>
      <c r="X67" s="676"/>
      <c r="Y67" s="676"/>
      <c r="Z67" s="676"/>
      <c r="AA67" s="676"/>
      <c r="AB67" s="676"/>
      <c r="AC67" s="677"/>
      <c r="AD67" s="678"/>
      <c r="AE67" s="679"/>
      <c r="AF67" s="680"/>
      <c r="AG67" s="681"/>
      <c r="AH67" s="682"/>
      <c r="AI67" s="682"/>
      <c r="AJ67" s="683"/>
      <c r="AK67" s="798"/>
      <c r="AL67" s="799"/>
      <c r="AM67" s="799"/>
      <c r="AN67" s="799"/>
      <c r="AO67" s="799"/>
      <c r="AP67" s="800"/>
      <c r="AQ67" s="687">
        <f>AG67*AK67*12</f>
        <v>0</v>
      </c>
      <c r="AR67" s="687"/>
      <c r="AS67" s="687"/>
      <c r="AT67" s="687"/>
      <c r="AU67" s="687"/>
      <c r="AV67" s="687"/>
      <c r="AW67" s="687"/>
      <c r="AX67" s="687"/>
      <c r="AY67" s="668">
        <v>0</v>
      </c>
      <c r="AZ67" s="669"/>
      <c r="BA67" s="669"/>
      <c r="BB67" s="669"/>
      <c r="BC67" s="669"/>
      <c r="BD67" s="669"/>
      <c r="BE67" s="669"/>
      <c r="BF67" s="670"/>
      <c r="BG67" s="671">
        <v>0</v>
      </c>
      <c r="BH67" s="671"/>
      <c r="BI67" s="671"/>
      <c r="BJ67" s="671"/>
      <c r="BK67" s="671"/>
      <c r="BL67" s="671"/>
      <c r="BM67" s="671"/>
      <c r="BN67" s="671"/>
      <c r="BO67" s="668">
        <v>0</v>
      </c>
      <c r="BP67" s="669"/>
      <c r="BQ67" s="669"/>
      <c r="BR67" s="669"/>
      <c r="BS67" s="669"/>
      <c r="BT67" s="669"/>
      <c r="BU67" s="669"/>
      <c r="BV67" s="670"/>
      <c r="BW67" s="671">
        <v>0</v>
      </c>
      <c r="BX67" s="671"/>
      <c r="BY67" s="671"/>
      <c r="BZ67" s="671"/>
      <c r="CA67" s="671"/>
      <c r="CB67" s="671"/>
      <c r="CC67" s="671"/>
      <c r="CD67" s="671"/>
      <c r="CE67" s="671">
        <v>0</v>
      </c>
      <c r="CF67" s="671"/>
      <c r="CG67" s="671"/>
      <c r="CH67" s="671"/>
      <c r="CI67" s="671"/>
      <c r="CJ67" s="671"/>
      <c r="CK67" s="671"/>
      <c r="CL67" s="671"/>
      <c r="CM67" s="671"/>
      <c r="CN67" s="671">
        <v>0</v>
      </c>
      <c r="CO67" s="671"/>
      <c r="CP67" s="671"/>
      <c r="CQ67" s="671"/>
      <c r="CR67" s="671"/>
      <c r="CS67" s="671"/>
      <c r="CT67" s="671"/>
      <c r="CU67" s="671"/>
      <c r="CV67" s="666">
        <v>0</v>
      </c>
      <c r="CW67" s="666"/>
      <c r="CX67" s="666"/>
      <c r="CY67" s="666"/>
      <c r="CZ67" s="666"/>
      <c r="DA67" s="666"/>
      <c r="DB67" s="666"/>
      <c r="DC67" s="666"/>
      <c r="DD67" s="666"/>
      <c r="DE67" s="667"/>
    </row>
    <row r="68" spans="1:109" s="3" customFormat="1" ht="23.25" customHeight="1" thickBot="1">
      <c r="A68" s="784" t="s">
        <v>1046</v>
      </c>
      <c r="B68" s="785"/>
      <c r="C68" s="785"/>
      <c r="D68" s="785"/>
      <c r="E68" s="785"/>
      <c r="F68" s="785"/>
      <c r="G68" s="785"/>
      <c r="H68" s="785"/>
      <c r="I68" s="785"/>
      <c r="J68" s="785"/>
      <c r="K68" s="785"/>
      <c r="L68" s="785"/>
      <c r="M68" s="785"/>
      <c r="N68" s="785"/>
      <c r="O68" s="785"/>
      <c r="P68" s="785"/>
      <c r="Q68" s="785"/>
      <c r="R68" s="785"/>
      <c r="S68" s="785"/>
      <c r="T68" s="785"/>
      <c r="U68" s="785"/>
      <c r="V68" s="785"/>
      <c r="W68" s="785"/>
      <c r="X68" s="785"/>
      <c r="Y68" s="785"/>
      <c r="Z68" s="785"/>
      <c r="AA68" s="785"/>
      <c r="AB68" s="785"/>
      <c r="AC68" s="785"/>
      <c r="AD68" s="785"/>
      <c r="AE68" s="785"/>
      <c r="AF68" s="786"/>
      <c r="AG68" s="790">
        <f>SUM(AG8:AJ67)</f>
        <v>123</v>
      </c>
      <c r="AH68" s="790"/>
      <c r="AI68" s="790"/>
      <c r="AJ68" s="790"/>
      <c r="AK68" s="791">
        <f>SUM(AK8:AP67)</f>
        <v>424819.30999999988</v>
      </c>
      <c r="AL68" s="791"/>
      <c r="AM68" s="791"/>
      <c r="AN68" s="791"/>
      <c r="AO68" s="791"/>
      <c r="AP68" s="791"/>
      <c r="AQ68" s="783">
        <f>SUM(AQ9:AX67)</f>
        <v>11265040.92</v>
      </c>
      <c r="AR68" s="783"/>
      <c r="AS68" s="783"/>
      <c r="AT68" s="783"/>
      <c r="AU68" s="783"/>
      <c r="AV68" s="783"/>
      <c r="AW68" s="783"/>
      <c r="AX68" s="783"/>
      <c r="AY68" s="668">
        <v>0</v>
      </c>
      <c r="AZ68" s="669"/>
      <c r="BA68" s="669"/>
      <c r="BB68" s="669"/>
      <c r="BC68" s="669"/>
      <c r="BD68" s="669"/>
      <c r="BE68" s="669"/>
      <c r="BF68" s="670"/>
      <c r="BG68" s="671">
        <v>0</v>
      </c>
      <c r="BH68" s="671"/>
      <c r="BI68" s="671"/>
      <c r="BJ68" s="671"/>
      <c r="BK68" s="671"/>
      <c r="BL68" s="671"/>
      <c r="BM68" s="671"/>
      <c r="BN68" s="671"/>
      <c r="BO68" s="787">
        <f>AQ68/365*50</f>
        <v>1543156.2904109589</v>
      </c>
      <c r="BP68" s="788"/>
      <c r="BQ68" s="788"/>
      <c r="BR68" s="788"/>
      <c r="BS68" s="788"/>
      <c r="BT68" s="788"/>
      <c r="BU68" s="788"/>
      <c r="BV68" s="789"/>
      <c r="BW68" s="671">
        <v>0</v>
      </c>
      <c r="BX68" s="671"/>
      <c r="BY68" s="671"/>
      <c r="BZ68" s="671"/>
      <c r="CA68" s="671"/>
      <c r="CB68" s="671"/>
      <c r="CC68" s="671"/>
      <c r="CD68" s="671"/>
      <c r="CE68" s="671">
        <v>0</v>
      </c>
      <c r="CF68" s="671"/>
      <c r="CG68" s="671"/>
      <c r="CH68" s="671"/>
      <c r="CI68" s="671"/>
      <c r="CJ68" s="671"/>
      <c r="CK68" s="671"/>
      <c r="CL68" s="671"/>
      <c r="CM68" s="671"/>
      <c r="CN68" s="671">
        <v>0</v>
      </c>
      <c r="CO68" s="671"/>
      <c r="CP68" s="671"/>
      <c r="CQ68" s="671"/>
      <c r="CR68" s="671"/>
      <c r="CS68" s="671"/>
      <c r="CT68" s="671"/>
      <c r="CU68" s="671"/>
      <c r="CV68" s="666">
        <f>SUM(AQ68:CU68)</f>
        <v>12808197.210410958</v>
      </c>
      <c r="CW68" s="666"/>
      <c r="CX68" s="666"/>
      <c r="CY68" s="666"/>
      <c r="CZ68" s="666"/>
      <c r="DA68" s="666"/>
      <c r="DB68" s="666"/>
      <c r="DC68" s="666"/>
      <c r="DD68" s="666"/>
      <c r="DE68" s="667"/>
    </row>
    <row r="69" spans="1:109" s="3" customFormat="1" ht="23.25" customHeight="1" thickBot="1">
      <c r="A69" s="784" t="s">
        <v>1046</v>
      </c>
      <c r="B69" s="785"/>
      <c r="C69" s="785"/>
      <c r="D69" s="785"/>
      <c r="E69" s="785"/>
      <c r="F69" s="785"/>
      <c r="G69" s="785"/>
      <c r="H69" s="785"/>
      <c r="I69" s="785"/>
      <c r="J69" s="785"/>
      <c r="K69" s="785"/>
      <c r="L69" s="785"/>
      <c r="M69" s="785"/>
      <c r="N69" s="785"/>
      <c r="O69" s="785"/>
      <c r="P69" s="785"/>
      <c r="Q69" s="785"/>
      <c r="R69" s="785"/>
      <c r="S69" s="785"/>
      <c r="T69" s="785"/>
      <c r="U69" s="785"/>
      <c r="V69" s="785"/>
      <c r="W69" s="785"/>
      <c r="X69" s="785"/>
      <c r="Y69" s="785"/>
      <c r="Z69" s="785"/>
      <c r="AA69" s="785"/>
      <c r="AB69" s="785"/>
      <c r="AC69" s="785"/>
      <c r="AD69" s="785"/>
      <c r="AE69" s="785"/>
      <c r="AF69" s="786"/>
      <c r="AG69" s="790">
        <f>AG68+'PLANTILLA  '!AG128:AJ128</f>
        <v>260</v>
      </c>
      <c r="AH69" s="790"/>
      <c r="AI69" s="790"/>
      <c r="AJ69" s="790"/>
      <c r="AK69" s="791">
        <f>AK68+'PLANTILLA  '!AK128:AP128</f>
        <v>424819.30999999988</v>
      </c>
      <c r="AL69" s="791"/>
      <c r="AM69" s="791"/>
      <c r="AN69" s="791"/>
      <c r="AO69" s="791"/>
      <c r="AP69" s="791"/>
      <c r="AQ69" s="783">
        <f>AQ68+'PLANTILLA  '!AQ128:AX128</f>
        <v>24699945.719999999</v>
      </c>
      <c r="AR69" s="783"/>
      <c r="AS69" s="783"/>
      <c r="AT69" s="783"/>
      <c r="AU69" s="783"/>
      <c r="AV69" s="783"/>
      <c r="AW69" s="783"/>
      <c r="AX69" s="783"/>
      <c r="AY69" s="668">
        <v>0</v>
      </c>
      <c r="AZ69" s="669"/>
      <c r="BA69" s="669"/>
      <c r="BB69" s="669"/>
      <c r="BC69" s="669"/>
      <c r="BD69" s="669"/>
      <c r="BE69" s="669"/>
      <c r="BF69" s="670"/>
      <c r="BG69" s="671">
        <v>0</v>
      </c>
      <c r="BH69" s="671"/>
      <c r="BI69" s="671"/>
      <c r="BJ69" s="671"/>
      <c r="BK69" s="671"/>
      <c r="BL69" s="671"/>
      <c r="BM69" s="671"/>
      <c r="BN69" s="671"/>
      <c r="BO69" s="787">
        <f>BO68+'PLANTILLA  '!BO128:BV128</f>
        <v>3383554.208219178</v>
      </c>
      <c r="BP69" s="788"/>
      <c r="BQ69" s="788"/>
      <c r="BR69" s="788"/>
      <c r="BS69" s="788"/>
      <c r="BT69" s="788"/>
      <c r="BU69" s="788"/>
      <c r="BV69" s="789"/>
      <c r="BW69" s="671">
        <v>0</v>
      </c>
      <c r="BX69" s="671"/>
      <c r="BY69" s="671"/>
      <c r="BZ69" s="671"/>
      <c r="CA69" s="671"/>
      <c r="CB69" s="671"/>
      <c r="CC69" s="671"/>
      <c r="CD69" s="671"/>
      <c r="CE69" s="671">
        <v>0</v>
      </c>
      <c r="CF69" s="671"/>
      <c r="CG69" s="671"/>
      <c r="CH69" s="671"/>
      <c r="CI69" s="671"/>
      <c r="CJ69" s="671"/>
      <c r="CK69" s="671"/>
      <c r="CL69" s="671"/>
      <c r="CM69" s="671"/>
      <c r="CN69" s="671">
        <v>0</v>
      </c>
      <c r="CO69" s="671"/>
      <c r="CP69" s="671"/>
      <c r="CQ69" s="671"/>
      <c r="CR69" s="671"/>
      <c r="CS69" s="671"/>
      <c r="CT69" s="671"/>
      <c r="CU69" s="671"/>
      <c r="CV69" s="666">
        <f>CV68+'PLANTILLA  '!CV128:DE128</f>
        <v>28083499.928219177</v>
      </c>
      <c r="CW69" s="666"/>
      <c r="CX69" s="666"/>
      <c r="CY69" s="666"/>
      <c r="CZ69" s="666"/>
      <c r="DA69" s="666"/>
      <c r="DB69" s="666"/>
      <c r="DC69" s="666"/>
      <c r="DD69" s="666"/>
      <c r="DE69" s="667"/>
    </row>
    <row r="70" spans="1:109" s="3" customFormat="1" ht="12.75"/>
    <row r="71" spans="1:109" s="3" customFormat="1" ht="12.75"/>
    <row r="72" spans="1:109" s="3" customFormat="1" ht="12.75"/>
    <row r="73" spans="1:109" s="3" customFormat="1" ht="12.75"/>
    <row r="74" spans="1:109" s="3" customFormat="1" ht="12.75"/>
    <row r="75" spans="1:109" s="3" customFormat="1" ht="12.75"/>
    <row r="76" spans="1:109" s="3" customFormat="1" ht="12.75"/>
    <row r="77" spans="1:109" s="3" customFormat="1" ht="12.75"/>
    <row r="78" spans="1:109" s="3" customFormat="1" ht="12.75"/>
    <row r="79" spans="1:109" s="3" customFormat="1" ht="12.75"/>
    <row r="80" spans="1:109" s="3" customFormat="1" ht="12.75"/>
    <row r="81" s="3" customFormat="1" ht="12.75"/>
    <row r="82" s="3" customFormat="1" ht="12.75"/>
    <row r="83" s="3" customFormat="1" ht="12.75"/>
    <row r="84" s="3" customFormat="1" ht="12.75"/>
    <row r="85" s="3" customFormat="1" ht="12.75"/>
    <row r="86" s="3" customFormat="1" ht="12.75"/>
    <row r="87" s="3" customFormat="1" ht="12.75"/>
    <row r="88" s="3" customFormat="1" ht="12.75"/>
    <row r="89" s="3" customFormat="1" ht="12.75"/>
    <row r="90" s="3" customFormat="1" ht="12.75"/>
    <row r="91" s="3" customFormat="1" ht="12.75"/>
    <row r="92" s="3" customFormat="1" ht="12.75"/>
    <row r="93" s="3" customFormat="1" ht="12.75"/>
    <row r="94" s="3" customFormat="1" ht="12.75"/>
    <row r="95" s="3" customFormat="1" ht="12.75"/>
    <row r="96" s="3" customFormat="1" ht="12.75"/>
    <row r="97" s="3" customFormat="1" ht="12.75"/>
    <row r="98" s="3" customFormat="1" ht="12.75"/>
    <row r="99" s="3" customFormat="1" ht="12.75"/>
    <row r="100" s="3" customFormat="1" ht="12.75"/>
    <row r="101" s="3" customFormat="1" ht="12.75"/>
    <row r="102" s="3" customFormat="1" ht="12.75"/>
    <row r="103" s="3" customFormat="1" ht="12.75"/>
    <row r="104" s="3" customFormat="1" ht="12.75"/>
    <row r="105" s="3" customFormat="1" ht="12.75"/>
    <row r="106" s="3" customFormat="1" ht="12.75"/>
    <row r="107" s="3" customFormat="1" ht="12.75"/>
    <row r="108" s="3" customFormat="1" ht="12.75"/>
    <row r="109" s="3" customFormat="1" ht="12.75"/>
    <row r="110" s="3" customFormat="1" ht="12.75"/>
    <row r="111" s="3" customFormat="1" ht="12.75"/>
    <row r="112" s="3" customFormat="1" ht="12.75"/>
    <row r="113" s="3" customFormat="1" ht="12.75"/>
    <row r="114" s="3" customFormat="1" ht="12.75"/>
    <row r="115" s="3" customFormat="1" ht="12.75"/>
    <row r="116" s="3" customFormat="1" ht="12.75"/>
    <row r="117" s="3" customFormat="1" ht="12.75"/>
    <row r="118" s="3" customFormat="1" ht="12.75"/>
    <row r="119" s="3" customFormat="1" ht="12.75"/>
  </sheetData>
  <mergeCells count="827">
    <mergeCell ref="A69:AF69"/>
    <mergeCell ref="AG69:AJ69"/>
    <mergeCell ref="AK69:AP69"/>
    <mergeCell ref="AQ69:AX69"/>
    <mergeCell ref="AY69:BF69"/>
    <mergeCell ref="BG69:BN69"/>
    <mergeCell ref="AQ67:AX67"/>
    <mergeCell ref="A67:O67"/>
    <mergeCell ref="P67:AC67"/>
    <mergeCell ref="AD67:AF67"/>
    <mergeCell ref="AY67:BF67"/>
    <mergeCell ref="BG67:BN67"/>
    <mergeCell ref="BO24:BV24"/>
    <mergeCell ref="AQ30:AX30"/>
    <mergeCell ref="AY30:BF30"/>
    <mergeCell ref="BG30:BN30"/>
    <mergeCell ref="BO30:BV30"/>
    <mergeCell ref="BG32:BN32"/>
    <mergeCell ref="BO32:BV32"/>
    <mergeCell ref="BW30:CD30"/>
    <mergeCell ref="CE30:CM30"/>
    <mergeCell ref="BW32:CD32"/>
    <mergeCell ref="CE32:CM32"/>
    <mergeCell ref="A24:O24"/>
    <mergeCell ref="P24:AC24"/>
    <mergeCell ref="AD24:AF24"/>
    <mergeCell ref="AG24:AJ24"/>
    <mergeCell ref="AK24:AP24"/>
    <mergeCell ref="AQ24:AX24"/>
    <mergeCell ref="AY24:BF24"/>
    <mergeCell ref="BG24:BN24"/>
    <mergeCell ref="AG36:AJ36"/>
    <mergeCell ref="AK36:AP36"/>
    <mergeCell ref="A26:O26"/>
    <mergeCell ref="A25:O25"/>
    <mergeCell ref="P25:AC25"/>
    <mergeCell ref="AD25:AF25"/>
    <mergeCell ref="CV66:DE66"/>
    <mergeCell ref="A66:O66"/>
    <mergeCell ref="P66:AC66"/>
    <mergeCell ref="AD66:AF66"/>
    <mergeCell ref="AG66:AJ66"/>
    <mergeCell ref="AK66:AP66"/>
    <mergeCell ref="AQ66:AX66"/>
    <mergeCell ref="AY66:BF66"/>
    <mergeCell ref="BG66:BN66"/>
    <mergeCell ref="BO66:BV66"/>
    <mergeCell ref="BW66:CD66"/>
    <mergeCell ref="CE66:CM66"/>
    <mergeCell ref="CN66:CU66"/>
    <mergeCell ref="A1:DE1"/>
    <mergeCell ref="C2:BV2"/>
    <mergeCell ref="A4:O6"/>
    <mergeCell ref="P4:AC6"/>
    <mergeCell ref="AD4:AF6"/>
    <mergeCell ref="AG4:AJ6"/>
    <mergeCell ref="AK4:AX4"/>
    <mergeCell ref="A40:O40"/>
    <mergeCell ref="P40:AC40"/>
    <mergeCell ref="AD40:AF40"/>
    <mergeCell ref="AG40:AJ40"/>
    <mergeCell ref="AK40:AP40"/>
    <mergeCell ref="AQ40:AX40"/>
    <mergeCell ref="BW40:CD40"/>
    <mergeCell ref="CE40:CM40"/>
    <mergeCell ref="CN40:CU40"/>
    <mergeCell ref="CV40:DE40"/>
    <mergeCell ref="CV4:DE6"/>
    <mergeCell ref="AK5:AX5"/>
    <mergeCell ref="AY5:BF5"/>
    <mergeCell ref="BG5:BN6"/>
    <mergeCell ref="BO5:BV6"/>
    <mergeCell ref="BW5:CD6"/>
    <mergeCell ref="CE5:CM6"/>
    <mergeCell ref="AK6:AP6"/>
    <mergeCell ref="AQ6:AX6"/>
    <mergeCell ref="AY6:BF6"/>
    <mergeCell ref="AY4:BF4"/>
    <mergeCell ref="BG4:BN4"/>
    <mergeCell ref="BO4:BV4"/>
    <mergeCell ref="BW4:CD4"/>
    <mergeCell ref="CE4:CM4"/>
    <mergeCell ref="CN4:CU6"/>
    <mergeCell ref="AK7:AP7"/>
    <mergeCell ref="AQ7:AX7"/>
    <mergeCell ref="A9:O9"/>
    <mergeCell ref="P9:AC9"/>
    <mergeCell ref="AD9:AF9"/>
    <mergeCell ref="AG9:AJ9"/>
    <mergeCell ref="AK9:AP9"/>
    <mergeCell ref="AQ9:AX9"/>
    <mergeCell ref="AQ8:AX8"/>
    <mergeCell ref="A8:O8"/>
    <mergeCell ref="P8:AC8"/>
    <mergeCell ref="AD8:AF8"/>
    <mergeCell ref="AG8:AJ8"/>
    <mergeCell ref="AK8:AP8"/>
    <mergeCell ref="AY9:BF9"/>
    <mergeCell ref="BG9:BN9"/>
    <mergeCell ref="BO9:BV9"/>
    <mergeCell ref="BW9:CD9"/>
    <mergeCell ref="CE9:CM9"/>
    <mergeCell ref="CN9:CU9"/>
    <mergeCell ref="BW10:CD10"/>
    <mergeCell ref="CE10:CM10"/>
    <mergeCell ref="CN10:CU10"/>
    <mergeCell ref="A10:O10"/>
    <mergeCell ref="P10:AC10"/>
    <mergeCell ref="AD10:AF10"/>
    <mergeCell ref="AG10:AJ10"/>
    <mergeCell ref="AK10:AP10"/>
    <mergeCell ref="AQ10:AX10"/>
    <mergeCell ref="AY10:BF10"/>
    <mergeCell ref="BG10:BN10"/>
    <mergeCell ref="BO10:BV10"/>
    <mergeCell ref="A11:O11"/>
    <mergeCell ref="P11:AC11"/>
    <mergeCell ref="AD11:AF11"/>
    <mergeCell ref="AG11:AJ11"/>
    <mergeCell ref="AK11:AP11"/>
    <mergeCell ref="AQ11:AX11"/>
    <mergeCell ref="CV11:DE11"/>
    <mergeCell ref="A12:O12"/>
    <mergeCell ref="P12:AC12"/>
    <mergeCell ref="AD12:AF12"/>
    <mergeCell ref="AG12:AJ12"/>
    <mergeCell ref="AK12:AP12"/>
    <mergeCell ref="AQ12:AX12"/>
    <mergeCell ref="AY12:BF12"/>
    <mergeCell ref="BG12:BN12"/>
    <mergeCell ref="BO12:BV12"/>
    <mergeCell ref="AY11:BF11"/>
    <mergeCell ref="BG11:BN11"/>
    <mergeCell ref="BO11:BV11"/>
    <mergeCell ref="BW11:CD11"/>
    <mergeCell ref="CE11:CM11"/>
    <mergeCell ref="CN11:CU11"/>
    <mergeCell ref="BW12:CD12"/>
    <mergeCell ref="CE12:CM12"/>
    <mergeCell ref="A13:O13"/>
    <mergeCell ref="P13:AC13"/>
    <mergeCell ref="AD13:AF13"/>
    <mergeCell ref="AG13:AJ13"/>
    <mergeCell ref="AK13:AP13"/>
    <mergeCell ref="AQ13:AX13"/>
    <mergeCell ref="CV13:DE13"/>
    <mergeCell ref="AY13:BF13"/>
    <mergeCell ref="BG13:BN13"/>
    <mergeCell ref="BO13:BV13"/>
    <mergeCell ref="BW13:CD13"/>
    <mergeCell ref="CE13:CM13"/>
    <mergeCell ref="CN13:CU13"/>
    <mergeCell ref="A17:O17"/>
    <mergeCell ref="P17:AC17"/>
    <mergeCell ref="AD17:AF17"/>
    <mergeCell ref="AG17:AJ17"/>
    <mergeCell ref="AK17:AP17"/>
    <mergeCell ref="CV15:DE15"/>
    <mergeCell ref="A16:O16"/>
    <mergeCell ref="P16:AC16"/>
    <mergeCell ref="AD16:AF16"/>
    <mergeCell ref="AG16:AJ16"/>
    <mergeCell ref="AK16:AP16"/>
    <mergeCell ref="AQ16:AX16"/>
    <mergeCell ref="BO16:BV16"/>
    <mergeCell ref="BW16:CD16"/>
    <mergeCell ref="CE16:CM16"/>
    <mergeCell ref="A15:O15"/>
    <mergeCell ref="P15:AC15"/>
    <mergeCell ref="AD15:AF15"/>
    <mergeCell ref="AG15:AJ15"/>
    <mergeCell ref="AK15:AP15"/>
    <mergeCell ref="AQ15:AX15"/>
    <mergeCell ref="AY15:BF15"/>
    <mergeCell ref="BG15:BN15"/>
    <mergeCell ref="BO15:BV15"/>
    <mergeCell ref="P19:AC19"/>
    <mergeCell ref="AD19:AF19"/>
    <mergeCell ref="AG19:AJ19"/>
    <mergeCell ref="AK19:AP19"/>
    <mergeCell ref="AQ19:AX19"/>
    <mergeCell ref="AQ17:AX17"/>
    <mergeCell ref="AY17:BF17"/>
    <mergeCell ref="BG17:BN17"/>
    <mergeCell ref="BO17:BV17"/>
    <mergeCell ref="BO18:BV18"/>
    <mergeCell ref="CV20:DE20"/>
    <mergeCell ref="A21:O21"/>
    <mergeCell ref="P21:AC21"/>
    <mergeCell ref="AD21:AF21"/>
    <mergeCell ref="AG21:AJ21"/>
    <mergeCell ref="AK21:AP21"/>
    <mergeCell ref="AQ21:AX21"/>
    <mergeCell ref="CV19:DE19"/>
    <mergeCell ref="A20:O20"/>
    <mergeCell ref="P20:AC20"/>
    <mergeCell ref="AD20:AF20"/>
    <mergeCell ref="AG20:AJ20"/>
    <mergeCell ref="AK20:AP20"/>
    <mergeCell ref="AQ20:AX20"/>
    <mergeCell ref="AY20:BF20"/>
    <mergeCell ref="BG20:BN20"/>
    <mergeCell ref="BO20:BV20"/>
    <mergeCell ref="AY19:BF19"/>
    <mergeCell ref="BG19:BN19"/>
    <mergeCell ref="BO19:BV19"/>
    <mergeCell ref="BW19:CD19"/>
    <mergeCell ref="CE19:CM19"/>
    <mergeCell ref="CN19:CU19"/>
    <mergeCell ref="A19:O19"/>
    <mergeCell ref="AY21:BF21"/>
    <mergeCell ref="BG21:BN21"/>
    <mergeCell ref="BO21:BV21"/>
    <mergeCell ref="BW21:CD21"/>
    <mergeCell ref="CE21:CM21"/>
    <mergeCell ref="CN21:CU21"/>
    <mergeCell ref="BW20:CD20"/>
    <mergeCell ref="CE20:CM20"/>
    <mergeCell ref="CN20:CU20"/>
    <mergeCell ref="CV27:DE27"/>
    <mergeCell ref="A28:O28"/>
    <mergeCell ref="P28:AC28"/>
    <mergeCell ref="AD28:AF28"/>
    <mergeCell ref="AG28:AJ28"/>
    <mergeCell ref="AK28:AP28"/>
    <mergeCell ref="AQ28:AX28"/>
    <mergeCell ref="AY28:BF28"/>
    <mergeCell ref="BG28:BN28"/>
    <mergeCell ref="BO28:BV28"/>
    <mergeCell ref="AY27:BF27"/>
    <mergeCell ref="BG27:BN27"/>
    <mergeCell ref="BO27:BV27"/>
    <mergeCell ref="BW27:CD27"/>
    <mergeCell ref="CE27:CM27"/>
    <mergeCell ref="CN27:CU27"/>
    <mergeCell ref="A27:O27"/>
    <mergeCell ref="P27:AC27"/>
    <mergeCell ref="AD27:AF27"/>
    <mergeCell ref="AG27:AJ27"/>
    <mergeCell ref="AK27:AP27"/>
    <mergeCell ref="AQ27:AX27"/>
    <mergeCell ref="BW28:CD28"/>
    <mergeCell ref="CE28:CM28"/>
    <mergeCell ref="CN28:CU28"/>
    <mergeCell ref="CV28:DE28"/>
    <mergeCell ref="A29:O29"/>
    <mergeCell ref="P29:AC29"/>
    <mergeCell ref="AD29:AF29"/>
    <mergeCell ref="AG29:AJ29"/>
    <mergeCell ref="AK29:AP29"/>
    <mergeCell ref="AQ29:AX29"/>
    <mergeCell ref="CV29:DE29"/>
    <mergeCell ref="AY29:BF29"/>
    <mergeCell ref="BG29:BN29"/>
    <mergeCell ref="BO29:BV29"/>
    <mergeCell ref="BW29:CD29"/>
    <mergeCell ref="CE29:CM29"/>
    <mergeCell ref="CN29:CU29"/>
    <mergeCell ref="CN30:CU30"/>
    <mergeCell ref="CV30:DE30"/>
    <mergeCell ref="A31:O31"/>
    <mergeCell ref="P31:AC31"/>
    <mergeCell ref="AD31:AF31"/>
    <mergeCell ref="AG31:AJ31"/>
    <mergeCell ref="AK31:AP31"/>
    <mergeCell ref="AQ31:AX31"/>
    <mergeCell ref="CV31:DE31"/>
    <mergeCell ref="AY31:BF31"/>
    <mergeCell ref="BG31:BN31"/>
    <mergeCell ref="BO31:BV31"/>
    <mergeCell ref="BW31:CD31"/>
    <mergeCell ref="CE31:CM31"/>
    <mergeCell ref="CN31:CU31"/>
    <mergeCell ref="A30:O30"/>
    <mergeCell ref="P30:AC30"/>
    <mergeCell ref="AD30:AF30"/>
    <mergeCell ref="AG30:AJ30"/>
    <mergeCell ref="AK30:AP30"/>
    <mergeCell ref="CN32:CU32"/>
    <mergeCell ref="CV32:DE32"/>
    <mergeCell ref="A33:O33"/>
    <mergeCell ref="P33:AC33"/>
    <mergeCell ref="AD33:AF33"/>
    <mergeCell ref="AG33:AJ33"/>
    <mergeCell ref="AK33:AP33"/>
    <mergeCell ref="AQ33:AX33"/>
    <mergeCell ref="CV33:DE33"/>
    <mergeCell ref="AY33:BF33"/>
    <mergeCell ref="BG33:BN33"/>
    <mergeCell ref="BO33:BV33"/>
    <mergeCell ref="BW33:CD33"/>
    <mergeCell ref="CE33:CM33"/>
    <mergeCell ref="CN33:CU33"/>
    <mergeCell ref="A32:O32"/>
    <mergeCell ref="P32:AC32"/>
    <mergeCell ref="AD32:AF32"/>
    <mergeCell ref="AG32:AJ32"/>
    <mergeCell ref="AK32:AP32"/>
    <mergeCell ref="AQ32:AX32"/>
    <mergeCell ref="AY32:BF32"/>
    <mergeCell ref="CV34:DE34"/>
    <mergeCell ref="A35:O35"/>
    <mergeCell ref="P35:AC35"/>
    <mergeCell ref="AD35:AF35"/>
    <mergeCell ref="AG35:AJ35"/>
    <mergeCell ref="AK35:AP35"/>
    <mergeCell ref="AQ35:AX35"/>
    <mergeCell ref="CV35:DE35"/>
    <mergeCell ref="AY35:BF35"/>
    <mergeCell ref="BG35:BN35"/>
    <mergeCell ref="BO35:BV35"/>
    <mergeCell ref="BW35:CD35"/>
    <mergeCell ref="CE35:CM35"/>
    <mergeCell ref="CN35:CU35"/>
    <mergeCell ref="A34:O34"/>
    <mergeCell ref="P34:AC34"/>
    <mergeCell ref="AD34:AF34"/>
    <mergeCell ref="AG34:AJ34"/>
    <mergeCell ref="AK34:AP34"/>
    <mergeCell ref="AQ34:AX34"/>
    <mergeCell ref="AY34:BF34"/>
    <mergeCell ref="BG34:BN34"/>
    <mergeCell ref="BO34:BV34"/>
    <mergeCell ref="BW34:CD34"/>
    <mergeCell ref="CE34:CM34"/>
    <mergeCell ref="CN34:CU34"/>
    <mergeCell ref="AQ38:AX38"/>
    <mergeCell ref="AY38:BF38"/>
    <mergeCell ref="BG38:BN38"/>
    <mergeCell ref="BO38:BV38"/>
    <mergeCell ref="BW36:CD36"/>
    <mergeCell ref="CE36:CM36"/>
    <mergeCell ref="CN36:CU36"/>
    <mergeCell ref="CV36:DE36"/>
    <mergeCell ref="A37:O37"/>
    <mergeCell ref="P37:AC37"/>
    <mergeCell ref="AD37:AF37"/>
    <mergeCell ref="AG37:AJ37"/>
    <mergeCell ref="AK37:AP37"/>
    <mergeCell ref="AQ37:AX37"/>
    <mergeCell ref="CV37:DE37"/>
    <mergeCell ref="AY37:BF37"/>
    <mergeCell ref="BG37:BN37"/>
    <mergeCell ref="BO37:BV37"/>
    <mergeCell ref="BW37:CD37"/>
    <mergeCell ref="CE37:CM37"/>
    <mergeCell ref="CN37:CU37"/>
    <mergeCell ref="A36:O36"/>
    <mergeCell ref="P36:AC36"/>
    <mergeCell ref="AD36:AF36"/>
    <mergeCell ref="AQ36:AX36"/>
    <mergeCell ref="AY36:BF36"/>
    <mergeCell ref="BG36:BN36"/>
    <mergeCell ref="BO36:BV36"/>
    <mergeCell ref="BG41:BN41"/>
    <mergeCell ref="BO41:BV41"/>
    <mergeCell ref="BW38:CD38"/>
    <mergeCell ref="CE38:CM38"/>
    <mergeCell ref="CN38:CU38"/>
    <mergeCell ref="CV38:DE38"/>
    <mergeCell ref="A39:O39"/>
    <mergeCell ref="P39:AC39"/>
    <mergeCell ref="AD39:AF39"/>
    <mergeCell ref="AG39:AJ39"/>
    <mergeCell ref="AK39:AP39"/>
    <mergeCell ref="AQ39:AX39"/>
    <mergeCell ref="CV39:DE39"/>
    <mergeCell ref="AY39:BF39"/>
    <mergeCell ref="BG39:BN39"/>
    <mergeCell ref="BO39:BV39"/>
    <mergeCell ref="BW39:CD39"/>
    <mergeCell ref="CE39:CM39"/>
    <mergeCell ref="CN39:CU39"/>
    <mergeCell ref="A38:O38"/>
    <mergeCell ref="P38:AC38"/>
    <mergeCell ref="AD38:AF38"/>
    <mergeCell ref="AG38:AJ38"/>
    <mergeCell ref="AK38:AP38"/>
    <mergeCell ref="BW41:CD41"/>
    <mergeCell ref="CE41:CM41"/>
    <mergeCell ref="CN41:CU41"/>
    <mergeCell ref="CV41:DE41"/>
    <mergeCell ref="A42:O42"/>
    <mergeCell ref="P42:AC42"/>
    <mergeCell ref="AD42:AF42"/>
    <mergeCell ref="AG42:AJ42"/>
    <mergeCell ref="AK42:AP42"/>
    <mergeCell ref="AQ42:AX42"/>
    <mergeCell ref="CV42:DE42"/>
    <mergeCell ref="AY42:BF42"/>
    <mergeCell ref="BG42:BN42"/>
    <mergeCell ref="BO42:BV42"/>
    <mergeCell ref="BW42:CD42"/>
    <mergeCell ref="CE42:CM42"/>
    <mergeCell ref="CN42:CU42"/>
    <mergeCell ref="A41:O41"/>
    <mergeCell ref="P41:AC41"/>
    <mergeCell ref="AD41:AF41"/>
    <mergeCell ref="AG41:AJ41"/>
    <mergeCell ref="AK41:AP41"/>
    <mergeCell ref="AQ41:AX41"/>
    <mergeCell ref="AY41:BF41"/>
    <mergeCell ref="A43:O43"/>
    <mergeCell ref="P43:AC43"/>
    <mergeCell ref="AD43:AF43"/>
    <mergeCell ref="AG43:AJ43"/>
    <mergeCell ref="AK43:AP43"/>
    <mergeCell ref="AQ43:AX43"/>
    <mergeCell ref="AY43:BF43"/>
    <mergeCell ref="BG43:BN43"/>
    <mergeCell ref="BO43:BV43"/>
    <mergeCell ref="A44:O44"/>
    <mergeCell ref="P44:AC44"/>
    <mergeCell ref="AD44:AF44"/>
    <mergeCell ref="AG44:AJ44"/>
    <mergeCell ref="AK44:AP44"/>
    <mergeCell ref="AQ44:AX44"/>
    <mergeCell ref="CV44:DE44"/>
    <mergeCell ref="AY44:BF44"/>
    <mergeCell ref="BG44:BN44"/>
    <mergeCell ref="BO44:BV44"/>
    <mergeCell ref="BW44:CD44"/>
    <mergeCell ref="CE44:CM44"/>
    <mergeCell ref="CN44:CU44"/>
    <mergeCell ref="A45:O45"/>
    <mergeCell ref="P45:AC45"/>
    <mergeCell ref="AD45:AF45"/>
    <mergeCell ref="AG45:AJ45"/>
    <mergeCell ref="AK45:AP45"/>
    <mergeCell ref="AQ45:AX45"/>
    <mergeCell ref="AY45:BF45"/>
    <mergeCell ref="BG45:BN45"/>
    <mergeCell ref="BO45:BV45"/>
    <mergeCell ref="CV46:DE46"/>
    <mergeCell ref="AY46:BF46"/>
    <mergeCell ref="BG46:BN46"/>
    <mergeCell ref="BO46:BV46"/>
    <mergeCell ref="BW46:CD46"/>
    <mergeCell ref="CE46:CM46"/>
    <mergeCell ref="CN46:CU46"/>
    <mergeCell ref="A48:O48"/>
    <mergeCell ref="P48:AC48"/>
    <mergeCell ref="AD48:AF48"/>
    <mergeCell ref="AG48:AJ48"/>
    <mergeCell ref="AK48:AP48"/>
    <mergeCell ref="CN49:CU49"/>
    <mergeCell ref="BW48:CD48"/>
    <mergeCell ref="CE48:CM48"/>
    <mergeCell ref="CN48:CU48"/>
    <mergeCell ref="A46:O46"/>
    <mergeCell ref="P46:AC46"/>
    <mergeCell ref="AD46:AF46"/>
    <mergeCell ref="AG46:AJ46"/>
    <mergeCell ref="AK46:AP46"/>
    <mergeCell ref="AQ46:AX46"/>
    <mergeCell ref="AQ48:AX48"/>
    <mergeCell ref="BW47:CD47"/>
    <mergeCell ref="CE47:CM47"/>
    <mergeCell ref="CN47:CU47"/>
    <mergeCell ref="A47:O47"/>
    <mergeCell ref="P47:AC47"/>
    <mergeCell ref="AD47:AF47"/>
    <mergeCell ref="AG47:AJ47"/>
    <mergeCell ref="AK47:AP47"/>
    <mergeCell ref="AQ47:AX47"/>
    <mergeCell ref="AY47:BF47"/>
    <mergeCell ref="BG47:BN47"/>
    <mergeCell ref="BO47:BV47"/>
    <mergeCell ref="BO48:BV48"/>
    <mergeCell ref="A50:O50"/>
    <mergeCell ref="P50:AC50"/>
    <mergeCell ref="AD50:AF50"/>
    <mergeCell ref="AG50:AJ50"/>
    <mergeCell ref="AK50:AP50"/>
    <mergeCell ref="AQ50:AX50"/>
    <mergeCell ref="AY49:BF49"/>
    <mergeCell ref="BG49:BN49"/>
    <mergeCell ref="BO49:BV49"/>
    <mergeCell ref="A49:O49"/>
    <mergeCell ref="P49:AC49"/>
    <mergeCell ref="AD49:AF49"/>
    <mergeCell ref="AG49:AJ49"/>
    <mergeCell ref="AK49:AP49"/>
    <mergeCell ref="AQ49:AX49"/>
    <mergeCell ref="BO50:BV50"/>
    <mergeCell ref="A53:O53"/>
    <mergeCell ref="P53:AC53"/>
    <mergeCell ref="AD53:AF53"/>
    <mergeCell ref="AG53:AJ53"/>
    <mergeCell ref="AK53:AP53"/>
    <mergeCell ref="AQ53:AX53"/>
    <mergeCell ref="AY53:BF53"/>
    <mergeCell ref="A51:O51"/>
    <mergeCell ref="P51:AC51"/>
    <mergeCell ref="AD51:AF51"/>
    <mergeCell ref="AG51:AJ51"/>
    <mergeCell ref="AK51:AP51"/>
    <mergeCell ref="AQ51:AX51"/>
    <mergeCell ref="A52:O52"/>
    <mergeCell ref="P52:AC52"/>
    <mergeCell ref="AD52:AF52"/>
    <mergeCell ref="AG52:AJ52"/>
    <mergeCell ref="AK52:AP52"/>
    <mergeCell ref="AQ52:AX52"/>
    <mergeCell ref="CE54:CM54"/>
    <mergeCell ref="CN54:CU54"/>
    <mergeCell ref="AY56:BF56"/>
    <mergeCell ref="BG56:BN56"/>
    <mergeCell ref="BO56:BV56"/>
    <mergeCell ref="BW56:CD56"/>
    <mergeCell ref="CE56:CM56"/>
    <mergeCell ref="CN56:CU56"/>
    <mergeCell ref="AY52:BF52"/>
    <mergeCell ref="BG52:BN52"/>
    <mergeCell ref="BO52:BV52"/>
    <mergeCell ref="BW52:CD52"/>
    <mergeCell ref="CE52:CM52"/>
    <mergeCell ref="BG53:BN53"/>
    <mergeCell ref="BO53:BV53"/>
    <mergeCell ref="BW53:CD53"/>
    <mergeCell ref="CE53:CM53"/>
    <mergeCell ref="CN53:CU53"/>
    <mergeCell ref="BG55:BN55"/>
    <mergeCell ref="BO55:BV55"/>
    <mergeCell ref="BW55:CD55"/>
    <mergeCell ref="CE55:CM55"/>
    <mergeCell ref="CN55:CU55"/>
    <mergeCell ref="CV53:DE53"/>
    <mergeCell ref="AY51:BF51"/>
    <mergeCell ref="BG51:BN51"/>
    <mergeCell ref="BO51:BV51"/>
    <mergeCell ref="CE51:CM51"/>
    <mergeCell ref="CN51:CU51"/>
    <mergeCell ref="CV51:DE51"/>
    <mergeCell ref="A55:O55"/>
    <mergeCell ref="P55:AC55"/>
    <mergeCell ref="AD55:AF55"/>
    <mergeCell ref="AG55:AJ55"/>
    <mergeCell ref="AK55:AP55"/>
    <mergeCell ref="AQ55:AX55"/>
    <mergeCell ref="AY55:BF55"/>
    <mergeCell ref="CV54:DE54"/>
    <mergeCell ref="A54:O54"/>
    <mergeCell ref="P54:AC54"/>
    <mergeCell ref="AD54:AF54"/>
    <mergeCell ref="AG54:AJ54"/>
    <mergeCell ref="AK54:AP54"/>
    <mergeCell ref="AQ54:AX54"/>
    <mergeCell ref="AY54:BF54"/>
    <mergeCell ref="BG54:BN54"/>
    <mergeCell ref="BO54:BV54"/>
    <mergeCell ref="CV55:DE55"/>
    <mergeCell ref="BW54:CD54"/>
    <mergeCell ref="A56:O56"/>
    <mergeCell ref="P56:AC56"/>
    <mergeCell ref="AD56:AF56"/>
    <mergeCell ref="AG56:AJ56"/>
    <mergeCell ref="AK56:AP56"/>
    <mergeCell ref="AQ56:AX56"/>
    <mergeCell ref="A63:O63"/>
    <mergeCell ref="P63:AC63"/>
    <mergeCell ref="AD63:AF63"/>
    <mergeCell ref="AG63:AJ63"/>
    <mergeCell ref="AK63:AP63"/>
    <mergeCell ref="AQ63:AX63"/>
    <mergeCell ref="A58:O58"/>
    <mergeCell ref="P58:AC58"/>
    <mergeCell ref="AD58:AF58"/>
    <mergeCell ref="AG58:AJ58"/>
    <mergeCell ref="AK58:AP58"/>
    <mergeCell ref="AQ58:AX58"/>
    <mergeCell ref="AK60:AP60"/>
    <mergeCell ref="AQ60:AX60"/>
    <mergeCell ref="A59:O59"/>
    <mergeCell ref="P59:AC59"/>
    <mergeCell ref="BG63:BN63"/>
    <mergeCell ref="BO63:BV63"/>
    <mergeCell ref="AY58:BF58"/>
    <mergeCell ref="BG58:BN58"/>
    <mergeCell ref="BO58:BV58"/>
    <mergeCell ref="BW58:CD58"/>
    <mergeCell ref="AD62:AF62"/>
    <mergeCell ref="AG62:AJ62"/>
    <mergeCell ref="AK62:AP62"/>
    <mergeCell ref="AQ62:AX62"/>
    <mergeCell ref="A60:O60"/>
    <mergeCell ref="P60:AC60"/>
    <mergeCell ref="AD60:AF60"/>
    <mergeCell ref="AG60:AJ60"/>
    <mergeCell ref="CE58:CM58"/>
    <mergeCell ref="CN58:CU58"/>
    <mergeCell ref="AY59:BF59"/>
    <mergeCell ref="BG59:BN59"/>
    <mergeCell ref="BO59:BV59"/>
    <mergeCell ref="BW59:CD59"/>
    <mergeCell ref="CE59:CM59"/>
    <mergeCell ref="CN59:CU59"/>
    <mergeCell ref="AK59:AP59"/>
    <mergeCell ref="AQ59:AX59"/>
    <mergeCell ref="AD59:AF59"/>
    <mergeCell ref="AG59:AJ59"/>
    <mergeCell ref="A62:O62"/>
    <mergeCell ref="P62:AC62"/>
    <mergeCell ref="BW65:CD65"/>
    <mergeCell ref="CE65:CM65"/>
    <mergeCell ref="CN65:CU65"/>
    <mergeCell ref="A64:O64"/>
    <mergeCell ref="P64:AC64"/>
    <mergeCell ref="AD64:AF64"/>
    <mergeCell ref="CV60:DE60"/>
    <mergeCell ref="A61:O61"/>
    <mergeCell ref="P61:AC61"/>
    <mergeCell ref="AD61:AF61"/>
    <mergeCell ref="AG61:AJ61"/>
    <mergeCell ref="AK61:AP61"/>
    <mergeCell ref="AQ61:AX61"/>
    <mergeCell ref="AY61:BF61"/>
    <mergeCell ref="BG61:BN61"/>
    <mergeCell ref="BO61:BV61"/>
    <mergeCell ref="AY60:BF60"/>
    <mergeCell ref="BG60:BN60"/>
    <mergeCell ref="BO60:BV60"/>
    <mergeCell ref="BW60:CD60"/>
    <mergeCell ref="CE60:CM60"/>
    <mergeCell ref="CN60:CU60"/>
    <mergeCell ref="A65:O65"/>
    <mergeCell ref="P65:AC65"/>
    <mergeCell ref="AD65:AF65"/>
    <mergeCell ref="AG65:AJ65"/>
    <mergeCell ref="AK65:AP65"/>
    <mergeCell ref="AQ65:AX65"/>
    <mergeCell ref="AY65:BF65"/>
    <mergeCell ref="BG65:BN65"/>
    <mergeCell ref="BO65:BV65"/>
    <mergeCell ref="AG64:AJ64"/>
    <mergeCell ref="AK64:AP64"/>
    <mergeCell ref="AQ64:AX64"/>
    <mergeCell ref="AY64:BF64"/>
    <mergeCell ref="BG64:BN64"/>
    <mergeCell ref="BO64:BV64"/>
    <mergeCell ref="BW64:CD64"/>
    <mergeCell ref="BW24:CD24"/>
    <mergeCell ref="CE24:CM24"/>
    <mergeCell ref="AY25:BF25"/>
    <mergeCell ref="BG25:BN25"/>
    <mergeCell ref="BO25:BV25"/>
    <mergeCell ref="BO26:BV26"/>
    <mergeCell ref="BG26:BN26"/>
    <mergeCell ref="AY26:BF26"/>
    <mergeCell ref="AG25:AJ25"/>
    <mergeCell ref="AK25:AP25"/>
    <mergeCell ref="AQ25:AX25"/>
    <mergeCell ref="AY62:BF62"/>
    <mergeCell ref="BG62:BN62"/>
    <mergeCell ref="BO62:BV62"/>
    <mergeCell ref="BW62:CD62"/>
    <mergeCell ref="CE62:CM62"/>
    <mergeCell ref="AY63:BF63"/>
    <mergeCell ref="CN24:CU24"/>
    <mergeCell ref="CV24:DE24"/>
    <mergeCell ref="BW25:CD25"/>
    <mergeCell ref="CE25:CM25"/>
    <mergeCell ref="CN25:CU25"/>
    <mergeCell ref="CV25:DE25"/>
    <mergeCell ref="BW51:CD51"/>
    <mergeCell ref="BW50:CD50"/>
    <mergeCell ref="CE50:CM50"/>
    <mergeCell ref="CN50:CU50"/>
    <mergeCell ref="BW49:CD49"/>
    <mergeCell ref="CV47:DE47"/>
    <mergeCell ref="BW45:CD45"/>
    <mergeCell ref="CE45:CM45"/>
    <mergeCell ref="CN45:CU45"/>
    <mergeCell ref="CV45:DE45"/>
    <mergeCell ref="BW43:CD43"/>
    <mergeCell ref="CE43:CM43"/>
    <mergeCell ref="CN43:CU43"/>
    <mergeCell ref="CV43:DE43"/>
    <mergeCell ref="CV48:DE48"/>
    <mergeCell ref="CV49:DE49"/>
    <mergeCell ref="CV50:DE50"/>
    <mergeCell ref="CE49:CM49"/>
    <mergeCell ref="CV65:DE65"/>
    <mergeCell ref="BW61:CD61"/>
    <mergeCell ref="CE61:CM61"/>
    <mergeCell ref="CN61:CU61"/>
    <mergeCell ref="CV61:DE61"/>
    <mergeCell ref="CV56:DE56"/>
    <mergeCell ref="BW57:CD57"/>
    <mergeCell ref="CE57:CM57"/>
    <mergeCell ref="CN57:CU57"/>
    <mergeCell ref="CV57:DE57"/>
    <mergeCell ref="BW63:CD63"/>
    <mergeCell ref="CE63:CM63"/>
    <mergeCell ref="CN63:CU63"/>
    <mergeCell ref="CV63:DE63"/>
    <mergeCell ref="CE64:CM64"/>
    <mergeCell ref="CN64:CU64"/>
    <mergeCell ref="CV64:DE64"/>
    <mergeCell ref="CV58:DE58"/>
    <mergeCell ref="CV59:DE59"/>
    <mergeCell ref="CV62:DE62"/>
    <mergeCell ref="CN62:CU62"/>
    <mergeCell ref="BW69:CD69"/>
    <mergeCell ref="CE69:CM69"/>
    <mergeCell ref="CN69:CU69"/>
    <mergeCell ref="CV69:DE69"/>
    <mergeCell ref="CV67:DE67"/>
    <mergeCell ref="CN68:CU68"/>
    <mergeCell ref="CV68:DE68"/>
    <mergeCell ref="CN67:CU67"/>
    <mergeCell ref="BO67:BV67"/>
    <mergeCell ref="BW67:CD67"/>
    <mergeCell ref="CE67:CM67"/>
    <mergeCell ref="BO68:BV68"/>
    <mergeCell ref="BW68:CD68"/>
    <mergeCell ref="BO69:BV69"/>
    <mergeCell ref="CE68:CM68"/>
    <mergeCell ref="AY8:BF8"/>
    <mergeCell ref="BG8:BN8"/>
    <mergeCell ref="A68:AF68"/>
    <mergeCell ref="AG68:AJ68"/>
    <mergeCell ref="AK68:AP68"/>
    <mergeCell ref="AQ68:AX68"/>
    <mergeCell ref="AY68:BF68"/>
    <mergeCell ref="BG68:BN68"/>
    <mergeCell ref="AG67:AJ67"/>
    <mergeCell ref="AK67:AP67"/>
    <mergeCell ref="AQ26:AX26"/>
    <mergeCell ref="AK26:AP26"/>
    <mergeCell ref="AG26:AJ26"/>
    <mergeCell ref="AD26:AF26"/>
    <mergeCell ref="P26:AC26"/>
    <mergeCell ref="AY50:BF50"/>
    <mergeCell ref="BG50:BN50"/>
    <mergeCell ref="AY48:BF48"/>
    <mergeCell ref="BG48:BN48"/>
    <mergeCell ref="AY40:BF40"/>
    <mergeCell ref="BG40:BN40"/>
    <mergeCell ref="A14:O14"/>
    <mergeCell ref="P14:AC14"/>
    <mergeCell ref="AD14:AF14"/>
    <mergeCell ref="CN12:CU12"/>
    <mergeCell ref="CV12:DE12"/>
    <mergeCell ref="CN14:CU14"/>
    <mergeCell ref="CV8:DE8"/>
    <mergeCell ref="A18:O18"/>
    <mergeCell ref="P18:AC18"/>
    <mergeCell ref="AD18:AF18"/>
    <mergeCell ref="AG18:AJ18"/>
    <mergeCell ref="AK18:AP18"/>
    <mergeCell ref="AQ18:AX18"/>
    <mergeCell ref="AY18:BF18"/>
    <mergeCell ref="BG18:BN18"/>
    <mergeCell ref="BO8:BV8"/>
    <mergeCell ref="BW8:CD8"/>
    <mergeCell ref="CE8:CM8"/>
    <mergeCell ref="BW17:CD17"/>
    <mergeCell ref="CE17:CM17"/>
    <mergeCell ref="AY16:BF16"/>
    <mergeCell ref="BG16:BN16"/>
    <mergeCell ref="BO14:BV14"/>
    <mergeCell ref="BW14:CD14"/>
    <mergeCell ref="CE14:CM14"/>
    <mergeCell ref="CN8:CU8"/>
    <mergeCell ref="CN17:CU17"/>
    <mergeCell ref="AY14:BF14"/>
    <mergeCell ref="BG14:BN14"/>
    <mergeCell ref="BW18:CD18"/>
    <mergeCell ref="CE18:CM18"/>
    <mergeCell ref="CN18:CU18"/>
    <mergeCell ref="CV18:DE18"/>
    <mergeCell ref="CV14:DE14"/>
    <mergeCell ref="CE15:CM15"/>
    <mergeCell ref="CN15:CU15"/>
    <mergeCell ref="CV16:DE16"/>
    <mergeCell ref="CV17:DE17"/>
    <mergeCell ref="CN16:CU16"/>
    <mergeCell ref="BW15:CD15"/>
    <mergeCell ref="CE23:CM23"/>
    <mergeCell ref="CN23:CU23"/>
    <mergeCell ref="CV9:DE9"/>
    <mergeCell ref="CV10:DE10"/>
    <mergeCell ref="A23:O23"/>
    <mergeCell ref="P23:AC23"/>
    <mergeCell ref="AD23:AF23"/>
    <mergeCell ref="AG23:AJ23"/>
    <mergeCell ref="AK23:AP23"/>
    <mergeCell ref="AQ23:AX23"/>
    <mergeCell ref="BW22:CD22"/>
    <mergeCell ref="CE22:CM22"/>
    <mergeCell ref="CN22:CU22"/>
    <mergeCell ref="A22:O22"/>
    <mergeCell ref="P22:AC22"/>
    <mergeCell ref="AD22:AF22"/>
    <mergeCell ref="AG22:AJ22"/>
    <mergeCell ref="AK22:AP22"/>
    <mergeCell ref="AQ22:AX22"/>
    <mergeCell ref="AY22:BF22"/>
    <mergeCell ref="BG22:BN22"/>
    <mergeCell ref="BO22:BV22"/>
    <mergeCell ref="CV22:DE22"/>
    <mergeCell ref="CV21:DE21"/>
    <mergeCell ref="AG14:AJ14"/>
    <mergeCell ref="AK14:AP14"/>
    <mergeCell ref="AQ14:AX14"/>
    <mergeCell ref="CV52:DE52"/>
    <mergeCell ref="A57:O57"/>
    <mergeCell ref="P57:AC57"/>
    <mergeCell ref="AD57:AF57"/>
    <mergeCell ref="AG57:AJ57"/>
    <mergeCell ref="AK57:AP57"/>
    <mergeCell ref="AQ57:AX57"/>
    <mergeCell ref="AY57:BF57"/>
    <mergeCell ref="BG57:BN57"/>
    <mergeCell ref="BO57:BV57"/>
    <mergeCell ref="CN52:CU52"/>
    <mergeCell ref="CV23:DE23"/>
    <mergeCell ref="BO40:BV40"/>
    <mergeCell ref="BW26:CD26"/>
    <mergeCell ref="CE26:CM26"/>
    <mergeCell ref="CN26:CU26"/>
    <mergeCell ref="CV26:DE26"/>
    <mergeCell ref="AY23:BF23"/>
    <mergeCell ref="BG23:BN23"/>
    <mergeCell ref="BO23:BV23"/>
    <mergeCell ref="BW23:CD23"/>
  </mergeCells>
  <pageMargins left="0.7" right="0.7" top="0.75" bottom="0.75" header="0.3" footer="0.3"/>
  <pageSetup paperSize="5" orientation="landscape" r:id="rId1"/>
</worksheet>
</file>

<file path=xl/worksheets/sheet14.xml><?xml version="1.0" encoding="utf-8"?>
<worksheet xmlns="http://schemas.openxmlformats.org/spreadsheetml/2006/main" xmlns:r="http://schemas.openxmlformats.org/officeDocument/2006/relationships">
  <dimension ref="A1:IT423"/>
  <sheetViews>
    <sheetView showGridLines="0" topLeftCell="A13" workbookViewId="0">
      <selection activeCell="D29" sqref="D29"/>
    </sheetView>
  </sheetViews>
  <sheetFormatPr baseColWidth="10" defaultColWidth="0.28515625" defaultRowHeight="15" customHeight="1" zeroHeight="1"/>
  <cols>
    <col min="1" max="1" width="9.42578125" style="39" customWidth="1"/>
    <col min="2" max="2" width="6.140625" style="39" customWidth="1"/>
    <col min="3" max="3" width="56.42578125" style="39" customWidth="1"/>
    <col min="4" max="4" width="31.42578125" style="34" customWidth="1"/>
    <col min="5" max="5" width="0.28515625" customWidth="1"/>
    <col min="6" max="14" width="0" hidden="1" customWidth="1"/>
    <col min="15" max="254" width="11.42578125" hidden="1" customWidth="1"/>
    <col min="255" max="255" width="0.85546875" customWidth="1"/>
  </cols>
  <sheetData>
    <row r="1" spans="1:5" s="339" customFormat="1" ht="27" customHeight="1">
      <c r="A1" s="808" t="s">
        <v>1790</v>
      </c>
      <c r="B1" s="809"/>
      <c r="C1" s="809"/>
      <c r="D1" s="810"/>
    </row>
    <row r="2" spans="1:5" s="225" customFormat="1" ht="24" customHeight="1">
      <c r="A2" s="805" t="str">
        <f>'Objetivos PMD'!$B$3</f>
        <v>Municipio:  Degollado, Jalisco.</v>
      </c>
      <c r="B2" s="806"/>
      <c r="C2" s="806"/>
      <c r="D2" s="807"/>
    </row>
    <row r="3" spans="1:5" s="225" customFormat="1" ht="6.75" customHeight="1">
      <c r="A3" s="326"/>
      <c r="D3" s="342"/>
    </row>
    <row r="4" spans="1:5" s="328" customFormat="1" ht="15.75">
      <c r="A4" s="801" t="s">
        <v>759</v>
      </c>
      <c r="B4" s="803" t="s">
        <v>760</v>
      </c>
      <c r="C4" s="803" t="s">
        <v>761</v>
      </c>
      <c r="D4" s="343" t="s">
        <v>1307</v>
      </c>
      <c r="E4" s="327"/>
    </row>
    <row r="5" spans="1:5" s="330" customFormat="1" ht="15.75">
      <c r="A5" s="802"/>
      <c r="B5" s="804"/>
      <c r="C5" s="804"/>
      <c r="D5" s="344" t="s">
        <v>345</v>
      </c>
      <c r="E5" s="329"/>
    </row>
    <row r="6" spans="1:5" s="333" customFormat="1" ht="25.5" customHeight="1">
      <c r="A6" s="331" t="s">
        <v>762</v>
      </c>
      <c r="B6" s="323">
        <v>0</v>
      </c>
      <c r="C6" s="324" t="s">
        <v>763</v>
      </c>
      <c r="D6" s="340">
        <v>0</v>
      </c>
      <c r="E6" s="332"/>
    </row>
    <row r="7" spans="1:5" s="333" customFormat="1" ht="25.5" customHeight="1">
      <c r="A7" s="331" t="s">
        <v>764</v>
      </c>
      <c r="B7" s="323">
        <v>0</v>
      </c>
      <c r="C7" s="324" t="s">
        <v>765</v>
      </c>
      <c r="D7" s="341">
        <v>0</v>
      </c>
      <c r="E7" s="332"/>
    </row>
    <row r="8" spans="1:5" s="333" customFormat="1" ht="25.5" customHeight="1">
      <c r="A8" s="331" t="s">
        <v>766</v>
      </c>
      <c r="B8" s="323">
        <v>0</v>
      </c>
      <c r="C8" s="324" t="s">
        <v>767</v>
      </c>
      <c r="D8" s="341">
        <v>0</v>
      </c>
      <c r="E8" s="332"/>
    </row>
    <row r="9" spans="1:5" s="333" customFormat="1" ht="25.5" customHeight="1">
      <c r="A9" s="331" t="s">
        <v>768</v>
      </c>
      <c r="B9" s="323">
        <v>1</v>
      </c>
      <c r="C9" s="324" t="s">
        <v>769</v>
      </c>
      <c r="D9" s="341">
        <v>1814400</v>
      </c>
      <c r="E9" s="332"/>
    </row>
    <row r="10" spans="1:5" s="333" customFormat="1" ht="25.5" customHeight="1">
      <c r="A10" s="331" t="s">
        <v>768</v>
      </c>
      <c r="B10" s="323">
        <v>2</v>
      </c>
      <c r="C10" s="324" t="s">
        <v>1308</v>
      </c>
      <c r="D10" s="341">
        <v>544608</v>
      </c>
      <c r="E10" s="332"/>
    </row>
    <row r="11" spans="1:5" s="333" customFormat="1" ht="25.5" customHeight="1">
      <c r="A11" s="331" t="s">
        <v>768</v>
      </c>
      <c r="B11" s="323">
        <v>3</v>
      </c>
      <c r="C11" s="324" t="s">
        <v>1309</v>
      </c>
      <c r="D11" s="341">
        <v>0</v>
      </c>
      <c r="E11" s="332"/>
    </row>
    <row r="12" spans="1:5" s="333" customFormat="1" ht="25.5" customHeight="1">
      <c r="A12" s="331" t="s">
        <v>768</v>
      </c>
      <c r="B12" s="323">
        <v>4</v>
      </c>
      <c r="C12" s="324" t="s">
        <v>1310</v>
      </c>
      <c r="D12" s="341">
        <v>362418.84</v>
      </c>
      <c r="E12" s="332"/>
    </row>
    <row r="13" spans="1:5" s="333" customFormat="1" ht="25.5" customHeight="1">
      <c r="A13" s="331" t="s">
        <v>768</v>
      </c>
      <c r="B13" s="323">
        <v>5</v>
      </c>
      <c r="C13" s="324" t="s">
        <v>1311</v>
      </c>
      <c r="D13" s="341">
        <v>0</v>
      </c>
      <c r="E13" s="332"/>
    </row>
    <row r="14" spans="1:5" s="333" customFormat="1" ht="25.5" customHeight="1">
      <c r="A14" s="331" t="s">
        <v>768</v>
      </c>
      <c r="B14" s="323">
        <v>6</v>
      </c>
      <c r="C14" s="324" t="s">
        <v>1312</v>
      </c>
      <c r="D14" s="341">
        <v>483644</v>
      </c>
      <c r="E14" s="332"/>
    </row>
    <row r="15" spans="1:5" s="333" customFormat="1" ht="25.5" customHeight="1">
      <c r="A15" s="331" t="s">
        <v>768</v>
      </c>
      <c r="B15" s="323">
        <v>7</v>
      </c>
      <c r="C15" s="324" t="s">
        <v>1313</v>
      </c>
      <c r="D15" s="341">
        <v>385509</v>
      </c>
      <c r="E15" s="332"/>
    </row>
    <row r="16" spans="1:5" s="333" customFormat="1" ht="25.5" customHeight="1">
      <c r="A16" s="331" t="s">
        <v>768</v>
      </c>
      <c r="B16" s="323">
        <v>8</v>
      </c>
      <c r="C16" s="324" t="s">
        <v>1314</v>
      </c>
      <c r="D16" s="341">
        <v>699646</v>
      </c>
      <c r="E16" s="332"/>
    </row>
    <row r="17" spans="1:5" s="333" customFormat="1" ht="25.5" customHeight="1">
      <c r="A17" s="331" t="s">
        <v>768</v>
      </c>
      <c r="B17" s="323">
        <v>9</v>
      </c>
      <c r="C17" s="325" t="s">
        <v>1315</v>
      </c>
      <c r="D17" s="341">
        <v>561299.76</v>
      </c>
      <c r="E17" s="332"/>
    </row>
    <row r="18" spans="1:5" s="333" customFormat="1" ht="25.5" customHeight="1">
      <c r="A18" s="331" t="s">
        <v>768</v>
      </c>
      <c r="B18" s="323">
        <v>10</v>
      </c>
      <c r="C18" s="324" t="s">
        <v>1316</v>
      </c>
      <c r="D18" s="341">
        <v>201894.48</v>
      </c>
      <c r="E18" s="332"/>
    </row>
    <row r="19" spans="1:5" s="333" customFormat="1" ht="25.5" customHeight="1">
      <c r="A19" s="331" t="s">
        <v>768</v>
      </c>
      <c r="B19" s="323">
        <v>11</v>
      </c>
      <c r="C19" s="324" t="s">
        <v>1317</v>
      </c>
      <c r="D19" s="341">
        <v>0</v>
      </c>
      <c r="E19" s="332"/>
    </row>
    <row r="20" spans="1:5" s="333" customFormat="1" ht="25.5" customHeight="1">
      <c r="A20" s="331" t="s">
        <v>768</v>
      </c>
      <c r="B20" s="323">
        <v>12</v>
      </c>
      <c r="C20" s="324" t="s">
        <v>1318</v>
      </c>
      <c r="D20" s="341">
        <v>270398.03999999998</v>
      </c>
      <c r="E20" s="332"/>
    </row>
    <row r="21" spans="1:5" s="333" customFormat="1" ht="25.5" customHeight="1">
      <c r="A21" s="331" t="s">
        <v>768</v>
      </c>
      <c r="B21" s="323">
        <v>13</v>
      </c>
      <c r="C21" s="324" t="s">
        <v>1319</v>
      </c>
      <c r="D21" s="341">
        <v>3498346</v>
      </c>
      <c r="E21" s="332"/>
    </row>
    <row r="22" spans="1:5" s="333" customFormat="1" ht="25.5" customHeight="1">
      <c r="A22" s="331" t="s">
        <v>768</v>
      </c>
      <c r="B22" s="323">
        <v>14</v>
      </c>
      <c r="C22" s="324" t="s">
        <v>1320</v>
      </c>
      <c r="D22" s="341">
        <v>403157</v>
      </c>
      <c r="E22" s="332"/>
    </row>
    <row r="23" spans="1:5" s="333" customFormat="1" ht="25.5" customHeight="1">
      <c r="A23" s="331" t="s">
        <v>768</v>
      </c>
      <c r="B23" s="323">
        <v>15</v>
      </c>
      <c r="C23" s="324" t="s">
        <v>1321</v>
      </c>
      <c r="D23" s="341">
        <v>3378682.88</v>
      </c>
      <c r="E23" s="332"/>
    </row>
    <row r="24" spans="1:5" s="333" customFormat="1" ht="25.5" customHeight="1">
      <c r="A24" s="331" t="s">
        <v>768</v>
      </c>
      <c r="B24" s="323">
        <v>16</v>
      </c>
      <c r="C24" s="324" t="s">
        <v>1322</v>
      </c>
      <c r="D24" s="341">
        <v>8236883</v>
      </c>
      <c r="E24" s="332"/>
    </row>
    <row r="25" spans="1:5" s="333" customFormat="1" ht="25.5" customHeight="1">
      <c r="A25" s="331" t="s">
        <v>768</v>
      </c>
      <c r="B25" s="323">
        <v>17</v>
      </c>
      <c r="C25" s="324" t="s">
        <v>1323</v>
      </c>
      <c r="D25" s="341">
        <v>251442</v>
      </c>
      <c r="E25" s="332"/>
    </row>
    <row r="26" spans="1:5" s="333" customFormat="1" ht="25.5" customHeight="1">
      <c r="A26" s="331" t="s">
        <v>768</v>
      </c>
      <c r="B26" s="323">
        <v>18</v>
      </c>
      <c r="C26" s="324" t="s">
        <v>1324</v>
      </c>
      <c r="D26" s="340">
        <v>699726</v>
      </c>
      <c r="E26" s="332"/>
    </row>
    <row r="27" spans="1:5" s="333" customFormat="1" ht="25.5" customHeight="1">
      <c r="A27" s="331" t="s">
        <v>768</v>
      </c>
      <c r="B27" s="323">
        <v>19</v>
      </c>
      <c r="C27" s="324" t="s">
        <v>1325</v>
      </c>
      <c r="D27" s="340">
        <v>0</v>
      </c>
      <c r="E27" s="332"/>
    </row>
    <row r="28" spans="1:5" s="333" customFormat="1" ht="25.5" customHeight="1">
      <c r="A28" s="331" t="s">
        <v>768</v>
      </c>
      <c r="B28" s="323">
        <v>20</v>
      </c>
      <c r="C28" s="324" t="s">
        <v>1967</v>
      </c>
      <c r="D28" s="340">
        <v>2907890.72</v>
      </c>
      <c r="E28" s="332"/>
    </row>
    <row r="29" spans="1:5" s="333" customFormat="1" ht="25.5" customHeight="1">
      <c r="A29" s="331"/>
      <c r="B29" s="323"/>
      <c r="C29" s="324"/>
      <c r="D29" s="340">
        <v>0</v>
      </c>
      <c r="E29" s="332"/>
    </row>
    <row r="30" spans="1:5" s="333" customFormat="1" ht="25.5" customHeight="1">
      <c r="A30" s="331"/>
      <c r="B30" s="323"/>
      <c r="C30" s="324"/>
      <c r="D30" s="340">
        <v>0</v>
      </c>
      <c r="E30" s="332"/>
    </row>
    <row r="31" spans="1:5" s="333" customFormat="1" ht="25.5" customHeight="1">
      <c r="A31" s="331"/>
      <c r="B31" s="323"/>
      <c r="C31" s="324"/>
      <c r="D31" s="340">
        <v>0</v>
      </c>
      <c r="E31" s="332"/>
    </row>
    <row r="32" spans="1:5" s="333" customFormat="1" ht="25.5" customHeight="1">
      <c r="A32" s="331"/>
      <c r="B32" s="323"/>
      <c r="C32" s="324"/>
      <c r="D32" s="340">
        <v>0</v>
      </c>
      <c r="E32" s="332"/>
    </row>
    <row r="33" spans="1:5" s="333" customFormat="1" ht="25.5" customHeight="1">
      <c r="A33" s="331"/>
      <c r="B33" s="323"/>
      <c r="C33" s="324"/>
      <c r="D33" s="340">
        <v>0</v>
      </c>
      <c r="E33" s="332"/>
    </row>
    <row r="34" spans="1:5" s="333" customFormat="1" ht="25.5" customHeight="1">
      <c r="A34" s="331"/>
      <c r="B34" s="323"/>
      <c r="C34" s="324"/>
      <c r="D34" s="340">
        <v>0</v>
      </c>
      <c r="E34" s="332"/>
    </row>
    <row r="35" spans="1:5" s="338" customFormat="1" ht="25.5" customHeight="1" thickBot="1">
      <c r="A35" s="334"/>
      <c r="B35" s="335"/>
      <c r="C35" s="336" t="s">
        <v>1</v>
      </c>
      <c r="D35" s="345">
        <f>SUM(D6:D34)</f>
        <v>24699945.719999999</v>
      </c>
      <c r="E35" s="337"/>
    </row>
    <row r="36" spans="1:5" ht="3" customHeight="1">
      <c r="A36" s="36"/>
      <c r="B36" s="36"/>
      <c r="C36" s="37"/>
    </row>
    <row r="37" spans="1:5" ht="25.5" hidden="1" customHeight="1">
      <c r="A37" s="36"/>
      <c r="B37" s="36"/>
      <c r="C37" s="37"/>
    </row>
    <row r="38" spans="1:5" ht="25.5" hidden="1" customHeight="1">
      <c r="A38" s="36"/>
      <c r="B38" s="36"/>
      <c r="C38" s="37"/>
    </row>
    <row r="39" spans="1:5" ht="25.5" hidden="1" customHeight="1">
      <c r="A39" s="36"/>
      <c r="B39" s="36"/>
      <c r="C39" s="37"/>
    </row>
    <row r="40" spans="1:5" ht="25.5" hidden="1" customHeight="1">
      <c r="A40" s="36"/>
      <c r="B40" s="36"/>
      <c r="C40" s="37"/>
    </row>
    <row r="41" spans="1:5" s="34" customFormat="1" ht="25.5" hidden="1" customHeight="1">
      <c r="A41" s="36"/>
      <c r="B41" s="36"/>
      <c r="C41" s="37"/>
    </row>
    <row r="42" spans="1:5" s="34" customFormat="1" ht="25.5" hidden="1" customHeight="1">
      <c r="A42" s="36"/>
      <c r="B42" s="36"/>
      <c r="C42" s="37"/>
    </row>
    <row r="43" spans="1:5" s="34" customFormat="1" ht="25.5" hidden="1" customHeight="1">
      <c r="A43" s="36"/>
      <c r="B43" s="36"/>
      <c r="C43" s="37"/>
    </row>
    <row r="44" spans="1:5" s="34" customFormat="1" ht="25.5" hidden="1" customHeight="1">
      <c r="A44" s="36"/>
      <c r="B44" s="36"/>
      <c r="C44" s="38"/>
    </row>
    <row r="45" spans="1:5" s="34" customFormat="1" ht="25.5" hidden="1" customHeight="1">
      <c r="A45" s="36"/>
      <c r="B45" s="36"/>
      <c r="C45" s="37"/>
    </row>
    <row r="46" spans="1:5" s="34" customFormat="1" ht="25.5" hidden="1" customHeight="1">
      <c r="A46" s="36"/>
      <c r="B46" s="36"/>
      <c r="C46" s="37"/>
    </row>
    <row r="47" spans="1:5" s="34" customFormat="1" ht="25.5" hidden="1" customHeight="1">
      <c r="A47" s="36"/>
      <c r="B47" s="36"/>
      <c r="C47" s="37"/>
    </row>
    <row r="48" spans="1:5" s="34" customFormat="1" ht="25.5" hidden="1" customHeight="1">
      <c r="A48" s="36"/>
      <c r="B48" s="36"/>
      <c r="C48" s="38"/>
    </row>
    <row r="49" spans="1:3" s="34" customFormat="1" ht="25.5" hidden="1" customHeight="1">
      <c r="A49" s="36"/>
      <c r="B49" s="36"/>
      <c r="C49" s="37"/>
    </row>
    <row r="50" spans="1:3" s="34" customFormat="1" ht="25.5" hidden="1" customHeight="1">
      <c r="A50" s="36"/>
      <c r="B50" s="36"/>
      <c r="C50" s="37"/>
    </row>
    <row r="51" spans="1:3" s="34" customFormat="1" ht="25.5" hidden="1" customHeight="1">
      <c r="A51" s="36"/>
      <c r="B51" s="36"/>
      <c r="C51" s="37"/>
    </row>
    <row r="52" spans="1:3" s="34" customFormat="1" ht="25.5" hidden="1" customHeight="1">
      <c r="A52" s="36"/>
      <c r="B52" s="36"/>
      <c r="C52" s="37"/>
    </row>
    <row r="53" spans="1:3" s="34" customFormat="1" ht="25.5" hidden="1" customHeight="1">
      <c r="A53" s="36"/>
      <c r="B53" s="36"/>
      <c r="C53" s="37"/>
    </row>
    <row r="54" spans="1:3" s="34" customFormat="1" ht="25.5" hidden="1" customHeight="1">
      <c r="A54" s="36"/>
      <c r="B54" s="36"/>
      <c r="C54" s="37"/>
    </row>
    <row r="55" spans="1:3" s="34" customFormat="1" ht="25.5" hidden="1" customHeight="1">
      <c r="A55" s="36"/>
      <c r="B55" s="36"/>
      <c r="C55" s="37"/>
    </row>
    <row r="56" spans="1:3" s="34" customFormat="1" ht="25.5" hidden="1" customHeight="1">
      <c r="A56" s="36"/>
      <c r="B56" s="36"/>
      <c r="C56" s="37"/>
    </row>
    <row r="57" spans="1:3" s="34" customFormat="1" ht="25.5" hidden="1" customHeight="1">
      <c r="A57" s="36"/>
      <c r="B57" s="36"/>
      <c r="C57" s="37"/>
    </row>
    <row r="58" spans="1:3" s="34" customFormat="1" ht="25.5" hidden="1" customHeight="1">
      <c r="A58" s="36"/>
      <c r="B58" s="36"/>
      <c r="C58" s="38"/>
    </row>
    <row r="59" spans="1:3" s="34" customFormat="1" ht="25.5" hidden="1" customHeight="1">
      <c r="A59" s="36"/>
      <c r="B59" s="36"/>
      <c r="C59" s="37"/>
    </row>
    <row r="60" spans="1:3" s="34" customFormat="1" ht="25.5" hidden="1" customHeight="1">
      <c r="A60" s="36"/>
      <c r="B60" s="36"/>
      <c r="C60" s="37"/>
    </row>
    <row r="61" spans="1:3" s="34" customFormat="1" ht="25.5" hidden="1" customHeight="1">
      <c r="A61" s="36"/>
      <c r="B61" s="36"/>
      <c r="C61" s="37"/>
    </row>
    <row r="62" spans="1:3" s="34" customFormat="1" ht="25.5" hidden="1" customHeight="1">
      <c r="A62" s="36"/>
      <c r="B62" s="36"/>
      <c r="C62" s="37"/>
    </row>
    <row r="63" spans="1:3" s="34" customFormat="1" ht="25.5" hidden="1" customHeight="1">
      <c r="A63" s="36"/>
      <c r="B63" s="36"/>
      <c r="C63" s="37"/>
    </row>
    <row r="64" spans="1:3" s="34" customFormat="1" ht="25.5" hidden="1" customHeight="1">
      <c r="A64" s="36"/>
      <c r="B64" s="36"/>
      <c r="C64" s="37"/>
    </row>
    <row r="65" spans="1:3" s="34" customFormat="1" ht="25.5" hidden="1" customHeight="1">
      <c r="A65" s="36"/>
      <c r="B65" s="36"/>
      <c r="C65" s="37"/>
    </row>
    <row r="66" spans="1:3" s="34" customFormat="1" ht="25.5" hidden="1" customHeight="1">
      <c r="A66" s="36"/>
      <c r="B66" s="36"/>
      <c r="C66" s="37"/>
    </row>
    <row r="67" spans="1:3" s="34" customFormat="1" ht="25.5" hidden="1" customHeight="1">
      <c r="A67" s="36"/>
      <c r="B67" s="36"/>
      <c r="C67" s="37"/>
    </row>
    <row r="68" spans="1:3" s="34" customFormat="1" ht="25.5" hidden="1" customHeight="1">
      <c r="A68" s="36"/>
      <c r="B68" s="36"/>
      <c r="C68" s="38"/>
    </row>
    <row r="69" spans="1:3" s="34" customFormat="1" ht="25.5" hidden="1" customHeight="1">
      <c r="A69" s="36"/>
      <c r="B69" s="36"/>
      <c r="C69" s="37"/>
    </row>
    <row r="70" spans="1:3" s="34" customFormat="1" ht="25.5" hidden="1" customHeight="1">
      <c r="A70" s="36"/>
      <c r="B70" s="36"/>
      <c r="C70" s="37"/>
    </row>
    <row r="71" spans="1:3" s="34" customFormat="1" ht="25.5" hidden="1" customHeight="1">
      <c r="A71" s="36"/>
      <c r="B71" s="36"/>
      <c r="C71" s="37"/>
    </row>
    <row r="72" spans="1:3" s="34" customFormat="1" ht="25.5" hidden="1" customHeight="1">
      <c r="A72" s="36"/>
      <c r="B72" s="36"/>
      <c r="C72" s="37"/>
    </row>
    <row r="73" spans="1:3" s="34" customFormat="1" ht="25.5" hidden="1" customHeight="1">
      <c r="A73" s="36"/>
      <c r="B73" s="36"/>
      <c r="C73" s="37"/>
    </row>
    <row r="74" spans="1:3" s="34" customFormat="1" ht="25.5" hidden="1" customHeight="1">
      <c r="A74" s="36"/>
      <c r="B74" s="36"/>
      <c r="C74" s="37"/>
    </row>
    <row r="75" spans="1:3" s="34" customFormat="1" ht="25.5" hidden="1" customHeight="1">
      <c r="A75" s="36"/>
      <c r="B75" s="36"/>
      <c r="C75" s="37"/>
    </row>
    <row r="76" spans="1:3" s="34" customFormat="1" ht="25.5" hidden="1" customHeight="1">
      <c r="A76" s="36"/>
      <c r="B76" s="36"/>
      <c r="C76" s="38"/>
    </row>
    <row r="77" spans="1:3" s="34" customFormat="1" ht="25.5" hidden="1" customHeight="1">
      <c r="A77" s="36"/>
      <c r="B77" s="36"/>
      <c r="C77" s="37"/>
    </row>
    <row r="78" spans="1:3" s="34" customFormat="1" ht="25.5" hidden="1" customHeight="1">
      <c r="A78" s="36"/>
      <c r="B78" s="36"/>
      <c r="C78" s="37"/>
    </row>
    <row r="79" spans="1:3" s="34" customFormat="1" ht="25.5" hidden="1" customHeight="1">
      <c r="A79" s="36"/>
      <c r="B79" s="36"/>
      <c r="C79" s="38"/>
    </row>
    <row r="80" spans="1:3" s="34" customFormat="1" ht="25.5" hidden="1" customHeight="1">
      <c r="A80" s="36"/>
      <c r="B80" s="36"/>
      <c r="C80" s="37"/>
    </row>
    <row r="81" spans="1:3" s="34" customFormat="1" ht="25.5" hidden="1" customHeight="1">
      <c r="A81" s="36"/>
      <c r="B81" s="36"/>
      <c r="C81" s="37"/>
    </row>
    <row r="82" spans="1:3" s="34" customFormat="1" ht="25.5" hidden="1" customHeight="1">
      <c r="A82" s="36"/>
      <c r="B82" s="36"/>
      <c r="C82" s="37"/>
    </row>
    <row r="83" spans="1:3" s="34" customFormat="1" ht="25.5" hidden="1" customHeight="1">
      <c r="A83" s="36"/>
      <c r="B83" s="36"/>
      <c r="C83" s="37"/>
    </row>
    <row r="84" spans="1:3" s="34" customFormat="1" ht="25.5" hidden="1" customHeight="1">
      <c r="A84" s="36"/>
      <c r="B84" s="36"/>
      <c r="C84" s="37"/>
    </row>
    <row r="85" spans="1:3" s="34" customFormat="1" ht="25.5" hidden="1" customHeight="1">
      <c r="A85" s="36"/>
      <c r="B85" s="36"/>
      <c r="C85" s="38"/>
    </row>
    <row r="86" spans="1:3" s="34" customFormat="1" ht="25.5" hidden="1" customHeight="1">
      <c r="A86" s="36"/>
      <c r="B86" s="36"/>
      <c r="C86" s="37"/>
    </row>
    <row r="87" spans="1:3" s="34" customFormat="1" ht="25.5" hidden="1" customHeight="1">
      <c r="A87" s="36"/>
      <c r="B87" s="36"/>
      <c r="C87" s="37"/>
    </row>
    <row r="88" spans="1:3" s="34" customFormat="1" ht="25.5" hidden="1" customHeight="1">
      <c r="A88" s="36"/>
      <c r="B88" s="36"/>
      <c r="C88" s="37"/>
    </row>
    <row r="89" spans="1:3" s="34" customFormat="1" ht="25.5" hidden="1" customHeight="1">
      <c r="A89" s="36"/>
      <c r="B89" s="36"/>
      <c r="C89" s="38"/>
    </row>
    <row r="90" spans="1:3" s="34" customFormat="1" ht="25.5" hidden="1" customHeight="1">
      <c r="A90" s="36"/>
      <c r="B90" s="36"/>
      <c r="C90" s="37"/>
    </row>
    <row r="91" spans="1:3" s="34" customFormat="1" ht="25.5" hidden="1" customHeight="1">
      <c r="A91" s="36"/>
      <c r="B91" s="36"/>
      <c r="C91" s="37"/>
    </row>
    <row r="92" spans="1:3" s="34" customFormat="1" ht="25.5" hidden="1" customHeight="1">
      <c r="A92" s="36"/>
      <c r="B92" s="36"/>
      <c r="C92" s="37"/>
    </row>
    <row r="93" spans="1:3" s="34" customFormat="1" ht="25.5" hidden="1" customHeight="1">
      <c r="A93" s="36"/>
      <c r="B93" s="36"/>
      <c r="C93" s="37"/>
    </row>
    <row r="94" spans="1:3" s="34" customFormat="1" ht="25.5" hidden="1" customHeight="1">
      <c r="A94" s="36"/>
      <c r="B94" s="36"/>
      <c r="C94" s="37"/>
    </row>
    <row r="95" spans="1:3" s="34" customFormat="1" ht="25.5" hidden="1" customHeight="1">
      <c r="A95" s="36"/>
      <c r="B95" s="36"/>
      <c r="C95" s="37"/>
    </row>
    <row r="96" spans="1:3" s="34" customFormat="1" ht="25.5" hidden="1" customHeight="1">
      <c r="A96" s="36"/>
      <c r="B96" s="36"/>
      <c r="C96" s="37"/>
    </row>
    <row r="97" spans="1:3" s="34" customFormat="1" ht="25.5" hidden="1" customHeight="1">
      <c r="A97" s="36"/>
      <c r="B97" s="36"/>
      <c r="C97" s="37"/>
    </row>
    <row r="98" spans="1:3" s="34" customFormat="1" ht="25.5" hidden="1" customHeight="1">
      <c r="A98" s="36"/>
      <c r="B98" s="36"/>
      <c r="C98" s="37"/>
    </row>
    <row r="99" spans="1:3" s="34" customFormat="1" ht="25.5" hidden="1" customHeight="1">
      <c r="A99" s="36"/>
      <c r="B99" s="36"/>
      <c r="C99" s="38"/>
    </row>
    <row r="100" spans="1:3" s="34" customFormat="1" ht="25.5" hidden="1" customHeight="1">
      <c r="A100" s="36"/>
      <c r="B100" s="36"/>
      <c r="C100" s="38"/>
    </row>
    <row r="101" spans="1:3" s="34" customFormat="1" ht="25.5" hidden="1" customHeight="1">
      <c r="A101" s="36"/>
      <c r="B101" s="36"/>
      <c r="C101" s="37"/>
    </row>
    <row r="102" spans="1:3" s="34" customFormat="1" ht="25.5" hidden="1" customHeight="1">
      <c r="A102" s="36"/>
      <c r="B102" s="36"/>
      <c r="C102" s="37"/>
    </row>
    <row r="103" spans="1:3" s="34" customFormat="1" ht="25.5" hidden="1" customHeight="1">
      <c r="A103" s="36"/>
      <c r="B103" s="36"/>
      <c r="C103" s="37"/>
    </row>
    <row r="104" spans="1:3" s="34" customFormat="1" ht="25.5" hidden="1" customHeight="1">
      <c r="A104" s="36"/>
      <c r="B104" s="36"/>
      <c r="C104" s="37"/>
    </row>
    <row r="105" spans="1:3" s="34" customFormat="1" ht="25.5" hidden="1" customHeight="1">
      <c r="A105" s="36"/>
      <c r="B105" s="36"/>
      <c r="C105" s="37"/>
    </row>
    <row r="106" spans="1:3" s="34" customFormat="1" ht="25.5" hidden="1" customHeight="1">
      <c r="A106" s="36"/>
      <c r="B106" s="36"/>
      <c r="C106" s="37"/>
    </row>
    <row r="107" spans="1:3" s="34" customFormat="1" ht="25.5" hidden="1" customHeight="1">
      <c r="A107" s="36"/>
      <c r="B107" s="36"/>
      <c r="C107" s="37"/>
    </row>
    <row r="108" spans="1:3" s="34" customFormat="1" ht="25.5" hidden="1" customHeight="1">
      <c r="A108" s="36"/>
      <c r="B108" s="36"/>
      <c r="C108" s="37"/>
    </row>
    <row r="109" spans="1:3" s="34" customFormat="1" ht="25.5" hidden="1" customHeight="1">
      <c r="A109" s="36"/>
      <c r="B109" s="36"/>
      <c r="C109" s="37"/>
    </row>
    <row r="110" spans="1:3" s="34" customFormat="1" ht="25.5" hidden="1" customHeight="1">
      <c r="A110" s="36"/>
      <c r="B110" s="36"/>
      <c r="C110" s="38"/>
    </row>
    <row r="111" spans="1:3" s="34" customFormat="1" ht="25.5" hidden="1" customHeight="1">
      <c r="A111" s="36"/>
      <c r="B111" s="36"/>
      <c r="C111" s="37"/>
    </row>
    <row r="112" spans="1:3" s="34" customFormat="1" ht="25.5" hidden="1" customHeight="1">
      <c r="A112" s="36"/>
      <c r="B112" s="36"/>
      <c r="C112" s="37"/>
    </row>
    <row r="113" spans="1:3" s="34" customFormat="1" ht="25.5" hidden="1" customHeight="1">
      <c r="A113" s="36"/>
      <c r="B113" s="36"/>
      <c r="C113" s="37"/>
    </row>
    <row r="114" spans="1:3" s="34" customFormat="1" ht="25.5" hidden="1" customHeight="1">
      <c r="A114" s="36"/>
      <c r="B114" s="36"/>
      <c r="C114" s="37"/>
    </row>
    <row r="115" spans="1:3" s="34" customFormat="1" ht="25.5" hidden="1" customHeight="1">
      <c r="A115" s="36"/>
      <c r="B115" s="36"/>
      <c r="C115" s="37"/>
    </row>
    <row r="116" spans="1:3" s="34" customFormat="1" ht="25.5" hidden="1" customHeight="1">
      <c r="A116" s="36"/>
      <c r="B116" s="36"/>
      <c r="C116" s="37"/>
    </row>
    <row r="117" spans="1:3" s="34" customFormat="1" ht="25.5" hidden="1" customHeight="1">
      <c r="A117" s="36"/>
      <c r="B117" s="36"/>
      <c r="C117" s="37"/>
    </row>
    <row r="118" spans="1:3" s="34" customFormat="1" ht="25.5" hidden="1" customHeight="1">
      <c r="A118" s="36"/>
      <c r="B118" s="36"/>
      <c r="C118" s="37"/>
    </row>
    <row r="119" spans="1:3" s="34" customFormat="1" ht="25.5" hidden="1" customHeight="1">
      <c r="A119" s="36"/>
      <c r="B119" s="36"/>
      <c r="C119" s="37"/>
    </row>
    <row r="120" spans="1:3" s="34" customFormat="1" ht="25.5" hidden="1" customHeight="1">
      <c r="A120" s="36"/>
      <c r="B120" s="36"/>
      <c r="C120" s="38"/>
    </row>
    <row r="121" spans="1:3" s="34" customFormat="1" ht="25.5" hidden="1" customHeight="1">
      <c r="A121" s="36"/>
      <c r="B121" s="36"/>
      <c r="C121" s="37"/>
    </row>
    <row r="122" spans="1:3" s="34" customFormat="1" ht="25.5" hidden="1" customHeight="1">
      <c r="A122" s="36"/>
      <c r="B122" s="36"/>
      <c r="C122" s="37"/>
    </row>
    <row r="123" spans="1:3" s="34" customFormat="1" ht="25.5" hidden="1" customHeight="1">
      <c r="A123" s="36"/>
      <c r="B123" s="36"/>
      <c r="C123" s="37"/>
    </row>
    <row r="124" spans="1:3" s="34" customFormat="1" ht="25.5" hidden="1" customHeight="1">
      <c r="A124" s="36"/>
      <c r="B124" s="36"/>
      <c r="C124" s="37"/>
    </row>
    <row r="125" spans="1:3" s="34" customFormat="1" ht="25.5" hidden="1" customHeight="1">
      <c r="A125" s="36"/>
      <c r="B125" s="36"/>
      <c r="C125" s="37"/>
    </row>
    <row r="126" spans="1:3" s="34" customFormat="1" ht="25.5" hidden="1" customHeight="1">
      <c r="A126" s="36"/>
      <c r="B126" s="36"/>
      <c r="C126" s="37"/>
    </row>
    <row r="127" spans="1:3" s="34" customFormat="1" ht="25.5" hidden="1" customHeight="1">
      <c r="A127" s="36"/>
      <c r="B127" s="36"/>
      <c r="C127" s="37"/>
    </row>
    <row r="128" spans="1:3" s="34" customFormat="1" ht="25.5" hidden="1" customHeight="1">
      <c r="A128" s="36"/>
      <c r="B128" s="36"/>
      <c r="C128" s="37"/>
    </row>
    <row r="129" spans="1:3" s="34" customFormat="1" ht="25.5" hidden="1" customHeight="1">
      <c r="A129" s="36"/>
      <c r="B129" s="36"/>
      <c r="C129" s="37"/>
    </row>
    <row r="130" spans="1:3" s="34" customFormat="1" ht="25.5" hidden="1" customHeight="1">
      <c r="A130" s="36"/>
      <c r="B130" s="36"/>
      <c r="C130" s="38"/>
    </row>
    <row r="131" spans="1:3" s="34" customFormat="1" ht="25.5" hidden="1" customHeight="1">
      <c r="A131" s="36"/>
      <c r="B131" s="36"/>
      <c r="C131" s="37"/>
    </row>
    <row r="132" spans="1:3" s="34" customFormat="1" ht="25.5" hidden="1" customHeight="1">
      <c r="A132" s="36"/>
      <c r="B132" s="36"/>
      <c r="C132" s="37"/>
    </row>
    <row r="133" spans="1:3" s="34" customFormat="1" ht="25.5" hidden="1" customHeight="1">
      <c r="A133" s="36"/>
      <c r="B133" s="36"/>
      <c r="C133" s="37"/>
    </row>
    <row r="134" spans="1:3" s="34" customFormat="1" ht="25.5" hidden="1" customHeight="1">
      <c r="A134" s="36"/>
      <c r="B134" s="36"/>
      <c r="C134" s="37"/>
    </row>
    <row r="135" spans="1:3" s="34" customFormat="1" ht="25.5" hidden="1" customHeight="1">
      <c r="A135" s="36"/>
      <c r="B135" s="36"/>
      <c r="C135" s="37"/>
    </row>
    <row r="136" spans="1:3" s="34" customFormat="1" ht="25.5" hidden="1" customHeight="1">
      <c r="A136" s="36"/>
      <c r="B136" s="36"/>
      <c r="C136" s="37"/>
    </row>
    <row r="137" spans="1:3" s="34" customFormat="1" ht="25.5" hidden="1" customHeight="1">
      <c r="A137" s="36"/>
      <c r="B137" s="36"/>
      <c r="C137" s="37"/>
    </row>
    <row r="138" spans="1:3" s="34" customFormat="1" ht="25.5" hidden="1" customHeight="1">
      <c r="A138" s="36"/>
      <c r="B138" s="36"/>
      <c r="C138" s="37"/>
    </row>
    <row r="139" spans="1:3" s="34" customFormat="1" ht="25.5" hidden="1" customHeight="1">
      <c r="A139" s="36"/>
      <c r="B139" s="36"/>
      <c r="C139" s="37"/>
    </row>
    <row r="140" spans="1:3" s="34" customFormat="1" ht="25.5" hidden="1" customHeight="1">
      <c r="A140" s="36"/>
      <c r="B140" s="36"/>
      <c r="C140" s="38"/>
    </row>
    <row r="141" spans="1:3" s="34" customFormat="1" ht="25.5" hidden="1" customHeight="1">
      <c r="A141" s="36"/>
      <c r="B141" s="36"/>
      <c r="C141" s="37"/>
    </row>
    <row r="142" spans="1:3" s="34" customFormat="1" ht="25.5" hidden="1" customHeight="1">
      <c r="A142" s="36"/>
      <c r="B142" s="36"/>
      <c r="C142" s="37"/>
    </row>
    <row r="143" spans="1:3" s="34" customFormat="1" ht="25.5" hidden="1" customHeight="1">
      <c r="A143" s="36"/>
      <c r="B143" s="36"/>
      <c r="C143" s="37"/>
    </row>
    <row r="144" spans="1:3" s="34" customFormat="1" ht="25.5" hidden="1" customHeight="1">
      <c r="A144" s="36"/>
      <c r="B144" s="36"/>
      <c r="C144" s="37"/>
    </row>
    <row r="145" spans="1:3" s="34" customFormat="1" ht="25.5" hidden="1" customHeight="1">
      <c r="A145" s="36"/>
      <c r="B145" s="36"/>
      <c r="C145" s="37"/>
    </row>
    <row r="146" spans="1:3" s="34" customFormat="1" ht="25.5" hidden="1" customHeight="1">
      <c r="A146" s="36"/>
      <c r="B146" s="36"/>
      <c r="C146" s="37"/>
    </row>
    <row r="147" spans="1:3" s="34" customFormat="1" ht="25.5" hidden="1" customHeight="1">
      <c r="A147" s="36"/>
      <c r="B147" s="36"/>
      <c r="C147" s="37"/>
    </row>
    <row r="148" spans="1:3" s="34" customFormat="1" ht="25.5" hidden="1" customHeight="1">
      <c r="A148" s="36"/>
      <c r="B148" s="36"/>
      <c r="C148" s="37"/>
    </row>
    <row r="149" spans="1:3" s="34" customFormat="1" ht="25.5" hidden="1" customHeight="1">
      <c r="A149" s="36"/>
      <c r="B149" s="36"/>
      <c r="C149" s="37"/>
    </row>
    <row r="150" spans="1:3" s="34" customFormat="1" ht="25.5" hidden="1" customHeight="1">
      <c r="A150" s="36"/>
      <c r="B150" s="36"/>
      <c r="C150" s="38"/>
    </row>
    <row r="151" spans="1:3" s="34" customFormat="1" ht="25.5" hidden="1" customHeight="1">
      <c r="A151" s="36"/>
      <c r="B151" s="36"/>
      <c r="C151" s="37"/>
    </row>
    <row r="152" spans="1:3" s="34" customFormat="1" ht="25.5" hidden="1" customHeight="1">
      <c r="A152" s="36"/>
      <c r="B152" s="36"/>
      <c r="C152" s="37"/>
    </row>
    <row r="153" spans="1:3" s="34" customFormat="1" ht="25.5" hidden="1" customHeight="1">
      <c r="A153" s="36"/>
      <c r="B153" s="36"/>
      <c r="C153" s="37"/>
    </row>
    <row r="154" spans="1:3" s="34" customFormat="1" ht="25.5" hidden="1" customHeight="1">
      <c r="A154" s="36"/>
      <c r="B154" s="36"/>
      <c r="C154" s="37"/>
    </row>
    <row r="155" spans="1:3" s="34" customFormat="1" ht="25.5" hidden="1" customHeight="1">
      <c r="A155" s="36"/>
      <c r="B155" s="36"/>
      <c r="C155" s="37"/>
    </row>
    <row r="156" spans="1:3" s="34" customFormat="1" ht="25.5" hidden="1" customHeight="1">
      <c r="A156" s="36"/>
      <c r="B156" s="36"/>
      <c r="C156" s="37"/>
    </row>
    <row r="157" spans="1:3" s="34" customFormat="1" ht="25.5" hidden="1" customHeight="1">
      <c r="A157" s="36"/>
      <c r="B157" s="36"/>
      <c r="C157" s="37"/>
    </row>
    <row r="158" spans="1:3" s="34" customFormat="1" ht="25.5" hidden="1" customHeight="1">
      <c r="A158" s="36"/>
      <c r="B158" s="36"/>
      <c r="C158" s="38"/>
    </row>
    <row r="159" spans="1:3" s="34" customFormat="1" ht="25.5" hidden="1" customHeight="1">
      <c r="A159" s="36"/>
      <c r="B159" s="36"/>
      <c r="C159" s="37"/>
    </row>
    <row r="160" spans="1:3" s="34" customFormat="1" ht="25.5" hidden="1" customHeight="1">
      <c r="A160" s="36"/>
      <c r="B160" s="36"/>
      <c r="C160" s="37"/>
    </row>
    <row r="161" spans="1:3" s="34" customFormat="1" ht="25.5" hidden="1" customHeight="1">
      <c r="A161" s="36"/>
      <c r="B161" s="36"/>
      <c r="C161" s="37"/>
    </row>
    <row r="162" spans="1:3" s="34" customFormat="1" ht="25.5" hidden="1" customHeight="1">
      <c r="A162" s="36"/>
      <c r="B162" s="36"/>
      <c r="C162" s="37"/>
    </row>
    <row r="163" spans="1:3" s="34" customFormat="1" ht="25.5" hidden="1" customHeight="1">
      <c r="A163" s="36"/>
      <c r="B163" s="36"/>
      <c r="C163" s="37"/>
    </row>
    <row r="164" spans="1:3" s="34" customFormat="1" ht="25.5" hidden="1" customHeight="1">
      <c r="A164" s="36"/>
      <c r="B164" s="36"/>
      <c r="C164" s="37"/>
    </row>
    <row r="165" spans="1:3" s="34" customFormat="1" ht="25.5" hidden="1" customHeight="1">
      <c r="A165" s="36"/>
      <c r="B165" s="36"/>
      <c r="C165" s="37"/>
    </row>
    <row r="166" spans="1:3" s="34" customFormat="1" ht="25.5" hidden="1" customHeight="1">
      <c r="A166" s="36"/>
      <c r="B166" s="36"/>
      <c r="C166" s="37"/>
    </row>
    <row r="167" spans="1:3" s="34" customFormat="1" ht="25.5" hidden="1" customHeight="1">
      <c r="A167" s="36"/>
      <c r="B167" s="36"/>
      <c r="C167" s="37"/>
    </row>
    <row r="168" spans="1:3" s="34" customFormat="1" ht="25.5" hidden="1" customHeight="1">
      <c r="A168" s="36"/>
      <c r="B168" s="36"/>
      <c r="C168" s="38"/>
    </row>
    <row r="169" spans="1:3" s="34" customFormat="1" ht="25.5" hidden="1" customHeight="1">
      <c r="A169" s="36"/>
      <c r="B169" s="36"/>
      <c r="C169" s="37"/>
    </row>
    <row r="170" spans="1:3" s="34" customFormat="1" ht="25.5" hidden="1" customHeight="1">
      <c r="A170" s="36"/>
      <c r="B170" s="36"/>
      <c r="C170" s="37"/>
    </row>
    <row r="171" spans="1:3" s="34" customFormat="1" ht="25.5" hidden="1" customHeight="1">
      <c r="A171" s="36"/>
      <c r="B171" s="36"/>
      <c r="C171" s="37"/>
    </row>
    <row r="172" spans="1:3" s="34" customFormat="1" ht="25.5" hidden="1" customHeight="1">
      <c r="A172" s="36"/>
      <c r="B172" s="36"/>
      <c r="C172" s="37"/>
    </row>
    <row r="173" spans="1:3" s="34" customFormat="1" ht="25.5" hidden="1" customHeight="1">
      <c r="A173" s="36"/>
      <c r="B173" s="36"/>
      <c r="C173" s="37"/>
    </row>
    <row r="174" spans="1:3" s="34" customFormat="1" ht="25.5" hidden="1" customHeight="1">
      <c r="A174" s="36"/>
      <c r="B174" s="36"/>
      <c r="C174" s="38"/>
    </row>
    <row r="175" spans="1:3" s="34" customFormat="1" ht="25.5" hidden="1" customHeight="1">
      <c r="A175" s="36"/>
      <c r="B175" s="36"/>
      <c r="C175" s="37"/>
    </row>
    <row r="176" spans="1:3" s="34" customFormat="1" ht="25.5" hidden="1" customHeight="1">
      <c r="A176" s="36"/>
      <c r="B176" s="36"/>
      <c r="C176" s="37"/>
    </row>
    <row r="177" spans="1:3" s="34" customFormat="1" ht="25.5" hidden="1" customHeight="1">
      <c r="A177" s="36"/>
      <c r="B177" s="36"/>
      <c r="C177" s="37"/>
    </row>
    <row r="178" spans="1:3" s="34" customFormat="1" ht="25.5" hidden="1" customHeight="1">
      <c r="A178" s="36"/>
      <c r="B178" s="36"/>
      <c r="C178" s="37"/>
    </row>
    <row r="179" spans="1:3" s="34" customFormat="1" ht="25.5" hidden="1" customHeight="1">
      <c r="A179" s="36"/>
      <c r="B179" s="36"/>
      <c r="C179" s="37"/>
    </row>
    <row r="180" spans="1:3" s="34" customFormat="1" ht="25.5" hidden="1" customHeight="1">
      <c r="A180" s="36"/>
      <c r="B180" s="36"/>
      <c r="C180" s="37"/>
    </row>
    <row r="181" spans="1:3" s="34" customFormat="1" ht="25.5" hidden="1" customHeight="1">
      <c r="A181" s="36"/>
      <c r="B181" s="36"/>
      <c r="C181" s="37"/>
    </row>
    <row r="182" spans="1:3" s="34" customFormat="1" ht="25.5" hidden="1" customHeight="1">
      <c r="A182" s="36"/>
      <c r="B182" s="36"/>
      <c r="C182" s="38"/>
    </row>
    <row r="183" spans="1:3" s="34" customFormat="1" ht="25.5" hidden="1" customHeight="1">
      <c r="A183" s="36"/>
      <c r="B183" s="36"/>
      <c r="C183" s="37"/>
    </row>
    <row r="184" spans="1:3" s="34" customFormat="1" ht="25.5" hidden="1" customHeight="1">
      <c r="A184" s="36"/>
      <c r="B184" s="36"/>
      <c r="C184" s="37"/>
    </row>
    <row r="185" spans="1:3" s="34" customFormat="1" ht="25.5" hidden="1" customHeight="1">
      <c r="A185" s="36"/>
      <c r="B185" s="36"/>
      <c r="C185" s="37"/>
    </row>
    <row r="186" spans="1:3" s="34" customFormat="1" ht="25.5" hidden="1" customHeight="1">
      <c r="A186" s="36"/>
      <c r="B186" s="36"/>
      <c r="C186" s="37"/>
    </row>
    <row r="187" spans="1:3" s="34" customFormat="1" ht="25.5" hidden="1" customHeight="1">
      <c r="A187" s="36"/>
      <c r="B187" s="36"/>
      <c r="C187" s="37"/>
    </row>
    <row r="188" spans="1:3" s="34" customFormat="1" ht="25.5" hidden="1" customHeight="1">
      <c r="A188" s="36"/>
      <c r="B188" s="36"/>
      <c r="C188" s="37"/>
    </row>
    <row r="189" spans="1:3" s="34" customFormat="1" ht="25.5" hidden="1" customHeight="1">
      <c r="A189" s="36"/>
      <c r="B189" s="36"/>
      <c r="C189" s="37"/>
    </row>
    <row r="190" spans="1:3" s="34" customFormat="1" ht="25.5" hidden="1" customHeight="1">
      <c r="A190" s="36"/>
      <c r="B190" s="36"/>
      <c r="C190" s="37"/>
    </row>
    <row r="191" spans="1:3" s="34" customFormat="1" ht="25.5" hidden="1" customHeight="1">
      <c r="A191" s="36"/>
      <c r="B191" s="36"/>
      <c r="C191" s="37"/>
    </row>
    <row r="192" spans="1:3" s="34" customFormat="1" ht="25.5" hidden="1" customHeight="1">
      <c r="A192" s="36"/>
      <c r="B192" s="36"/>
      <c r="C192" s="37"/>
    </row>
    <row r="193" spans="1:3" s="34" customFormat="1" ht="25.5" hidden="1" customHeight="1">
      <c r="A193" s="36"/>
      <c r="B193" s="36"/>
      <c r="C193" s="38"/>
    </row>
    <row r="194" spans="1:3" s="34" customFormat="1" ht="25.5" hidden="1" customHeight="1">
      <c r="A194" s="36"/>
      <c r="B194" s="36"/>
      <c r="C194" s="37"/>
    </row>
    <row r="195" spans="1:3" s="34" customFormat="1" ht="25.5" hidden="1" customHeight="1">
      <c r="A195" s="36"/>
      <c r="B195" s="36"/>
      <c r="C195" s="37"/>
    </row>
    <row r="196" spans="1:3" s="34" customFormat="1" ht="25.5" hidden="1" customHeight="1">
      <c r="A196" s="36"/>
      <c r="B196" s="36"/>
      <c r="C196" s="37"/>
    </row>
    <row r="197" spans="1:3" s="34" customFormat="1" ht="25.5" hidden="1" customHeight="1">
      <c r="A197" s="36"/>
      <c r="B197" s="36"/>
      <c r="C197" s="37"/>
    </row>
    <row r="198" spans="1:3" s="34" customFormat="1" ht="25.5" hidden="1" customHeight="1">
      <c r="A198" s="36"/>
      <c r="B198" s="36"/>
      <c r="C198" s="37"/>
    </row>
    <row r="199" spans="1:3" s="34" customFormat="1" ht="25.5" hidden="1" customHeight="1">
      <c r="A199" s="36"/>
      <c r="B199" s="36"/>
      <c r="C199" s="38"/>
    </row>
    <row r="200" spans="1:3" s="34" customFormat="1" ht="25.5" hidden="1" customHeight="1">
      <c r="A200" s="36"/>
      <c r="B200" s="36"/>
      <c r="C200" s="37"/>
    </row>
    <row r="201" spans="1:3" s="34" customFormat="1" ht="25.5" hidden="1" customHeight="1">
      <c r="A201" s="36"/>
      <c r="B201" s="36"/>
      <c r="C201" s="37"/>
    </row>
    <row r="202" spans="1:3" s="34" customFormat="1" ht="25.5" hidden="1" customHeight="1">
      <c r="A202" s="36"/>
      <c r="B202" s="36"/>
      <c r="C202" s="37"/>
    </row>
    <row r="203" spans="1:3" s="34" customFormat="1" ht="25.5" hidden="1" customHeight="1">
      <c r="A203" s="36"/>
      <c r="B203" s="36"/>
      <c r="C203" s="37"/>
    </row>
    <row r="204" spans="1:3" s="34" customFormat="1" ht="25.5" hidden="1" customHeight="1">
      <c r="A204" s="36"/>
      <c r="B204" s="36"/>
      <c r="C204" s="37"/>
    </row>
    <row r="205" spans="1:3" s="34" customFormat="1" ht="25.5" hidden="1" customHeight="1">
      <c r="A205" s="36"/>
      <c r="B205" s="36"/>
      <c r="C205" s="37"/>
    </row>
    <row r="206" spans="1:3" s="34" customFormat="1" ht="25.5" hidden="1" customHeight="1">
      <c r="A206" s="36"/>
      <c r="B206" s="36"/>
      <c r="C206" s="37"/>
    </row>
    <row r="207" spans="1:3" s="34" customFormat="1" ht="25.5" hidden="1" customHeight="1">
      <c r="A207" s="36"/>
      <c r="B207" s="36"/>
      <c r="C207" s="38"/>
    </row>
    <row r="208" spans="1:3" s="34" customFormat="1" ht="25.5" hidden="1" customHeight="1">
      <c r="A208" s="36"/>
      <c r="B208" s="36"/>
      <c r="C208" s="37"/>
    </row>
    <row r="209" spans="1:3" s="34" customFormat="1" ht="25.5" hidden="1" customHeight="1">
      <c r="A209" s="36"/>
      <c r="B209" s="36"/>
      <c r="C209" s="37"/>
    </row>
    <row r="210" spans="1:3" s="34" customFormat="1" ht="25.5" hidden="1" customHeight="1">
      <c r="A210" s="36"/>
      <c r="B210" s="36"/>
      <c r="C210" s="37"/>
    </row>
    <row r="211" spans="1:3" s="34" customFormat="1" ht="25.5" hidden="1" customHeight="1">
      <c r="A211" s="36"/>
      <c r="B211" s="36"/>
      <c r="C211" s="37"/>
    </row>
    <row r="212" spans="1:3" s="34" customFormat="1" ht="25.5" hidden="1" customHeight="1">
      <c r="A212" s="36"/>
      <c r="B212" s="36"/>
      <c r="C212" s="37"/>
    </row>
    <row r="213" spans="1:3" s="34" customFormat="1" ht="25.5" hidden="1" customHeight="1">
      <c r="A213" s="36"/>
      <c r="B213" s="36"/>
      <c r="C213" s="37"/>
    </row>
    <row r="214" spans="1:3" s="34" customFormat="1" ht="25.5" hidden="1" customHeight="1">
      <c r="A214" s="36"/>
      <c r="B214" s="36"/>
      <c r="C214" s="37"/>
    </row>
    <row r="215" spans="1:3" s="34" customFormat="1" ht="25.5" hidden="1" customHeight="1">
      <c r="A215" s="36"/>
      <c r="B215" s="36"/>
      <c r="C215" s="37"/>
    </row>
    <row r="216" spans="1:3" s="34" customFormat="1" ht="25.5" hidden="1" customHeight="1">
      <c r="A216" s="36"/>
      <c r="B216" s="36"/>
      <c r="C216" s="38"/>
    </row>
    <row r="217" spans="1:3" s="34" customFormat="1" ht="25.5" hidden="1" customHeight="1">
      <c r="A217" s="36"/>
      <c r="B217" s="36"/>
      <c r="C217" s="37"/>
    </row>
    <row r="218" spans="1:3" s="34" customFormat="1" ht="25.5" hidden="1" customHeight="1">
      <c r="A218" s="36"/>
      <c r="B218" s="36"/>
      <c r="C218" s="37"/>
    </row>
    <row r="219" spans="1:3" s="34" customFormat="1" ht="25.5" hidden="1" customHeight="1">
      <c r="A219" s="36"/>
      <c r="B219" s="36"/>
      <c r="C219" s="38"/>
    </row>
    <row r="220" spans="1:3" s="34" customFormat="1" ht="25.5" hidden="1" customHeight="1">
      <c r="A220" s="36"/>
      <c r="B220" s="36"/>
      <c r="C220" s="37"/>
    </row>
    <row r="221" spans="1:3" s="34" customFormat="1" ht="25.5" hidden="1" customHeight="1">
      <c r="A221" s="36"/>
      <c r="B221" s="36"/>
      <c r="C221" s="37"/>
    </row>
    <row r="222" spans="1:3" s="34" customFormat="1" ht="25.5" hidden="1" customHeight="1">
      <c r="A222" s="36"/>
      <c r="B222" s="36"/>
      <c r="C222" s="37"/>
    </row>
    <row r="223" spans="1:3" s="34" customFormat="1" ht="25.5" hidden="1" customHeight="1">
      <c r="A223" s="36"/>
      <c r="B223" s="36"/>
      <c r="C223" s="37"/>
    </row>
    <row r="224" spans="1:3" s="34" customFormat="1" ht="25.5" hidden="1" customHeight="1">
      <c r="A224" s="36"/>
      <c r="B224" s="36"/>
      <c r="C224" s="37"/>
    </row>
    <row r="225" spans="1:3" s="34" customFormat="1" ht="25.5" hidden="1" customHeight="1">
      <c r="A225" s="36"/>
      <c r="B225" s="36"/>
      <c r="C225" s="37"/>
    </row>
    <row r="226" spans="1:3" s="34" customFormat="1" ht="25.5" hidden="1" customHeight="1">
      <c r="A226" s="36"/>
      <c r="B226" s="36"/>
      <c r="C226" s="38"/>
    </row>
    <row r="227" spans="1:3" s="34" customFormat="1" ht="25.5" hidden="1" customHeight="1">
      <c r="A227" s="36"/>
      <c r="B227" s="36"/>
      <c r="C227" s="37"/>
    </row>
    <row r="228" spans="1:3" s="34" customFormat="1" ht="25.5" hidden="1" customHeight="1">
      <c r="A228" s="36"/>
      <c r="B228" s="36"/>
      <c r="C228" s="37"/>
    </row>
    <row r="229" spans="1:3" s="34" customFormat="1" ht="25.5" hidden="1" customHeight="1">
      <c r="A229" s="36"/>
      <c r="B229" s="36"/>
      <c r="C229" s="37"/>
    </row>
    <row r="230" spans="1:3" s="34" customFormat="1" ht="25.5" hidden="1" customHeight="1">
      <c r="A230" s="36"/>
      <c r="B230" s="36"/>
      <c r="C230" s="38"/>
    </row>
    <row r="231" spans="1:3" s="34" customFormat="1" ht="25.5" hidden="1" customHeight="1">
      <c r="A231" s="36"/>
      <c r="B231" s="36"/>
      <c r="C231" s="38"/>
    </row>
    <row r="232" spans="1:3" s="34" customFormat="1" ht="25.5" hidden="1" customHeight="1">
      <c r="A232" s="36"/>
      <c r="B232" s="36"/>
      <c r="C232" s="37"/>
    </row>
    <row r="233" spans="1:3" s="34" customFormat="1" ht="25.5" hidden="1" customHeight="1">
      <c r="A233" s="36"/>
      <c r="B233" s="36"/>
      <c r="C233" s="37"/>
    </row>
    <row r="234" spans="1:3" s="34" customFormat="1" ht="25.5" hidden="1" customHeight="1">
      <c r="A234" s="36"/>
      <c r="B234" s="36"/>
      <c r="C234" s="37"/>
    </row>
    <row r="235" spans="1:3" s="34" customFormat="1" ht="25.5" hidden="1" customHeight="1">
      <c r="A235" s="36"/>
      <c r="B235" s="36"/>
      <c r="C235" s="37"/>
    </row>
    <row r="236" spans="1:3" s="34" customFormat="1" ht="25.5" hidden="1" customHeight="1">
      <c r="A236" s="36"/>
      <c r="B236" s="36"/>
      <c r="C236" s="37"/>
    </row>
    <row r="237" spans="1:3" s="34" customFormat="1" ht="25.5" hidden="1" customHeight="1">
      <c r="A237" s="36"/>
      <c r="B237" s="36"/>
      <c r="C237" s="37"/>
    </row>
    <row r="238" spans="1:3" s="34" customFormat="1" ht="25.5" hidden="1" customHeight="1">
      <c r="A238" s="36"/>
      <c r="B238" s="36"/>
      <c r="C238" s="38"/>
    </row>
    <row r="239" spans="1:3" s="34" customFormat="1" ht="25.5" hidden="1" customHeight="1">
      <c r="A239" s="36"/>
      <c r="B239" s="36"/>
      <c r="C239" s="37"/>
    </row>
    <row r="240" spans="1:3" s="34" customFormat="1" ht="25.5" hidden="1" customHeight="1">
      <c r="A240" s="36"/>
      <c r="B240" s="36"/>
      <c r="C240" s="37"/>
    </row>
    <row r="241" spans="1:3" s="34" customFormat="1" ht="25.5" hidden="1" customHeight="1">
      <c r="A241" s="36"/>
      <c r="B241" s="36"/>
      <c r="C241" s="37"/>
    </row>
    <row r="242" spans="1:3" s="34" customFormat="1" ht="25.5" hidden="1" customHeight="1">
      <c r="A242" s="36"/>
      <c r="B242" s="36"/>
      <c r="C242" s="37"/>
    </row>
    <row r="243" spans="1:3" s="34" customFormat="1" ht="25.5" hidden="1" customHeight="1">
      <c r="A243" s="36"/>
      <c r="B243" s="36"/>
      <c r="C243" s="38"/>
    </row>
    <row r="244" spans="1:3" s="34" customFormat="1" ht="25.5" hidden="1" customHeight="1">
      <c r="A244" s="36"/>
      <c r="B244" s="36"/>
      <c r="C244" s="37"/>
    </row>
    <row r="245" spans="1:3" s="34" customFormat="1" ht="25.5" hidden="1" customHeight="1">
      <c r="A245" s="36"/>
      <c r="B245" s="36"/>
      <c r="C245" s="37"/>
    </row>
    <row r="246" spans="1:3" s="34" customFormat="1" ht="25.5" hidden="1" customHeight="1">
      <c r="A246" s="36"/>
      <c r="B246" s="36"/>
      <c r="C246" s="38"/>
    </row>
    <row r="247" spans="1:3" s="34" customFormat="1" ht="25.5" hidden="1" customHeight="1">
      <c r="A247" s="36"/>
      <c r="B247" s="36"/>
      <c r="C247" s="37"/>
    </row>
    <row r="248" spans="1:3" s="34" customFormat="1" ht="25.5" hidden="1" customHeight="1">
      <c r="A248" s="36"/>
      <c r="B248" s="36"/>
      <c r="C248" s="37"/>
    </row>
    <row r="249" spans="1:3" s="34" customFormat="1" ht="25.5" hidden="1" customHeight="1">
      <c r="A249" s="36"/>
      <c r="B249" s="36"/>
      <c r="C249" s="37"/>
    </row>
    <row r="250" spans="1:3" s="34" customFormat="1" ht="25.5" hidden="1" customHeight="1">
      <c r="A250" s="36"/>
      <c r="B250" s="36"/>
      <c r="C250" s="37"/>
    </row>
    <row r="251" spans="1:3" s="34" customFormat="1" ht="25.5" hidden="1" customHeight="1">
      <c r="A251" s="36"/>
      <c r="B251" s="36"/>
      <c r="C251" s="37"/>
    </row>
    <row r="252" spans="1:3" s="34" customFormat="1" ht="25.5" hidden="1" customHeight="1">
      <c r="A252" s="36"/>
      <c r="B252" s="36"/>
      <c r="C252" s="37"/>
    </row>
    <row r="253" spans="1:3" s="34" customFormat="1" ht="25.5" hidden="1" customHeight="1">
      <c r="A253" s="36"/>
      <c r="B253" s="36"/>
      <c r="C253" s="38"/>
    </row>
    <row r="254" spans="1:3" s="34" customFormat="1" ht="25.5" hidden="1" customHeight="1">
      <c r="A254" s="36"/>
      <c r="B254" s="36"/>
      <c r="C254" s="37"/>
    </row>
    <row r="255" spans="1:3" s="34" customFormat="1" ht="25.5" hidden="1" customHeight="1">
      <c r="A255" s="36"/>
      <c r="B255" s="36"/>
      <c r="C255" s="38"/>
    </row>
    <row r="256" spans="1:3" s="34" customFormat="1" ht="25.5" hidden="1" customHeight="1">
      <c r="A256" s="36"/>
      <c r="B256" s="36"/>
      <c r="C256" s="37"/>
    </row>
    <row r="257" spans="1:3" s="34" customFormat="1" ht="25.5" hidden="1" customHeight="1">
      <c r="A257" s="36"/>
      <c r="B257" s="36"/>
      <c r="C257" s="37"/>
    </row>
    <row r="258" spans="1:3" s="34" customFormat="1" ht="25.5" hidden="1" customHeight="1">
      <c r="A258" s="36"/>
      <c r="B258" s="36"/>
      <c r="C258" s="37"/>
    </row>
    <row r="259" spans="1:3" s="34" customFormat="1" ht="25.5" hidden="1" customHeight="1">
      <c r="A259" s="36"/>
      <c r="B259" s="36"/>
      <c r="C259" s="37"/>
    </row>
    <row r="260" spans="1:3" s="34" customFormat="1" ht="25.5" hidden="1" customHeight="1">
      <c r="A260" s="36"/>
      <c r="B260" s="36"/>
      <c r="C260" s="37"/>
    </row>
    <row r="261" spans="1:3" s="34" customFormat="1" ht="25.5" hidden="1" customHeight="1">
      <c r="A261" s="36"/>
      <c r="B261" s="36"/>
      <c r="C261" s="37"/>
    </row>
    <row r="262" spans="1:3" s="34" customFormat="1" ht="25.5" hidden="1" customHeight="1">
      <c r="A262" s="36"/>
      <c r="B262" s="36"/>
      <c r="C262" s="37"/>
    </row>
    <row r="263" spans="1:3" s="34" customFormat="1" ht="25.5" hidden="1" customHeight="1">
      <c r="A263" s="36"/>
      <c r="B263" s="36"/>
      <c r="C263" s="37"/>
    </row>
    <row r="264" spans="1:3" s="34" customFormat="1" ht="25.5" hidden="1" customHeight="1">
      <c r="A264" s="36"/>
      <c r="B264" s="36"/>
      <c r="C264" s="38"/>
    </row>
    <row r="265" spans="1:3" s="34" customFormat="1" ht="25.5" hidden="1" customHeight="1">
      <c r="A265" s="36"/>
      <c r="B265" s="36"/>
      <c r="C265" s="37"/>
    </row>
    <row r="266" spans="1:3" s="34" customFormat="1" ht="25.5" hidden="1" customHeight="1">
      <c r="A266" s="36"/>
      <c r="B266" s="36"/>
      <c r="C266" s="37"/>
    </row>
    <row r="267" spans="1:3" s="34" customFormat="1" ht="25.5" hidden="1" customHeight="1">
      <c r="A267" s="36"/>
      <c r="B267" s="36"/>
      <c r="C267" s="37"/>
    </row>
    <row r="268" spans="1:3" s="34" customFormat="1" ht="25.5" hidden="1" customHeight="1">
      <c r="A268" s="36"/>
      <c r="B268" s="36"/>
      <c r="C268" s="37"/>
    </row>
    <row r="269" spans="1:3" s="34" customFormat="1" ht="25.5" hidden="1" customHeight="1">
      <c r="A269" s="36"/>
      <c r="B269" s="36"/>
      <c r="C269" s="37"/>
    </row>
    <row r="270" spans="1:3" s="34" customFormat="1" ht="25.5" hidden="1" customHeight="1">
      <c r="A270" s="36"/>
      <c r="B270" s="36"/>
      <c r="C270" s="37"/>
    </row>
    <row r="271" spans="1:3" s="34" customFormat="1" ht="25.5" hidden="1" customHeight="1">
      <c r="A271" s="36"/>
      <c r="B271" s="36"/>
      <c r="C271" s="37"/>
    </row>
    <row r="272" spans="1:3" s="34" customFormat="1" ht="25.5" hidden="1" customHeight="1">
      <c r="A272" s="36"/>
      <c r="B272" s="36"/>
      <c r="C272" s="37"/>
    </row>
    <row r="273" spans="1:3" s="34" customFormat="1" ht="25.5" hidden="1" customHeight="1">
      <c r="A273" s="36"/>
      <c r="B273" s="36"/>
      <c r="C273" s="37"/>
    </row>
    <row r="274" spans="1:3" s="34" customFormat="1" ht="25.5" hidden="1" customHeight="1">
      <c r="A274" s="36"/>
      <c r="B274" s="36"/>
      <c r="C274" s="38"/>
    </row>
    <row r="275" spans="1:3" s="34" customFormat="1" ht="25.5" hidden="1" customHeight="1">
      <c r="A275" s="36"/>
      <c r="B275" s="36"/>
      <c r="C275" s="37"/>
    </row>
    <row r="276" spans="1:3" s="34" customFormat="1" ht="25.5" hidden="1" customHeight="1">
      <c r="A276" s="36"/>
      <c r="B276" s="36"/>
      <c r="C276" s="37"/>
    </row>
    <row r="277" spans="1:3" s="34" customFormat="1" ht="25.5" hidden="1" customHeight="1">
      <c r="A277" s="36"/>
      <c r="B277" s="36"/>
      <c r="C277" s="37"/>
    </row>
    <row r="278" spans="1:3" s="34" customFormat="1" ht="25.5" hidden="1" customHeight="1">
      <c r="A278" s="36"/>
      <c r="B278" s="36"/>
      <c r="C278" s="37"/>
    </row>
    <row r="279" spans="1:3" s="34" customFormat="1" ht="25.5" hidden="1" customHeight="1">
      <c r="A279" s="36"/>
      <c r="B279" s="36"/>
      <c r="C279" s="38"/>
    </row>
    <row r="280" spans="1:3" s="34" customFormat="1" ht="25.5" hidden="1" customHeight="1">
      <c r="A280" s="36"/>
      <c r="B280" s="36"/>
      <c r="C280" s="37"/>
    </row>
    <row r="281" spans="1:3" s="34" customFormat="1" ht="25.5" hidden="1" customHeight="1">
      <c r="A281" s="36"/>
      <c r="B281" s="36"/>
      <c r="C281" s="37"/>
    </row>
    <row r="282" spans="1:3" s="34" customFormat="1" ht="25.5" hidden="1" customHeight="1">
      <c r="A282" s="36"/>
      <c r="B282" s="36"/>
      <c r="C282" s="37"/>
    </row>
    <row r="283" spans="1:3" s="34" customFormat="1" ht="25.5" hidden="1" customHeight="1">
      <c r="A283" s="36"/>
      <c r="B283" s="36"/>
      <c r="C283" s="37"/>
    </row>
    <row r="284" spans="1:3" s="34" customFormat="1" ht="25.5" hidden="1" customHeight="1">
      <c r="A284" s="36"/>
      <c r="B284" s="36"/>
      <c r="C284" s="37"/>
    </row>
    <row r="285" spans="1:3" s="34" customFormat="1" ht="25.5" hidden="1" customHeight="1">
      <c r="A285" s="36"/>
      <c r="B285" s="36"/>
      <c r="C285" s="37"/>
    </row>
    <row r="286" spans="1:3" s="34" customFormat="1" ht="25.5" hidden="1" customHeight="1">
      <c r="A286" s="36"/>
      <c r="B286" s="36"/>
      <c r="C286" s="37"/>
    </row>
    <row r="287" spans="1:3" s="34" customFormat="1" ht="25.5" hidden="1" customHeight="1">
      <c r="A287" s="36"/>
      <c r="B287" s="36"/>
      <c r="C287" s="37"/>
    </row>
    <row r="288" spans="1:3" s="34" customFormat="1" ht="25.5" hidden="1" customHeight="1">
      <c r="A288" s="36"/>
      <c r="B288" s="36"/>
      <c r="C288" s="37"/>
    </row>
    <row r="289" spans="1:3" s="34" customFormat="1" ht="25.5" hidden="1" customHeight="1">
      <c r="A289" s="36"/>
      <c r="B289" s="36"/>
      <c r="C289" s="38"/>
    </row>
    <row r="290" spans="1:3" s="34" customFormat="1" ht="25.5" hidden="1" customHeight="1">
      <c r="A290" s="36"/>
      <c r="B290" s="36"/>
      <c r="C290" s="38"/>
    </row>
    <row r="291" spans="1:3" s="34" customFormat="1" ht="25.5" hidden="1" customHeight="1">
      <c r="A291" s="36"/>
      <c r="B291" s="36"/>
      <c r="C291" s="37"/>
    </row>
    <row r="292" spans="1:3" s="34" customFormat="1" ht="25.5" hidden="1" customHeight="1">
      <c r="A292" s="36"/>
      <c r="B292" s="36"/>
      <c r="C292" s="37"/>
    </row>
    <row r="293" spans="1:3" s="34" customFormat="1" ht="25.5" hidden="1" customHeight="1">
      <c r="A293" s="36"/>
      <c r="B293" s="36"/>
      <c r="C293" s="37"/>
    </row>
    <row r="294" spans="1:3" s="34" customFormat="1" ht="25.5" hidden="1" customHeight="1">
      <c r="A294" s="36"/>
      <c r="B294" s="36"/>
      <c r="C294" s="37"/>
    </row>
    <row r="295" spans="1:3" s="34" customFormat="1" ht="25.5" hidden="1" customHeight="1">
      <c r="A295" s="36"/>
      <c r="B295" s="36"/>
      <c r="C295" s="37"/>
    </row>
    <row r="296" spans="1:3" s="34" customFormat="1" ht="25.5" hidden="1" customHeight="1">
      <c r="A296" s="36"/>
      <c r="B296" s="36"/>
      <c r="C296" s="37"/>
    </row>
    <row r="297" spans="1:3" s="34" customFormat="1" ht="25.5" hidden="1" customHeight="1">
      <c r="A297" s="36"/>
      <c r="B297" s="36"/>
      <c r="C297" s="37"/>
    </row>
    <row r="298" spans="1:3" s="34" customFormat="1" ht="25.5" hidden="1" customHeight="1">
      <c r="A298" s="36"/>
      <c r="B298" s="36"/>
      <c r="C298" s="37"/>
    </row>
    <row r="299" spans="1:3" s="34" customFormat="1" ht="25.5" hidden="1" customHeight="1">
      <c r="A299" s="36"/>
      <c r="B299" s="36"/>
      <c r="C299" s="38"/>
    </row>
    <row r="300" spans="1:3" s="34" customFormat="1" ht="25.5" hidden="1" customHeight="1">
      <c r="A300" s="36"/>
      <c r="B300" s="36"/>
      <c r="C300" s="37"/>
    </row>
    <row r="301" spans="1:3" s="34" customFormat="1" ht="25.5" hidden="1" customHeight="1">
      <c r="A301" s="36"/>
      <c r="B301" s="36"/>
      <c r="C301" s="37"/>
    </row>
    <row r="302" spans="1:3" s="34" customFormat="1" ht="25.5" hidden="1" customHeight="1">
      <c r="A302" s="36"/>
      <c r="B302" s="36"/>
      <c r="C302" s="37"/>
    </row>
    <row r="303" spans="1:3" s="34" customFormat="1" ht="25.5" hidden="1" customHeight="1">
      <c r="A303" s="36"/>
      <c r="B303" s="36"/>
      <c r="C303" s="37"/>
    </row>
    <row r="304" spans="1:3" s="34" customFormat="1" ht="25.5" hidden="1" customHeight="1">
      <c r="A304" s="36"/>
      <c r="B304" s="36"/>
      <c r="C304" s="37"/>
    </row>
    <row r="305" spans="1:3" s="34" customFormat="1" ht="25.5" hidden="1" customHeight="1">
      <c r="A305" s="36"/>
      <c r="B305" s="36"/>
      <c r="C305" s="37"/>
    </row>
    <row r="306" spans="1:3" s="34" customFormat="1" ht="25.5" hidden="1" customHeight="1">
      <c r="A306" s="36"/>
      <c r="B306" s="36"/>
      <c r="C306" s="37"/>
    </row>
    <row r="307" spans="1:3" s="34" customFormat="1" ht="25.5" hidden="1" customHeight="1">
      <c r="A307" s="36"/>
      <c r="B307" s="36"/>
      <c r="C307" s="37"/>
    </row>
    <row r="308" spans="1:3" s="34" customFormat="1" ht="25.5" hidden="1" customHeight="1">
      <c r="A308" s="36"/>
      <c r="B308" s="36"/>
      <c r="C308" s="38"/>
    </row>
    <row r="309" spans="1:3" s="34" customFormat="1" ht="25.5" hidden="1" customHeight="1">
      <c r="A309" s="36"/>
      <c r="B309" s="36"/>
      <c r="C309" s="37"/>
    </row>
    <row r="310" spans="1:3" s="34" customFormat="1" ht="25.5" hidden="1" customHeight="1">
      <c r="A310" s="36"/>
      <c r="B310" s="36"/>
      <c r="C310" s="37"/>
    </row>
    <row r="311" spans="1:3" s="34" customFormat="1" ht="25.5" hidden="1" customHeight="1">
      <c r="A311" s="36"/>
      <c r="B311" s="36"/>
      <c r="C311" s="38"/>
    </row>
    <row r="312" spans="1:3" s="34" customFormat="1" ht="25.5" hidden="1" customHeight="1">
      <c r="A312" s="36"/>
      <c r="B312" s="36"/>
      <c r="C312" s="38"/>
    </row>
    <row r="313" spans="1:3" s="34" customFormat="1" ht="25.5" hidden="1" customHeight="1">
      <c r="A313" s="36"/>
      <c r="B313" s="36"/>
      <c r="C313" s="37"/>
    </row>
    <row r="314" spans="1:3" s="34" customFormat="1" ht="25.5" hidden="1" customHeight="1">
      <c r="A314" s="36"/>
      <c r="B314" s="36"/>
      <c r="C314" s="37"/>
    </row>
    <row r="315" spans="1:3" s="34" customFormat="1" ht="25.5" hidden="1" customHeight="1">
      <c r="A315" s="36"/>
      <c r="B315" s="36"/>
      <c r="C315" s="37"/>
    </row>
    <row r="316" spans="1:3" s="34" customFormat="1" ht="25.5" hidden="1" customHeight="1">
      <c r="A316" s="36"/>
      <c r="B316" s="36"/>
      <c r="C316" s="37"/>
    </row>
    <row r="317" spans="1:3" s="34" customFormat="1" ht="25.5" hidden="1" customHeight="1">
      <c r="A317" s="36"/>
      <c r="B317" s="36"/>
      <c r="C317" s="37"/>
    </row>
    <row r="318" spans="1:3" s="34" customFormat="1" ht="25.5" hidden="1" customHeight="1">
      <c r="A318" s="36"/>
      <c r="B318" s="36"/>
      <c r="C318" s="37"/>
    </row>
    <row r="319" spans="1:3" s="34" customFormat="1" ht="25.5" hidden="1" customHeight="1">
      <c r="A319" s="36"/>
      <c r="B319" s="36"/>
      <c r="C319" s="37"/>
    </row>
    <row r="320" spans="1:3" s="34" customFormat="1" ht="25.5" hidden="1" customHeight="1">
      <c r="A320" s="36"/>
      <c r="B320" s="36"/>
      <c r="C320" s="37"/>
    </row>
    <row r="321" spans="1:3" s="34" customFormat="1" ht="25.5" hidden="1" customHeight="1">
      <c r="A321" s="36"/>
      <c r="B321" s="36"/>
      <c r="C321" s="37"/>
    </row>
    <row r="322" spans="1:3" s="34" customFormat="1" ht="25.5" hidden="1" customHeight="1">
      <c r="A322" s="36"/>
      <c r="B322" s="36"/>
      <c r="C322" s="37"/>
    </row>
    <row r="323" spans="1:3" s="34" customFormat="1" ht="25.5" hidden="1" customHeight="1">
      <c r="A323" s="36"/>
      <c r="B323" s="36"/>
      <c r="C323" s="37"/>
    </row>
    <row r="324" spans="1:3" s="34" customFormat="1" ht="25.5" hidden="1" customHeight="1">
      <c r="A324" s="36"/>
      <c r="B324" s="36"/>
      <c r="C324" s="37"/>
    </row>
    <row r="325" spans="1:3" s="34" customFormat="1" ht="25.5" hidden="1" customHeight="1">
      <c r="A325" s="36"/>
      <c r="B325" s="36"/>
      <c r="C325" s="38"/>
    </row>
    <row r="326" spans="1:3" s="34" customFormat="1" ht="25.5" hidden="1" customHeight="1">
      <c r="A326" s="36"/>
      <c r="B326" s="36"/>
      <c r="C326" s="37"/>
    </row>
    <row r="327" spans="1:3" s="34" customFormat="1" ht="25.5" hidden="1" customHeight="1">
      <c r="A327" s="36"/>
      <c r="B327" s="36"/>
      <c r="C327" s="37"/>
    </row>
    <row r="328" spans="1:3" s="34" customFormat="1" ht="25.5" hidden="1" customHeight="1">
      <c r="A328" s="36"/>
      <c r="B328" s="36"/>
      <c r="C328" s="37"/>
    </row>
    <row r="329" spans="1:3" s="34" customFormat="1" ht="25.5" hidden="1" customHeight="1">
      <c r="A329" s="36"/>
      <c r="B329" s="36"/>
      <c r="C329" s="37"/>
    </row>
    <row r="330" spans="1:3" s="34" customFormat="1" ht="25.5" hidden="1" customHeight="1">
      <c r="A330" s="36"/>
      <c r="B330" s="36"/>
      <c r="C330" s="37"/>
    </row>
    <row r="331" spans="1:3" s="34" customFormat="1" ht="25.5" hidden="1" customHeight="1">
      <c r="A331" s="36"/>
      <c r="B331" s="36"/>
      <c r="C331" s="37"/>
    </row>
    <row r="332" spans="1:3" s="34" customFormat="1" ht="25.5" hidden="1" customHeight="1">
      <c r="A332" s="36"/>
      <c r="B332" s="36"/>
      <c r="C332" s="38"/>
    </row>
    <row r="333" spans="1:3" s="34" customFormat="1" ht="25.5" hidden="1" customHeight="1">
      <c r="A333" s="36"/>
      <c r="B333" s="36"/>
      <c r="C333" s="37"/>
    </row>
    <row r="334" spans="1:3" s="34" customFormat="1" ht="25.5" hidden="1" customHeight="1">
      <c r="A334" s="36"/>
      <c r="B334" s="36"/>
      <c r="C334" s="37"/>
    </row>
    <row r="335" spans="1:3" s="34" customFormat="1" ht="25.5" hidden="1" customHeight="1">
      <c r="A335" s="36"/>
      <c r="B335" s="36"/>
      <c r="C335" s="37"/>
    </row>
    <row r="336" spans="1:3" s="34" customFormat="1" ht="25.5" hidden="1" customHeight="1">
      <c r="A336" s="36"/>
      <c r="B336" s="36"/>
      <c r="C336" s="37"/>
    </row>
    <row r="337" spans="1:3" s="34" customFormat="1" ht="25.5" hidden="1" customHeight="1">
      <c r="A337" s="36"/>
      <c r="B337" s="36"/>
      <c r="C337" s="37"/>
    </row>
    <row r="338" spans="1:3" s="34" customFormat="1" ht="25.5" hidden="1" customHeight="1">
      <c r="A338" s="36"/>
      <c r="B338" s="36"/>
      <c r="C338" s="37"/>
    </row>
    <row r="339" spans="1:3" s="34" customFormat="1" ht="25.5" hidden="1" customHeight="1">
      <c r="A339" s="36"/>
      <c r="B339" s="36"/>
      <c r="C339" s="37"/>
    </row>
    <row r="340" spans="1:3" s="34" customFormat="1" ht="25.5" hidden="1" customHeight="1">
      <c r="A340" s="36"/>
      <c r="B340" s="36"/>
      <c r="C340" s="37"/>
    </row>
    <row r="341" spans="1:3" s="34" customFormat="1" ht="25.5" hidden="1" customHeight="1">
      <c r="A341" s="36"/>
      <c r="B341" s="36"/>
      <c r="C341" s="37"/>
    </row>
    <row r="342" spans="1:3" s="34" customFormat="1" ht="25.5" hidden="1" customHeight="1">
      <c r="A342" s="36"/>
      <c r="B342" s="36"/>
      <c r="C342" s="38"/>
    </row>
    <row r="343" spans="1:3" s="34" customFormat="1" ht="25.5" hidden="1" customHeight="1">
      <c r="A343" s="36"/>
      <c r="B343" s="36"/>
      <c r="C343" s="37"/>
    </row>
    <row r="344" spans="1:3" s="34" customFormat="1" ht="25.5" hidden="1" customHeight="1">
      <c r="A344" s="36"/>
      <c r="B344" s="36"/>
      <c r="C344" s="37"/>
    </row>
    <row r="345" spans="1:3" s="34" customFormat="1" ht="25.5" hidden="1" customHeight="1">
      <c r="A345" s="36"/>
      <c r="B345" s="36"/>
      <c r="C345" s="37"/>
    </row>
    <row r="346" spans="1:3" s="34" customFormat="1" ht="25.5" hidden="1" customHeight="1">
      <c r="A346" s="36"/>
      <c r="B346" s="36"/>
      <c r="C346" s="37"/>
    </row>
    <row r="347" spans="1:3" s="34" customFormat="1" ht="25.5" hidden="1" customHeight="1">
      <c r="A347" s="36"/>
      <c r="B347" s="36"/>
      <c r="C347" s="37"/>
    </row>
    <row r="348" spans="1:3" s="34" customFormat="1" ht="25.5" hidden="1" customHeight="1">
      <c r="A348" s="36"/>
      <c r="B348" s="36"/>
      <c r="C348" s="37"/>
    </row>
    <row r="349" spans="1:3" s="34" customFormat="1" ht="25.5" hidden="1" customHeight="1">
      <c r="A349" s="36"/>
      <c r="B349" s="36"/>
      <c r="C349" s="37"/>
    </row>
    <row r="350" spans="1:3" s="34" customFormat="1" ht="25.5" hidden="1" customHeight="1">
      <c r="A350" s="36"/>
      <c r="B350" s="36"/>
      <c r="C350" s="37"/>
    </row>
    <row r="351" spans="1:3" s="34" customFormat="1" ht="25.5" hidden="1" customHeight="1">
      <c r="A351" s="36"/>
      <c r="B351" s="36"/>
      <c r="C351" s="37"/>
    </row>
    <row r="352" spans="1:3" s="34" customFormat="1" ht="25.5" hidden="1" customHeight="1">
      <c r="A352" s="36"/>
      <c r="B352" s="36"/>
      <c r="C352" s="38"/>
    </row>
    <row r="353" spans="1:3" s="34" customFormat="1" ht="25.5" hidden="1" customHeight="1">
      <c r="A353" s="36"/>
      <c r="B353" s="36"/>
      <c r="C353" s="37"/>
    </row>
    <row r="354" spans="1:3" s="34" customFormat="1" ht="25.5" hidden="1" customHeight="1">
      <c r="A354" s="36"/>
      <c r="B354" s="36"/>
      <c r="C354" s="37"/>
    </row>
    <row r="355" spans="1:3" s="34" customFormat="1" ht="25.5" hidden="1" customHeight="1">
      <c r="A355" s="36"/>
      <c r="B355" s="36"/>
      <c r="C355" s="38"/>
    </row>
    <row r="356" spans="1:3" s="34" customFormat="1" ht="25.5" hidden="1" customHeight="1">
      <c r="A356" s="36"/>
      <c r="B356" s="36"/>
      <c r="C356" s="37"/>
    </row>
    <row r="357" spans="1:3" s="34" customFormat="1" ht="25.5" hidden="1" customHeight="1">
      <c r="A357" s="36"/>
      <c r="B357" s="36"/>
      <c r="C357" s="37"/>
    </row>
    <row r="358" spans="1:3" s="34" customFormat="1" ht="25.5" hidden="1" customHeight="1">
      <c r="A358" s="36"/>
      <c r="B358" s="36"/>
      <c r="C358" s="37"/>
    </row>
    <row r="359" spans="1:3" s="34" customFormat="1" ht="25.5" hidden="1" customHeight="1">
      <c r="A359" s="36"/>
      <c r="B359" s="36"/>
      <c r="C359" s="38"/>
    </row>
    <row r="360" spans="1:3" s="34" customFormat="1" ht="25.5" hidden="1" customHeight="1">
      <c r="A360" s="36"/>
      <c r="B360" s="36"/>
      <c r="C360" s="38"/>
    </row>
    <row r="361" spans="1:3" s="34" customFormat="1" ht="25.5" hidden="1" customHeight="1">
      <c r="A361" s="36"/>
      <c r="B361" s="36"/>
      <c r="C361" s="37"/>
    </row>
    <row r="362" spans="1:3" s="34" customFormat="1" ht="25.5" hidden="1" customHeight="1">
      <c r="A362" s="36"/>
      <c r="B362" s="36"/>
      <c r="C362" s="37"/>
    </row>
    <row r="363" spans="1:3" s="34" customFormat="1" ht="25.5" hidden="1" customHeight="1">
      <c r="A363" s="36"/>
      <c r="B363" s="36"/>
      <c r="C363" s="37"/>
    </row>
    <row r="364" spans="1:3" s="34" customFormat="1" ht="25.5" hidden="1" customHeight="1">
      <c r="A364" s="36"/>
      <c r="B364" s="36"/>
      <c r="C364" s="37"/>
    </row>
    <row r="365" spans="1:3" s="34" customFormat="1" ht="25.5" hidden="1" customHeight="1">
      <c r="A365" s="36"/>
      <c r="B365" s="36"/>
      <c r="C365" s="37"/>
    </row>
    <row r="366" spans="1:3" s="34" customFormat="1" ht="25.5" hidden="1" customHeight="1">
      <c r="A366" s="36"/>
      <c r="B366" s="36"/>
      <c r="C366" s="37"/>
    </row>
    <row r="367" spans="1:3" s="34" customFormat="1" ht="25.5" hidden="1" customHeight="1">
      <c r="A367" s="36"/>
      <c r="B367" s="36"/>
      <c r="C367" s="38"/>
    </row>
    <row r="368" spans="1:3" s="34" customFormat="1" ht="25.5" hidden="1" customHeight="1">
      <c r="A368" s="36"/>
      <c r="B368" s="36"/>
      <c r="C368" s="37"/>
    </row>
    <row r="369" spans="1:3" s="34" customFormat="1" ht="25.5" hidden="1" customHeight="1">
      <c r="A369" s="36"/>
      <c r="B369" s="36"/>
      <c r="C369" s="37"/>
    </row>
    <row r="370" spans="1:3" s="34" customFormat="1" ht="25.5" hidden="1" customHeight="1">
      <c r="A370" s="36"/>
      <c r="B370" s="36"/>
      <c r="C370" s="37"/>
    </row>
    <row r="371" spans="1:3" s="34" customFormat="1" ht="25.5" hidden="1" customHeight="1">
      <c r="A371" s="36"/>
      <c r="B371" s="36"/>
      <c r="C371" s="37"/>
    </row>
    <row r="372" spans="1:3" s="34" customFormat="1" ht="25.5" hidden="1" customHeight="1">
      <c r="A372" s="36"/>
      <c r="B372" s="36"/>
      <c r="C372" s="37"/>
    </row>
    <row r="373" spans="1:3" s="34" customFormat="1" ht="25.5" hidden="1" customHeight="1">
      <c r="A373" s="36"/>
      <c r="B373" s="36"/>
      <c r="C373" s="38"/>
    </row>
    <row r="374" spans="1:3" s="34" customFormat="1" ht="25.5" hidden="1" customHeight="1">
      <c r="A374" s="36"/>
      <c r="B374" s="36"/>
      <c r="C374" s="37"/>
    </row>
    <row r="375" spans="1:3" s="34" customFormat="1" ht="25.5" hidden="1" customHeight="1">
      <c r="A375" s="36"/>
      <c r="B375" s="36"/>
      <c r="C375" s="37"/>
    </row>
    <row r="376" spans="1:3" s="34" customFormat="1" ht="25.5" hidden="1" customHeight="1">
      <c r="A376" s="36"/>
      <c r="B376" s="36"/>
      <c r="C376" s="37"/>
    </row>
    <row r="377" spans="1:3" s="34" customFormat="1" ht="25.5" hidden="1" customHeight="1">
      <c r="A377" s="36"/>
      <c r="B377" s="36"/>
      <c r="C377" s="38"/>
    </row>
    <row r="378" spans="1:3" s="34" customFormat="1" ht="25.5" hidden="1" customHeight="1">
      <c r="A378" s="36"/>
      <c r="B378" s="36"/>
      <c r="C378" s="38"/>
    </row>
    <row r="379" spans="1:3" s="34" customFormat="1" ht="25.5" hidden="1" customHeight="1">
      <c r="A379" s="36"/>
      <c r="B379" s="36"/>
      <c r="C379" s="37"/>
    </row>
    <row r="380" spans="1:3" s="34" customFormat="1" ht="25.5" hidden="1" customHeight="1">
      <c r="A380" s="36"/>
      <c r="B380" s="36"/>
      <c r="C380" s="37"/>
    </row>
    <row r="381" spans="1:3" s="34" customFormat="1" ht="25.5" hidden="1" customHeight="1">
      <c r="A381" s="36"/>
      <c r="B381" s="36"/>
      <c r="C381" s="37"/>
    </row>
    <row r="382" spans="1:3" s="34" customFormat="1" ht="25.5" hidden="1" customHeight="1">
      <c r="A382" s="36"/>
      <c r="B382" s="36"/>
      <c r="C382" s="37"/>
    </row>
    <row r="383" spans="1:3" s="34" customFormat="1" ht="25.5" hidden="1" customHeight="1">
      <c r="A383" s="36"/>
      <c r="B383" s="36"/>
      <c r="C383" s="37"/>
    </row>
    <row r="384" spans="1:3" s="34" customFormat="1" ht="25.5" hidden="1" customHeight="1">
      <c r="A384" s="36"/>
      <c r="B384" s="36"/>
      <c r="C384" s="37"/>
    </row>
    <row r="385" spans="1:3" s="34" customFormat="1" ht="25.5" hidden="1" customHeight="1">
      <c r="A385" s="36"/>
      <c r="B385" s="36"/>
      <c r="C385" s="37"/>
    </row>
    <row r="386" spans="1:3" s="34" customFormat="1" ht="25.5" hidden="1" customHeight="1">
      <c r="A386" s="36"/>
      <c r="B386" s="36"/>
      <c r="C386" s="37"/>
    </row>
    <row r="387" spans="1:3" s="34" customFormat="1" ht="25.5" hidden="1" customHeight="1">
      <c r="A387" s="36"/>
      <c r="B387" s="36"/>
      <c r="C387" s="38"/>
    </row>
    <row r="388" spans="1:3" s="34" customFormat="1" ht="25.5" hidden="1" customHeight="1">
      <c r="A388" s="36"/>
      <c r="B388" s="36"/>
      <c r="C388" s="37"/>
    </row>
    <row r="389" spans="1:3" s="34" customFormat="1" ht="25.5" hidden="1" customHeight="1">
      <c r="A389" s="36"/>
      <c r="B389" s="36"/>
      <c r="C389" s="37"/>
    </row>
    <row r="390" spans="1:3" s="34" customFormat="1" ht="25.5" hidden="1" customHeight="1">
      <c r="A390" s="36"/>
      <c r="B390" s="36"/>
      <c r="C390" s="37"/>
    </row>
    <row r="391" spans="1:3" s="34" customFormat="1" ht="25.5" hidden="1" customHeight="1">
      <c r="A391" s="36"/>
      <c r="B391" s="36"/>
      <c r="C391" s="37"/>
    </row>
    <row r="392" spans="1:3" s="34" customFormat="1" ht="25.5" hidden="1" customHeight="1">
      <c r="A392" s="36"/>
      <c r="B392" s="36"/>
      <c r="C392" s="37"/>
    </row>
    <row r="393" spans="1:3" s="34" customFormat="1" ht="25.5" hidden="1" customHeight="1">
      <c r="A393" s="36"/>
      <c r="B393" s="36"/>
      <c r="C393" s="37"/>
    </row>
    <row r="394" spans="1:3" s="34" customFormat="1" ht="25.5" hidden="1" customHeight="1">
      <c r="A394" s="36"/>
      <c r="B394" s="36"/>
      <c r="C394" s="37"/>
    </row>
    <row r="395" spans="1:3" s="34" customFormat="1" ht="25.5" hidden="1" customHeight="1">
      <c r="A395" s="36"/>
      <c r="B395" s="36"/>
      <c r="C395" s="37"/>
    </row>
    <row r="396" spans="1:3" s="34" customFormat="1" ht="25.5" hidden="1" customHeight="1">
      <c r="A396" s="36"/>
      <c r="B396" s="36"/>
      <c r="C396" s="38"/>
    </row>
    <row r="397" spans="1:3" s="34" customFormat="1" ht="25.5" hidden="1" customHeight="1">
      <c r="A397" s="36"/>
      <c r="B397" s="36"/>
      <c r="C397" s="37"/>
    </row>
    <row r="398" spans="1:3" s="34" customFormat="1" ht="25.5" hidden="1" customHeight="1">
      <c r="A398" s="36"/>
      <c r="B398" s="36"/>
      <c r="C398" s="37"/>
    </row>
    <row r="399" spans="1:3" s="34" customFormat="1" ht="25.5" hidden="1" customHeight="1">
      <c r="A399" s="36"/>
      <c r="B399" s="36"/>
      <c r="C399" s="38"/>
    </row>
    <row r="400" spans="1:3" s="34" customFormat="1" ht="25.5" hidden="1" customHeight="1">
      <c r="A400" s="36"/>
      <c r="B400" s="36"/>
      <c r="C400" s="37"/>
    </row>
    <row r="401" spans="1:3" s="34" customFormat="1" ht="25.5" hidden="1" customHeight="1">
      <c r="A401" s="36"/>
      <c r="B401" s="36"/>
      <c r="C401" s="37"/>
    </row>
    <row r="402" spans="1:3" s="34" customFormat="1" ht="25.5" hidden="1" customHeight="1">
      <c r="A402" s="36"/>
      <c r="B402" s="36"/>
      <c r="C402" s="38"/>
    </row>
    <row r="403" spans="1:3" s="34" customFormat="1" ht="25.5" hidden="1" customHeight="1">
      <c r="A403" s="36"/>
      <c r="B403" s="36"/>
      <c r="C403" s="37"/>
    </row>
    <row r="404" spans="1:3" s="34" customFormat="1" ht="25.5" hidden="1" customHeight="1">
      <c r="A404" s="36"/>
      <c r="B404" s="36"/>
      <c r="C404" s="37"/>
    </row>
    <row r="405" spans="1:3" s="34" customFormat="1" ht="25.5" hidden="1" customHeight="1">
      <c r="A405" s="36"/>
      <c r="B405" s="36"/>
      <c r="C405" s="38"/>
    </row>
    <row r="406" spans="1:3" s="34" customFormat="1" ht="25.5" hidden="1" customHeight="1">
      <c r="A406" s="36"/>
      <c r="B406" s="36"/>
      <c r="C406" s="37"/>
    </row>
    <row r="407" spans="1:3" s="34" customFormat="1" ht="25.5" hidden="1" customHeight="1">
      <c r="A407" s="36"/>
      <c r="B407" s="36"/>
      <c r="C407" s="37"/>
    </row>
    <row r="408" spans="1:3" s="34" customFormat="1" ht="25.5" hidden="1" customHeight="1">
      <c r="A408" s="36"/>
      <c r="B408" s="36"/>
      <c r="C408" s="38"/>
    </row>
    <row r="409" spans="1:3" s="34" customFormat="1" ht="25.5" hidden="1" customHeight="1">
      <c r="A409" s="36"/>
      <c r="B409" s="36"/>
      <c r="C409" s="37"/>
    </row>
    <row r="410" spans="1:3" hidden="1"/>
    <row r="411" spans="1:3" hidden="1"/>
    <row r="412" spans="1:3" hidden="1"/>
    <row r="413" spans="1:3" hidden="1"/>
    <row r="414" spans="1:3" hidden="1"/>
    <row r="415" spans="1:3" hidden="1"/>
    <row r="416" spans="1:3" hidden="1"/>
    <row r="417" hidden="1"/>
    <row r="418" hidden="1"/>
    <row r="419" hidden="1"/>
    <row r="420" hidden="1"/>
    <row r="421" hidden="1"/>
    <row r="422"/>
    <row r="423" ht="15" customHeight="1"/>
  </sheetData>
  <sheetProtection insertRows="0"/>
  <mergeCells count="5">
    <mergeCell ref="A4:A5"/>
    <mergeCell ref="B4:B5"/>
    <mergeCell ref="C4:C5"/>
    <mergeCell ref="A2:D2"/>
    <mergeCell ref="A1:D1"/>
  </mergeCells>
  <printOptions horizontalCentered="1"/>
  <pageMargins left="0.74803149606299213" right="0.55118110236220474" top="0.31496062992125984" bottom="1.2" header="0.19685039370078741" footer="0.86"/>
  <pageSetup scale="80" orientation="portrait" r:id="rId1"/>
  <headerFooter>
    <oddFooter>&amp;L&amp;"-,Cursiva"&amp;10Ejercicio Fiscal 2016&amp;R&amp;10Página &amp;P de &amp;N&amp;K00+000-&amp;11----</oddFooter>
  </headerFooter>
</worksheet>
</file>

<file path=xl/worksheets/sheet15.xml><?xml version="1.0" encoding="utf-8"?>
<worksheet xmlns="http://schemas.openxmlformats.org/spreadsheetml/2006/main" xmlns:r="http://schemas.openxmlformats.org/officeDocument/2006/relationships">
  <dimension ref="A1:IQ523"/>
  <sheetViews>
    <sheetView showGridLines="0" topLeftCell="A142" workbookViewId="0">
      <selection activeCell="F43" sqref="F43"/>
    </sheetView>
  </sheetViews>
  <sheetFormatPr baseColWidth="10" defaultColWidth="0" defaultRowHeight="0" customHeight="1" zeroHeight="1"/>
  <cols>
    <col min="1" max="4" width="2.28515625" style="39" customWidth="1"/>
    <col min="5" max="5" width="67.5703125" style="39" customWidth="1"/>
    <col min="6" max="6" width="20" style="34" customWidth="1"/>
    <col min="7" max="7" width="6.85546875" hidden="1" customWidth="1"/>
    <col min="8" max="16" width="0" hidden="1" customWidth="1"/>
    <col min="17" max="251" width="11.42578125" hidden="1" customWidth="1"/>
    <col min="252" max="252" width="1" customWidth="1"/>
  </cols>
  <sheetData>
    <row r="1" spans="1:7" s="350" customFormat="1" ht="27" customHeight="1">
      <c r="A1" s="820" t="s">
        <v>1791</v>
      </c>
      <c r="B1" s="821"/>
      <c r="C1" s="821"/>
      <c r="D1" s="821"/>
      <c r="E1" s="821"/>
      <c r="F1" s="822"/>
    </row>
    <row r="2" spans="1:7" s="350" customFormat="1" ht="27" customHeight="1">
      <c r="A2" s="823" t="str">
        <f>'Objetivos PMD'!$B$3</f>
        <v>Municipio:  Degollado, Jalisco.</v>
      </c>
      <c r="B2" s="824"/>
      <c r="C2" s="824"/>
      <c r="D2" s="824"/>
      <c r="E2" s="824"/>
      <c r="F2" s="825"/>
    </row>
    <row r="3" spans="1:7" s="354" customFormat="1" ht="29.25" customHeight="1">
      <c r="A3" s="826"/>
      <c r="B3" s="827"/>
      <c r="C3" s="827"/>
      <c r="D3" s="828"/>
      <c r="E3" s="351"/>
      <c r="F3" s="352" t="s">
        <v>1306</v>
      </c>
      <c r="G3" s="353"/>
    </row>
    <row r="4" spans="1:7" s="355" customFormat="1" ht="20.100000000000001" customHeight="1">
      <c r="A4" s="440">
        <v>1</v>
      </c>
      <c r="B4" s="814" t="s">
        <v>1049</v>
      </c>
      <c r="C4" s="815"/>
      <c r="D4" s="815"/>
      <c r="E4" s="816"/>
      <c r="F4" s="441">
        <f>SUM(F5+F8+F13+F23+F25+F28+F32+F37)</f>
        <v>51560985</v>
      </c>
    </row>
    <row r="5" spans="1:7" s="355" customFormat="1" ht="20.100000000000001" customHeight="1">
      <c r="A5" s="442" t="s">
        <v>1647</v>
      </c>
      <c r="B5" s="443" t="s">
        <v>1647</v>
      </c>
      <c r="C5" s="811" t="s">
        <v>1051</v>
      </c>
      <c r="D5" s="812"/>
      <c r="E5" s="813"/>
      <c r="F5" s="444">
        <f>SUM(F6:F7)</f>
        <v>0</v>
      </c>
    </row>
    <row r="6" spans="1:7" s="197" customFormat="1" ht="20.100000000000001" customHeight="1">
      <c r="A6" s="437"/>
      <c r="B6" s="438" t="s">
        <v>1647</v>
      </c>
      <c r="C6" s="438" t="s">
        <v>1647</v>
      </c>
      <c r="D6" s="438" t="s">
        <v>1679</v>
      </c>
      <c r="E6" s="302" t="s">
        <v>1053</v>
      </c>
      <c r="F6" s="340">
        <v>0</v>
      </c>
    </row>
    <row r="7" spans="1:7" s="197" customFormat="1" ht="20.100000000000001" customHeight="1">
      <c r="A7" s="437"/>
      <c r="B7" s="438" t="s">
        <v>1647</v>
      </c>
      <c r="C7" s="438" t="s">
        <v>1647</v>
      </c>
      <c r="D7" s="438" t="s">
        <v>1648</v>
      </c>
      <c r="E7" s="302" t="s">
        <v>1653</v>
      </c>
      <c r="F7" s="340">
        <v>0</v>
      </c>
    </row>
    <row r="8" spans="1:7" s="355" customFormat="1" ht="20.100000000000001" customHeight="1">
      <c r="A8" s="442" t="s">
        <v>1647</v>
      </c>
      <c r="B8" s="443" t="s">
        <v>1652</v>
      </c>
      <c r="C8" s="811" t="s">
        <v>1057</v>
      </c>
      <c r="D8" s="812"/>
      <c r="E8" s="813"/>
      <c r="F8" s="444">
        <f>SUM(F9:F12)</f>
        <v>0</v>
      </c>
    </row>
    <row r="9" spans="1:7" s="197" customFormat="1" ht="20.100000000000001" customHeight="1">
      <c r="A9" s="437"/>
      <c r="B9" s="438" t="s">
        <v>1647</v>
      </c>
      <c r="C9" s="438" t="s">
        <v>1652</v>
      </c>
      <c r="D9" s="438" t="s">
        <v>1679</v>
      </c>
      <c r="E9" s="439" t="s">
        <v>1654</v>
      </c>
      <c r="F9" s="340">
        <v>0</v>
      </c>
    </row>
    <row r="10" spans="1:7" s="197" customFormat="1" ht="20.100000000000001" customHeight="1">
      <c r="A10" s="437"/>
      <c r="B10" s="438" t="s">
        <v>1679</v>
      </c>
      <c r="C10" s="438" t="s">
        <v>1648</v>
      </c>
      <c r="D10" s="438" t="s">
        <v>1648</v>
      </c>
      <c r="E10" s="439" t="s">
        <v>1061</v>
      </c>
      <c r="F10" s="340">
        <v>0</v>
      </c>
    </row>
    <row r="11" spans="1:7" s="197" customFormat="1" ht="20.100000000000001" customHeight="1">
      <c r="A11" s="437"/>
      <c r="B11" s="438" t="s">
        <v>1647</v>
      </c>
      <c r="C11" s="438" t="s">
        <v>1652</v>
      </c>
      <c r="D11" s="438" t="s">
        <v>1649</v>
      </c>
      <c r="E11" s="302" t="s">
        <v>1063</v>
      </c>
      <c r="F11" s="340">
        <v>0</v>
      </c>
    </row>
    <row r="12" spans="1:7" s="197" customFormat="1" ht="20.100000000000001" customHeight="1">
      <c r="A12" s="437"/>
      <c r="B12" s="438" t="s">
        <v>1679</v>
      </c>
      <c r="C12" s="438" t="s">
        <v>1648</v>
      </c>
      <c r="D12" s="438" t="s">
        <v>1682</v>
      </c>
      <c r="E12" s="439" t="s">
        <v>1065</v>
      </c>
      <c r="F12" s="341">
        <v>0</v>
      </c>
    </row>
    <row r="13" spans="1:7" s="355" customFormat="1" ht="20.100000000000001" customHeight="1">
      <c r="A13" s="442" t="s">
        <v>1647</v>
      </c>
      <c r="B13" s="443" t="s">
        <v>1680</v>
      </c>
      <c r="C13" s="811" t="s">
        <v>1067</v>
      </c>
      <c r="D13" s="812"/>
      <c r="E13" s="813"/>
      <c r="F13" s="444">
        <f>SUM(F14:F22)</f>
        <v>0</v>
      </c>
    </row>
    <row r="14" spans="1:7" s="197" customFormat="1" ht="20.100000000000001" customHeight="1">
      <c r="A14" s="437"/>
      <c r="B14" s="438" t="s">
        <v>1647</v>
      </c>
      <c r="C14" s="438" t="s">
        <v>1680</v>
      </c>
      <c r="D14" s="438" t="s">
        <v>1679</v>
      </c>
      <c r="E14" s="302" t="s">
        <v>1655</v>
      </c>
      <c r="F14" s="341">
        <v>0</v>
      </c>
    </row>
    <row r="15" spans="1:7" s="197" customFormat="1" ht="20.100000000000001" customHeight="1">
      <c r="A15" s="437"/>
      <c r="B15" s="438" t="s">
        <v>1647</v>
      </c>
      <c r="C15" s="438" t="s">
        <v>1680</v>
      </c>
      <c r="D15" s="438" t="s">
        <v>1648</v>
      </c>
      <c r="E15" s="302" t="s">
        <v>1071</v>
      </c>
      <c r="F15" s="340">
        <v>0</v>
      </c>
    </row>
    <row r="16" spans="1:7" s="197" customFormat="1" ht="20.100000000000001" customHeight="1">
      <c r="A16" s="437"/>
      <c r="B16" s="438" t="s">
        <v>1647</v>
      </c>
      <c r="C16" s="438" t="s">
        <v>1680</v>
      </c>
      <c r="D16" s="438" t="s">
        <v>1649</v>
      </c>
      <c r="E16" s="302" t="s">
        <v>1073</v>
      </c>
      <c r="F16" s="340">
        <v>0</v>
      </c>
    </row>
    <row r="17" spans="1:6" s="197" customFormat="1" ht="20.100000000000001" customHeight="1">
      <c r="A17" s="437"/>
      <c r="B17" s="438" t="s">
        <v>1647</v>
      </c>
      <c r="C17" s="438" t="s">
        <v>1680</v>
      </c>
      <c r="D17" s="438" t="s">
        <v>1682</v>
      </c>
      <c r="E17" s="302" t="s">
        <v>1075</v>
      </c>
      <c r="F17" s="340">
        <v>0</v>
      </c>
    </row>
    <row r="18" spans="1:6" s="197" customFormat="1" ht="20.100000000000001" customHeight="1">
      <c r="A18" s="437"/>
      <c r="B18" s="438" t="s">
        <v>1647</v>
      </c>
      <c r="C18" s="438" t="s">
        <v>1680</v>
      </c>
      <c r="D18" s="438" t="s">
        <v>1650</v>
      </c>
      <c r="E18" s="302" t="s">
        <v>1077</v>
      </c>
      <c r="F18" s="340">
        <v>0</v>
      </c>
    </row>
    <row r="19" spans="1:6" s="197" customFormat="1" ht="20.100000000000001" customHeight="1">
      <c r="A19" s="437"/>
      <c r="B19" s="438" t="s">
        <v>1647</v>
      </c>
      <c r="C19" s="438" t="s">
        <v>1680</v>
      </c>
      <c r="D19" s="438" t="s">
        <v>1683</v>
      </c>
      <c r="E19" s="302" t="s">
        <v>1079</v>
      </c>
      <c r="F19" s="340">
        <v>0</v>
      </c>
    </row>
    <row r="20" spans="1:6" s="197" customFormat="1" ht="20.100000000000001" customHeight="1">
      <c r="A20" s="437"/>
      <c r="B20" s="438" t="s">
        <v>1647</v>
      </c>
      <c r="C20" s="438" t="s">
        <v>1680</v>
      </c>
      <c r="D20" s="438" t="s">
        <v>1651</v>
      </c>
      <c r="E20" s="302" t="s">
        <v>1081</v>
      </c>
      <c r="F20" s="340">
        <v>0</v>
      </c>
    </row>
    <row r="21" spans="1:6" s="197" customFormat="1" ht="20.100000000000001" customHeight="1">
      <c r="A21" s="437"/>
      <c r="B21" s="438" t="s">
        <v>1647</v>
      </c>
      <c r="C21" s="438" t="s">
        <v>1680</v>
      </c>
      <c r="D21" s="438" t="s">
        <v>1684</v>
      </c>
      <c r="E21" s="302" t="s">
        <v>1083</v>
      </c>
      <c r="F21" s="340">
        <v>0</v>
      </c>
    </row>
    <row r="22" spans="1:6" s="197" customFormat="1" ht="20.100000000000001" customHeight="1">
      <c r="A22" s="437"/>
      <c r="B22" s="438" t="s">
        <v>1647</v>
      </c>
      <c r="C22" s="438" t="s">
        <v>1680</v>
      </c>
      <c r="D22" s="438" t="s">
        <v>1685</v>
      </c>
      <c r="E22" s="302" t="s">
        <v>179</v>
      </c>
      <c r="F22" s="340">
        <v>0</v>
      </c>
    </row>
    <row r="23" spans="1:6" s="355" customFormat="1" ht="20.100000000000001" customHeight="1">
      <c r="A23" s="442" t="s">
        <v>1647</v>
      </c>
      <c r="B23" s="443" t="s">
        <v>1681</v>
      </c>
      <c r="C23" s="811" t="s">
        <v>1086</v>
      </c>
      <c r="D23" s="812"/>
      <c r="E23" s="813"/>
      <c r="F23" s="444">
        <f>SUM(F24)</f>
        <v>0</v>
      </c>
    </row>
    <row r="24" spans="1:6" s="197" customFormat="1" ht="20.100000000000001" customHeight="1">
      <c r="A24" s="437"/>
      <c r="B24" s="438" t="s">
        <v>1647</v>
      </c>
      <c r="C24" s="438" t="s">
        <v>1681</v>
      </c>
      <c r="D24" s="438" t="s">
        <v>1679</v>
      </c>
      <c r="E24" s="302" t="s">
        <v>1088</v>
      </c>
      <c r="F24" s="340">
        <v>0</v>
      </c>
    </row>
    <row r="25" spans="1:6" s="355" customFormat="1" ht="20.100000000000001" customHeight="1">
      <c r="A25" s="442" t="s">
        <v>1647</v>
      </c>
      <c r="B25" s="443" t="s">
        <v>1686</v>
      </c>
      <c r="C25" s="811" t="s">
        <v>1090</v>
      </c>
      <c r="D25" s="812"/>
      <c r="E25" s="813"/>
      <c r="F25" s="444">
        <f>SUM(F26:F27)</f>
        <v>0</v>
      </c>
    </row>
    <row r="26" spans="1:6" s="197" customFormat="1" ht="20.100000000000001" customHeight="1">
      <c r="A26" s="437"/>
      <c r="B26" s="438" t="s">
        <v>1647</v>
      </c>
      <c r="C26" s="438" t="s">
        <v>1686</v>
      </c>
      <c r="D26" s="438" t="s">
        <v>1679</v>
      </c>
      <c r="E26" s="302" t="s">
        <v>1656</v>
      </c>
      <c r="F26" s="340">
        <v>0</v>
      </c>
    </row>
    <row r="27" spans="1:6" s="197" customFormat="1" ht="20.100000000000001" customHeight="1">
      <c r="A27" s="437"/>
      <c r="B27" s="438" t="s">
        <v>1647</v>
      </c>
      <c r="C27" s="438" t="s">
        <v>1686</v>
      </c>
      <c r="D27" s="438" t="s">
        <v>1648</v>
      </c>
      <c r="E27" s="302" t="s">
        <v>1094</v>
      </c>
      <c r="F27" s="340">
        <v>0</v>
      </c>
    </row>
    <row r="28" spans="1:6" s="355" customFormat="1" ht="20.100000000000001" customHeight="1">
      <c r="A28" s="442" t="s">
        <v>1647</v>
      </c>
      <c r="B28" s="443" t="s">
        <v>1687</v>
      </c>
      <c r="C28" s="811" t="s">
        <v>1096</v>
      </c>
      <c r="D28" s="812"/>
      <c r="E28" s="813"/>
      <c r="F28" s="444">
        <f>SUM(F29:F31)</f>
        <v>0</v>
      </c>
    </row>
    <row r="29" spans="1:6" s="197" customFormat="1" ht="20.100000000000001" customHeight="1">
      <c r="A29" s="437"/>
      <c r="B29" s="438" t="s">
        <v>1647</v>
      </c>
      <c r="C29" s="438" t="s">
        <v>1687</v>
      </c>
      <c r="D29" s="438" t="s">
        <v>1679</v>
      </c>
      <c r="E29" s="302" t="s">
        <v>1098</v>
      </c>
      <c r="F29" s="340">
        <v>0</v>
      </c>
    </row>
    <row r="30" spans="1:6" s="197" customFormat="1" ht="20.100000000000001" customHeight="1">
      <c r="A30" s="437"/>
      <c r="B30" s="438" t="s">
        <v>1647</v>
      </c>
      <c r="C30" s="438" t="s">
        <v>1687</v>
      </c>
      <c r="D30" s="438" t="s">
        <v>1648</v>
      </c>
      <c r="E30" s="302" t="s">
        <v>1100</v>
      </c>
      <c r="F30" s="340">
        <v>0</v>
      </c>
    </row>
    <row r="31" spans="1:6" s="197" customFormat="1" ht="20.100000000000001" customHeight="1">
      <c r="A31" s="437"/>
      <c r="B31" s="438" t="s">
        <v>1647</v>
      </c>
      <c r="C31" s="438" t="s">
        <v>1687</v>
      </c>
      <c r="D31" s="438" t="s">
        <v>1649</v>
      </c>
      <c r="E31" s="302" t="s">
        <v>1102</v>
      </c>
      <c r="F31" s="340">
        <v>0</v>
      </c>
    </row>
    <row r="32" spans="1:6" s="355" customFormat="1" ht="20.100000000000001" customHeight="1">
      <c r="A32" s="442" t="s">
        <v>1647</v>
      </c>
      <c r="B32" s="443" t="s">
        <v>1688</v>
      </c>
      <c r="C32" s="811" t="s">
        <v>1104</v>
      </c>
      <c r="D32" s="812"/>
      <c r="E32" s="813"/>
      <c r="F32" s="444">
        <f>SUM(F33:F36)</f>
        <v>0</v>
      </c>
    </row>
    <row r="33" spans="1:6" s="197" customFormat="1" ht="20.100000000000001" customHeight="1">
      <c r="A33" s="437"/>
      <c r="B33" s="438" t="s">
        <v>1647</v>
      </c>
      <c r="C33" s="438" t="s">
        <v>1688</v>
      </c>
      <c r="D33" s="438" t="s">
        <v>1679</v>
      </c>
      <c r="E33" s="302" t="s">
        <v>1106</v>
      </c>
      <c r="F33" s="340">
        <v>0</v>
      </c>
    </row>
    <row r="34" spans="1:6" s="197" customFormat="1" ht="20.100000000000001" customHeight="1">
      <c r="A34" s="437"/>
      <c r="B34" s="438" t="s">
        <v>1647</v>
      </c>
      <c r="C34" s="438" t="s">
        <v>1688</v>
      </c>
      <c r="D34" s="438" t="s">
        <v>1648</v>
      </c>
      <c r="E34" s="302" t="s">
        <v>1108</v>
      </c>
      <c r="F34" s="340">
        <v>0</v>
      </c>
    </row>
    <row r="35" spans="1:6" s="197" customFormat="1" ht="20.100000000000001" customHeight="1">
      <c r="A35" s="437"/>
      <c r="B35" s="438" t="s">
        <v>1647</v>
      </c>
      <c r="C35" s="438" t="s">
        <v>1688</v>
      </c>
      <c r="D35" s="438" t="s">
        <v>1649</v>
      </c>
      <c r="E35" s="302" t="s">
        <v>1110</v>
      </c>
      <c r="F35" s="340">
        <v>0</v>
      </c>
    </row>
    <row r="36" spans="1:6" s="197" customFormat="1" ht="20.100000000000001" customHeight="1">
      <c r="A36" s="437"/>
      <c r="B36" s="438" t="s">
        <v>1647</v>
      </c>
      <c r="C36" s="438" t="s">
        <v>1688</v>
      </c>
      <c r="D36" s="438" t="s">
        <v>1682</v>
      </c>
      <c r="E36" s="302" t="s">
        <v>1112</v>
      </c>
      <c r="F36" s="340">
        <v>0</v>
      </c>
    </row>
    <row r="37" spans="1:6" s="355" customFormat="1" ht="20.100000000000001" customHeight="1">
      <c r="A37" s="442" t="s">
        <v>1647</v>
      </c>
      <c r="B37" s="443" t="s">
        <v>1689</v>
      </c>
      <c r="C37" s="811" t="s">
        <v>521</v>
      </c>
      <c r="D37" s="812"/>
      <c r="E37" s="813"/>
      <c r="F37" s="444">
        <f>SUM(F38:F42)</f>
        <v>51560985</v>
      </c>
    </row>
    <row r="38" spans="1:6" s="197" customFormat="1" ht="20.100000000000001" customHeight="1">
      <c r="A38" s="437"/>
      <c r="B38" s="438" t="s">
        <v>1647</v>
      </c>
      <c r="C38" s="438" t="s">
        <v>1689</v>
      </c>
      <c r="D38" s="438" t="s">
        <v>1679</v>
      </c>
      <c r="E38" s="302" t="s">
        <v>1657</v>
      </c>
      <c r="F38" s="340">
        <v>0</v>
      </c>
    </row>
    <row r="39" spans="1:6" s="197" customFormat="1" ht="20.100000000000001" customHeight="1">
      <c r="A39" s="437"/>
      <c r="B39" s="438" t="s">
        <v>1647</v>
      </c>
      <c r="C39" s="438" t="s">
        <v>1689</v>
      </c>
      <c r="D39" s="438" t="s">
        <v>1648</v>
      </c>
      <c r="E39" s="302" t="s">
        <v>1117</v>
      </c>
      <c r="F39" s="340">
        <v>0</v>
      </c>
    </row>
    <row r="40" spans="1:6" s="197" customFormat="1" ht="20.100000000000001" customHeight="1">
      <c r="A40" s="437"/>
      <c r="B40" s="438" t="s">
        <v>1647</v>
      </c>
      <c r="C40" s="438" t="s">
        <v>1689</v>
      </c>
      <c r="D40" s="438" t="s">
        <v>1649</v>
      </c>
      <c r="E40" s="302" t="s">
        <v>1119</v>
      </c>
      <c r="F40" s="340">
        <v>0</v>
      </c>
    </row>
    <row r="41" spans="1:6" s="197" customFormat="1" ht="20.100000000000001" customHeight="1">
      <c r="A41" s="437"/>
      <c r="B41" s="438" t="s">
        <v>1647</v>
      </c>
      <c r="C41" s="438" t="s">
        <v>1689</v>
      </c>
      <c r="D41" s="438" t="s">
        <v>1682</v>
      </c>
      <c r="E41" s="302" t="s">
        <v>1121</v>
      </c>
      <c r="F41" s="340">
        <v>0</v>
      </c>
    </row>
    <row r="42" spans="1:6" s="197" customFormat="1" ht="20.100000000000001" customHeight="1">
      <c r="A42" s="437"/>
      <c r="B42" s="438" t="s">
        <v>1647</v>
      </c>
      <c r="C42" s="438" t="s">
        <v>1689</v>
      </c>
      <c r="D42" s="438" t="s">
        <v>1650</v>
      </c>
      <c r="E42" s="302" t="s">
        <v>179</v>
      </c>
      <c r="F42" s="340">
        <v>51560985</v>
      </c>
    </row>
    <row r="43" spans="1:6" s="355" customFormat="1" ht="20.100000000000001" customHeight="1">
      <c r="A43" s="440" t="s">
        <v>1648</v>
      </c>
      <c r="B43" s="814" t="s">
        <v>1124</v>
      </c>
      <c r="C43" s="815"/>
      <c r="D43" s="815"/>
      <c r="E43" s="816"/>
      <c r="F43" s="441">
        <f>SUM(F44+F51+F59+F65+F70+F77+F87)</f>
        <v>0</v>
      </c>
    </row>
    <row r="44" spans="1:6" s="355" customFormat="1" ht="20.100000000000001" customHeight="1">
      <c r="A44" s="442" t="s">
        <v>1652</v>
      </c>
      <c r="B44" s="443" t="s">
        <v>1647</v>
      </c>
      <c r="C44" s="811" t="s">
        <v>1658</v>
      </c>
      <c r="D44" s="812"/>
      <c r="E44" s="813"/>
      <c r="F44" s="444">
        <f>SUM(F45:F50)</f>
        <v>0</v>
      </c>
    </row>
    <row r="45" spans="1:6" s="197" customFormat="1" ht="20.100000000000001" customHeight="1">
      <c r="A45" s="437"/>
      <c r="B45" s="438" t="s">
        <v>1652</v>
      </c>
      <c r="C45" s="438" t="s">
        <v>1647</v>
      </c>
      <c r="D45" s="438" t="s">
        <v>1679</v>
      </c>
      <c r="E45" s="302" t="s">
        <v>1326</v>
      </c>
      <c r="F45" s="340">
        <v>0</v>
      </c>
    </row>
    <row r="46" spans="1:6" s="197" customFormat="1" ht="20.100000000000001" customHeight="1">
      <c r="A46" s="437"/>
      <c r="B46" s="438" t="s">
        <v>1652</v>
      </c>
      <c r="C46" s="438" t="s">
        <v>1647</v>
      </c>
      <c r="D46" s="438" t="s">
        <v>1648</v>
      </c>
      <c r="E46" s="302" t="s">
        <v>1659</v>
      </c>
      <c r="F46" s="340">
        <v>0</v>
      </c>
    </row>
    <row r="47" spans="1:6" s="197" customFormat="1" ht="20.100000000000001" customHeight="1">
      <c r="A47" s="437"/>
      <c r="B47" s="438" t="s">
        <v>1652</v>
      </c>
      <c r="C47" s="438" t="s">
        <v>1647</v>
      </c>
      <c r="D47" s="438" t="s">
        <v>1649</v>
      </c>
      <c r="E47" s="302" t="s">
        <v>1660</v>
      </c>
      <c r="F47" s="340">
        <v>0</v>
      </c>
    </row>
    <row r="48" spans="1:6" s="197" customFormat="1" ht="20.100000000000001" customHeight="1">
      <c r="A48" s="437"/>
      <c r="B48" s="438" t="s">
        <v>1652</v>
      </c>
      <c r="C48" s="438" t="s">
        <v>1647</v>
      </c>
      <c r="D48" s="438" t="s">
        <v>1682</v>
      </c>
      <c r="E48" s="302" t="s">
        <v>1661</v>
      </c>
      <c r="F48" s="340">
        <v>0</v>
      </c>
    </row>
    <row r="49" spans="1:6" s="197" customFormat="1" ht="20.100000000000001" customHeight="1">
      <c r="A49" s="437"/>
      <c r="B49" s="438" t="s">
        <v>1652</v>
      </c>
      <c r="C49" s="438" t="s">
        <v>1647</v>
      </c>
      <c r="D49" s="438" t="s">
        <v>1650</v>
      </c>
      <c r="E49" s="302" t="s">
        <v>1327</v>
      </c>
      <c r="F49" s="340">
        <v>0</v>
      </c>
    </row>
    <row r="50" spans="1:6" s="197" customFormat="1" ht="20.100000000000001" customHeight="1">
      <c r="A50" s="437"/>
      <c r="B50" s="438" t="s">
        <v>1652</v>
      </c>
      <c r="C50" s="438" t="s">
        <v>1647</v>
      </c>
      <c r="D50" s="438" t="s">
        <v>1683</v>
      </c>
      <c r="E50" s="302" t="s">
        <v>1328</v>
      </c>
      <c r="F50" s="340">
        <v>0</v>
      </c>
    </row>
    <row r="51" spans="1:6" s="357" customFormat="1" ht="20.100000000000001" customHeight="1">
      <c r="A51" s="442" t="s">
        <v>1652</v>
      </c>
      <c r="B51" s="443" t="s">
        <v>1652</v>
      </c>
      <c r="C51" s="811" t="s">
        <v>1662</v>
      </c>
      <c r="D51" s="812"/>
      <c r="E51" s="813"/>
      <c r="F51" s="444">
        <f>SUM(F52:F58)</f>
        <v>0</v>
      </c>
    </row>
    <row r="52" spans="1:6" s="197" customFormat="1" ht="20.100000000000001" customHeight="1">
      <c r="A52" s="437"/>
      <c r="B52" s="438" t="s">
        <v>1652</v>
      </c>
      <c r="C52" s="438" t="s">
        <v>1652</v>
      </c>
      <c r="D52" s="438" t="s">
        <v>1679</v>
      </c>
      <c r="E52" s="302" t="s">
        <v>1663</v>
      </c>
      <c r="F52" s="340">
        <v>0</v>
      </c>
    </row>
    <row r="53" spans="1:6" s="197" customFormat="1" ht="20.100000000000001" customHeight="1">
      <c r="A53" s="437"/>
      <c r="B53" s="438" t="s">
        <v>1652</v>
      </c>
      <c r="C53" s="438" t="s">
        <v>1652</v>
      </c>
      <c r="D53" s="438" t="s">
        <v>1648</v>
      </c>
      <c r="E53" s="302" t="s">
        <v>1329</v>
      </c>
      <c r="F53" s="340">
        <v>0</v>
      </c>
    </row>
    <row r="54" spans="1:6" s="197" customFormat="1" ht="20.100000000000001" customHeight="1">
      <c r="A54" s="437"/>
      <c r="B54" s="438" t="s">
        <v>1652</v>
      </c>
      <c r="C54" s="438" t="s">
        <v>1652</v>
      </c>
      <c r="D54" s="438" t="s">
        <v>1649</v>
      </c>
      <c r="E54" s="302" t="s">
        <v>1330</v>
      </c>
      <c r="F54" s="340">
        <v>0</v>
      </c>
    </row>
    <row r="55" spans="1:6" s="197" customFormat="1" ht="20.100000000000001" customHeight="1">
      <c r="A55" s="437"/>
      <c r="B55" s="438" t="s">
        <v>1652</v>
      </c>
      <c r="C55" s="438" t="s">
        <v>1652</v>
      </c>
      <c r="D55" s="438" t="s">
        <v>1682</v>
      </c>
      <c r="E55" s="302" t="s">
        <v>1664</v>
      </c>
      <c r="F55" s="340">
        <v>0</v>
      </c>
    </row>
    <row r="56" spans="1:6" s="197" customFormat="1" ht="20.100000000000001" customHeight="1">
      <c r="A56" s="437"/>
      <c r="B56" s="438" t="s">
        <v>1652</v>
      </c>
      <c r="C56" s="438" t="s">
        <v>1652</v>
      </c>
      <c r="D56" s="438" t="s">
        <v>1650</v>
      </c>
      <c r="E56" s="302" t="s">
        <v>1665</v>
      </c>
      <c r="F56" s="340">
        <v>0</v>
      </c>
    </row>
    <row r="57" spans="1:6" s="197" customFormat="1" ht="20.100000000000001" customHeight="1">
      <c r="A57" s="437"/>
      <c r="B57" s="438" t="s">
        <v>1652</v>
      </c>
      <c r="C57" s="438" t="s">
        <v>1652</v>
      </c>
      <c r="D57" s="438" t="s">
        <v>1683</v>
      </c>
      <c r="E57" s="302" t="s">
        <v>1126</v>
      </c>
      <c r="F57" s="340">
        <v>0</v>
      </c>
    </row>
    <row r="58" spans="1:6" s="197" customFormat="1" ht="20.100000000000001" customHeight="1">
      <c r="A58" s="437"/>
      <c r="B58" s="438" t="s">
        <v>1652</v>
      </c>
      <c r="C58" s="438" t="s">
        <v>1652</v>
      </c>
      <c r="D58" s="438" t="s">
        <v>1651</v>
      </c>
      <c r="E58" s="302" t="s">
        <v>1128</v>
      </c>
      <c r="F58" s="340">
        <v>0</v>
      </c>
    </row>
    <row r="59" spans="1:6" s="357" customFormat="1" ht="20.100000000000001" customHeight="1">
      <c r="A59" s="442" t="s">
        <v>1652</v>
      </c>
      <c r="B59" s="443" t="s">
        <v>1680</v>
      </c>
      <c r="C59" s="811" t="s">
        <v>1130</v>
      </c>
      <c r="D59" s="812"/>
      <c r="E59" s="813"/>
      <c r="F59" s="444">
        <f>SUM(F60:F64)</f>
        <v>0</v>
      </c>
    </row>
    <row r="60" spans="1:6" s="197" customFormat="1" ht="20.100000000000001" customHeight="1">
      <c r="A60" s="437"/>
      <c r="B60" s="438" t="s">
        <v>1652</v>
      </c>
      <c r="C60" s="438" t="s">
        <v>1680</v>
      </c>
      <c r="D60" s="438" t="s">
        <v>1679</v>
      </c>
      <c r="E60" s="302" t="s">
        <v>1132</v>
      </c>
      <c r="F60" s="340">
        <v>0</v>
      </c>
    </row>
    <row r="61" spans="1:6" s="197" customFormat="1" ht="20.100000000000001" customHeight="1">
      <c r="A61" s="437"/>
      <c r="B61" s="438" t="s">
        <v>1652</v>
      </c>
      <c r="C61" s="438" t="s">
        <v>1680</v>
      </c>
      <c r="D61" s="438" t="s">
        <v>1648</v>
      </c>
      <c r="E61" s="302" t="s">
        <v>1134</v>
      </c>
      <c r="F61" s="340">
        <v>0</v>
      </c>
    </row>
    <row r="62" spans="1:6" s="197" customFormat="1" ht="20.100000000000001" customHeight="1">
      <c r="A62" s="437"/>
      <c r="B62" s="438" t="s">
        <v>1652</v>
      </c>
      <c r="C62" s="438" t="s">
        <v>1680</v>
      </c>
      <c r="D62" s="438" t="s">
        <v>1649</v>
      </c>
      <c r="E62" s="302" t="s">
        <v>1136</v>
      </c>
      <c r="F62" s="340">
        <v>0</v>
      </c>
    </row>
    <row r="63" spans="1:6" s="197" customFormat="1" ht="20.100000000000001" customHeight="1">
      <c r="A63" s="437"/>
      <c r="B63" s="438" t="s">
        <v>1652</v>
      </c>
      <c r="C63" s="438" t="s">
        <v>1680</v>
      </c>
      <c r="D63" s="438" t="s">
        <v>1682</v>
      </c>
      <c r="E63" s="302" t="s">
        <v>1138</v>
      </c>
      <c r="F63" s="340">
        <v>0</v>
      </c>
    </row>
    <row r="64" spans="1:6" s="197" customFormat="1" ht="20.100000000000001" customHeight="1">
      <c r="A64" s="437"/>
      <c r="B64" s="438" t="s">
        <v>1652</v>
      </c>
      <c r="C64" s="438" t="s">
        <v>1680</v>
      </c>
      <c r="D64" s="438" t="s">
        <v>1650</v>
      </c>
      <c r="E64" s="302" t="s">
        <v>1140</v>
      </c>
      <c r="F64" s="340">
        <v>0</v>
      </c>
    </row>
    <row r="65" spans="1:6" s="357" customFormat="1" ht="20.100000000000001" customHeight="1">
      <c r="A65" s="442" t="s">
        <v>1652</v>
      </c>
      <c r="B65" s="443" t="s">
        <v>1681</v>
      </c>
      <c r="C65" s="811" t="s">
        <v>1142</v>
      </c>
      <c r="D65" s="812"/>
      <c r="E65" s="813"/>
      <c r="F65" s="444">
        <f>SUM(F66:F69)</f>
        <v>0</v>
      </c>
    </row>
    <row r="66" spans="1:6" s="197" customFormat="1" ht="20.100000000000001" customHeight="1">
      <c r="A66" s="437"/>
      <c r="B66" s="438" t="s">
        <v>1652</v>
      </c>
      <c r="C66" s="438" t="s">
        <v>1681</v>
      </c>
      <c r="D66" s="438" t="s">
        <v>1679</v>
      </c>
      <c r="E66" s="302" t="s">
        <v>1144</v>
      </c>
      <c r="F66" s="340">
        <v>0</v>
      </c>
    </row>
    <row r="67" spans="1:6" s="197" customFormat="1" ht="20.100000000000001" customHeight="1">
      <c r="A67" s="437"/>
      <c r="B67" s="438" t="s">
        <v>1652</v>
      </c>
      <c r="C67" s="438" t="s">
        <v>1681</v>
      </c>
      <c r="D67" s="438" t="s">
        <v>1648</v>
      </c>
      <c r="E67" s="302" t="s">
        <v>1146</v>
      </c>
      <c r="F67" s="340">
        <v>0</v>
      </c>
    </row>
    <row r="68" spans="1:6" s="197" customFormat="1" ht="20.100000000000001" customHeight="1">
      <c r="A68" s="437"/>
      <c r="B68" s="438" t="s">
        <v>1652</v>
      </c>
      <c r="C68" s="438" t="s">
        <v>1681</v>
      </c>
      <c r="D68" s="438" t="s">
        <v>1649</v>
      </c>
      <c r="E68" s="302" t="s">
        <v>1148</v>
      </c>
      <c r="F68" s="340">
        <v>0</v>
      </c>
    </row>
    <row r="69" spans="1:6" s="197" customFormat="1" ht="20.100000000000001" customHeight="1">
      <c r="A69" s="437"/>
      <c r="B69" s="438" t="s">
        <v>1652</v>
      </c>
      <c r="C69" s="438" t="s">
        <v>1681</v>
      </c>
      <c r="D69" s="438" t="s">
        <v>1682</v>
      </c>
      <c r="E69" s="302" t="s">
        <v>1150</v>
      </c>
      <c r="F69" s="340">
        <v>0</v>
      </c>
    </row>
    <row r="70" spans="1:6" s="357" customFormat="1" ht="20.100000000000001" customHeight="1">
      <c r="A70" s="442" t="s">
        <v>1652</v>
      </c>
      <c r="B70" s="443" t="s">
        <v>1686</v>
      </c>
      <c r="C70" s="811" t="s">
        <v>1152</v>
      </c>
      <c r="D70" s="812"/>
      <c r="E70" s="813"/>
      <c r="F70" s="444">
        <f>SUM(F71:F76)</f>
        <v>0</v>
      </c>
    </row>
    <row r="71" spans="1:6" s="197" customFormat="1" ht="20.100000000000001" customHeight="1">
      <c r="A71" s="437"/>
      <c r="B71" s="438" t="s">
        <v>1652</v>
      </c>
      <c r="C71" s="438" t="s">
        <v>1686</v>
      </c>
      <c r="D71" s="438" t="s">
        <v>1679</v>
      </c>
      <c r="E71" s="302" t="s">
        <v>1154</v>
      </c>
      <c r="F71" s="340">
        <v>0</v>
      </c>
    </row>
    <row r="72" spans="1:6" s="197" customFormat="1" ht="20.100000000000001" customHeight="1">
      <c r="A72" s="437"/>
      <c r="B72" s="438" t="s">
        <v>1652</v>
      </c>
      <c r="C72" s="438" t="s">
        <v>1686</v>
      </c>
      <c r="D72" s="438" t="s">
        <v>1648</v>
      </c>
      <c r="E72" s="302" t="s">
        <v>1156</v>
      </c>
      <c r="F72" s="340">
        <v>0</v>
      </c>
    </row>
    <row r="73" spans="1:6" s="197" customFormat="1" ht="20.100000000000001" customHeight="1">
      <c r="A73" s="437"/>
      <c r="B73" s="438" t="s">
        <v>1652</v>
      </c>
      <c r="C73" s="438" t="s">
        <v>1686</v>
      </c>
      <c r="D73" s="438" t="s">
        <v>1649</v>
      </c>
      <c r="E73" s="302" t="s">
        <v>1158</v>
      </c>
      <c r="F73" s="340">
        <v>0</v>
      </c>
    </row>
    <row r="74" spans="1:6" s="197" customFormat="1" ht="20.100000000000001" customHeight="1">
      <c r="A74" s="437"/>
      <c r="B74" s="438" t="s">
        <v>1652</v>
      </c>
      <c r="C74" s="438" t="s">
        <v>1686</v>
      </c>
      <c r="D74" s="438" t="s">
        <v>1682</v>
      </c>
      <c r="E74" s="302" t="s">
        <v>1160</v>
      </c>
      <c r="F74" s="340">
        <v>0</v>
      </c>
    </row>
    <row r="75" spans="1:6" s="197" customFormat="1" ht="20.100000000000001" customHeight="1">
      <c r="A75" s="437"/>
      <c r="B75" s="438" t="s">
        <v>1652</v>
      </c>
      <c r="C75" s="438" t="s">
        <v>1686</v>
      </c>
      <c r="D75" s="438" t="s">
        <v>1650</v>
      </c>
      <c r="E75" s="302" t="s">
        <v>1162</v>
      </c>
      <c r="F75" s="340">
        <v>0</v>
      </c>
    </row>
    <row r="76" spans="1:6" s="197" customFormat="1" ht="20.100000000000001" customHeight="1">
      <c r="A76" s="437"/>
      <c r="B76" s="438" t="s">
        <v>1652</v>
      </c>
      <c r="C76" s="438" t="s">
        <v>1686</v>
      </c>
      <c r="D76" s="438" t="s">
        <v>1683</v>
      </c>
      <c r="E76" s="302" t="s">
        <v>1164</v>
      </c>
      <c r="F76" s="340">
        <v>0</v>
      </c>
    </row>
    <row r="77" spans="1:6" s="357" customFormat="1" ht="20.100000000000001" customHeight="1">
      <c r="A77" s="442" t="s">
        <v>1652</v>
      </c>
      <c r="B77" s="443" t="s">
        <v>1687</v>
      </c>
      <c r="C77" s="811" t="s">
        <v>1166</v>
      </c>
      <c r="D77" s="812"/>
      <c r="E77" s="813"/>
      <c r="F77" s="444">
        <f>SUM(F78:F86)</f>
        <v>0</v>
      </c>
    </row>
    <row r="78" spans="1:6" s="197" customFormat="1" ht="20.100000000000001" customHeight="1">
      <c r="A78" s="437"/>
      <c r="B78" s="438" t="s">
        <v>1652</v>
      </c>
      <c r="C78" s="438" t="s">
        <v>1687</v>
      </c>
      <c r="D78" s="438" t="s">
        <v>1679</v>
      </c>
      <c r="E78" s="302" t="s">
        <v>1168</v>
      </c>
      <c r="F78" s="340">
        <v>0</v>
      </c>
    </row>
    <row r="79" spans="1:6" s="197" customFormat="1" ht="20.100000000000001" customHeight="1">
      <c r="A79" s="437"/>
      <c r="B79" s="438" t="s">
        <v>1652</v>
      </c>
      <c r="C79" s="438" t="s">
        <v>1687</v>
      </c>
      <c r="D79" s="438" t="s">
        <v>1648</v>
      </c>
      <c r="E79" s="302" t="s">
        <v>1170</v>
      </c>
      <c r="F79" s="340">
        <v>0</v>
      </c>
    </row>
    <row r="80" spans="1:6" s="197" customFormat="1" ht="20.100000000000001" customHeight="1">
      <c r="A80" s="437"/>
      <c r="B80" s="438" t="s">
        <v>1652</v>
      </c>
      <c r="C80" s="438" t="s">
        <v>1687</v>
      </c>
      <c r="D80" s="438" t="s">
        <v>1649</v>
      </c>
      <c r="E80" s="302" t="s">
        <v>1172</v>
      </c>
      <c r="F80" s="340">
        <v>0</v>
      </c>
    </row>
    <row r="81" spans="1:6" s="197" customFormat="1" ht="20.100000000000001" customHeight="1">
      <c r="A81" s="437"/>
      <c r="B81" s="438" t="s">
        <v>1652</v>
      </c>
      <c r="C81" s="438" t="s">
        <v>1687</v>
      </c>
      <c r="D81" s="438" t="s">
        <v>1682</v>
      </c>
      <c r="E81" s="302" t="s">
        <v>1174</v>
      </c>
      <c r="F81" s="340">
        <v>0</v>
      </c>
    </row>
    <row r="82" spans="1:6" s="197" customFormat="1" ht="20.100000000000001" customHeight="1">
      <c r="A82" s="437"/>
      <c r="B82" s="438" t="s">
        <v>1652</v>
      </c>
      <c r="C82" s="438" t="s">
        <v>1687</v>
      </c>
      <c r="D82" s="438" t="s">
        <v>1650</v>
      </c>
      <c r="E82" s="302" t="s">
        <v>1176</v>
      </c>
      <c r="F82" s="340">
        <v>0</v>
      </c>
    </row>
    <row r="83" spans="1:6" s="197" customFormat="1" ht="20.100000000000001" customHeight="1">
      <c r="A83" s="437"/>
      <c r="B83" s="438" t="s">
        <v>1652</v>
      </c>
      <c r="C83" s="438" t="s">
        <v>1687</v>
      </c>
      <c r="D83" s="438" t="s">
        <v>1683</v>
      </c>
      <c r="E83" s="302" t="s">
        <v>1178</v>
      </c>
      <c r="F83" s="340">
        <v>0</v>
      </c>
    </row>
    <row r="84" spans="1:6" s="197" customFormat="1" ht="20.100000000000001" customHeight="1">
      <c r="A84" s="437"/>
      <c r="B84" s="438" t="s">
        <v>1652</v>
      </c>
      <c r="C84" s="438" t="s">
        <v>1687</v>
      </c>
      <c r="D84" s="438" t="s">
        <v>1651</v>
      </c>
      <c r="E84" s="302" t="s">
        <v>1180</v>
      </c>
      <c r="F84" s="340">
        <v>0</v>
      </c>
    </row>
    <row r="85" spans="1:6" s="197" customFormat="1" ht="20.100000000000001" customHeight="1">
      <c r="A85" s="437"/>
      <c r="B85" s="438" t="s">
        <v>1652</v>
      </c>
      <c r="C85" s="438" t="s">
        <v>1687</v>
      </c>
      <c r="D85" s="438" t="s">
        <v>1684</v>
      </c>
      <c r="E85" s="302" t="s">
        <v>1331</v>
      </c>
      <c r="F85" s="340">
        <v>0</v>
      </c>
    </row>
    <row r="86" spans="1:6" s="197" customFormat="1" ht="20.100000000000001" customHeight="1">
      <c r="A86" s="437"/>
      <c r="B86" s="438" t="s">
        <v>1652</v>
      </c>
      <c r="C86" s="438" t="s">
        <v>1687</v>
      </c>
      <c r="D86" s="438" t="s">
        <v>1685</v>
      </c>
      <c r="E86" s="302" t="s">
        <v>1666</v>
      </c>
      <c r="F86" s="340">
        <v>0</v>
      </c>
    </row>
    <row r="87" spans="1:6" s="357" customFormat="1" ht="20.100000000000001" customHeight="1">
      <c r="A87" s="442" t="s">
        <v>1652</v>
      </c>
      <c r="B87" s="443" t="s">
        <v>1688</v>
      </c>
      <c r="C87" s="811" t="s">
        <v>1186</v>
      </c>
      <c r="D87" s="812"/>
      <c r="E87" s="813"/>
      <c r="F87" s="444">
        <f>SUM(F88)</f>
        <v>0</v>
      </c>
    </row>
    <row r="88" spans="1:6" s="197" customFormat="1" ht="20.100000000000001" customHeight="1">
      <c r="A88" s="437"/>
      <c r="B88" s="438" t="s">
        <v>1652</v>
      </c>
      <c r="C88" s="438" t="s">
        <v>1688</v>
      </c>
      <c r="D88" s="438" t="s">
        <v>1679</v>
      </c>
      <c r="E88" s="302" t="s">
        <v>1188</v>
      </c>
      <c r="F88" s="340">
        <v>0</v>
      </c>
    </row>
    <row r="89" spans="1:6" s="357" customFormat="1" ht="20.100000000000001" customHeight="1">
      <c r="A89" s="440" t="s">
        <v>1649</v>
      </c>
      <c r="B89" s="814" t="s">
        <v>1190</v>
      </c>
      <c r="C89" s="815"/>
      <c r="D89" s="815"/>
      <c r="E89" s="816"/>
      <c r="F89" s="441">
        <f>SUM(F90+F93+F100+F107+F111+F118+F120+F123+F128)</f>
        <v>13913853</v>
      </c>
    </row>
    <row r="90" spans="1:6" s="357" customFormat="1" ht="20.100000000000001" customHeight="1">
      <c r="A90" s="442" t="s">
        <v>1680</v>
      </c>
      <c r="B90" s="443" t="s">
        <v>1647</v>
      </c>
      <c r="C90" s="811" t="s">
        <v>1192</v>
      </c>
      <c r="D90" s="812"/>
      <c r="E90" s="813"/>
      <c r="F90" s="444">
        <f>SUM(F91:F92)</f>
        <v>0</v>
      </c>
    </row>
    <row r="91" spans="1:6" s="197" customFormat="1" ht="20.100000000000001" customHeight="1">
      <c r="A91" s="437"/>
      <c r="B91" s="438" t="s">
        <v>1680</v>
      </c>
      <c r="C91" s="438" t="s">
        <v>1647</v>
      </c>
      <c r="D91" s="438" t="s">
        <v>1679</v>
      </c>
      <c r="E91" s="302" t="s">
        <v>1194</v>
      </c>
      <c r="F91" s="340">
        <v>0</v>
      </c>
    </row>
    <row r="92" spans="1:6" s="197" customFormat="1" ht="20.100000000000001" customHeight="1">
      <c r="A92" s="437"/>
      <c r="B92" s="438" t="s">
        <v>1680</v>
      </c>
      <c r="C92" s="438" t="s">
        <v>1647</v>
      </c>
      <c r="D92" s="438" t="s">
        <v>1648</v>
      </c>
      <c r="E92" s="302" t="s">
        <v>1196</v>
      </c>
      <c r="F92" s="340">
        <v>0</v>
      </c>
    </row>
    <row r="93" spans="1:6" s="357" customFormat="1" ht="20.100000000000001" customHeight="1">
      <c r="A93" s="442" t="s">
        <v>1680</v>
      </c>
      <c r="B93" s="443" t="s">
        <v>1652</v>
      </c>
      <c r="C93" s="811" t="s">
        <v>1198</v>
      </c>
      <c r="D93" s="812"/>
      <c r="E93" s="813"/>
      <c r="F93" s="444">
        <f>SUM(F94:F99)</f>
        <v>0</v>
      </c>
    </row>
    <row r="94" spans="1:6" s="197" customFormat="1" ht="20.100000000000001" customHeight="1">
      <c r="A94" s="437"/>
      <c r="B94" s="438" t="s">
        <v>1680</v>
      </c>
      <c r="C94" s="438" t="s">
        <v>1652</v>
      </c>
      <c r="D94" s="438" t="s">
        <v>1679</v>
      </c>
      <c r="E94" s="302" t="s">
        <v>1200</v>
      </c>
      <c r="F94" s="340">
        <v>0</v>
      </c>
    </row>
    <row r="95" spans="1:6" s="197" customFormat="1" ht="20.100000000000001" customHeight="1">
      <c r="A95" s="437"/>
      <c r="B95" s="438" t="s">
        <v>1680</v>
      </c>
      <c r="C95" s="438" t="s">
        <v>1652</v>
      </c>
      <c r="D95" s="438" t="s">
        <v>1648</v>
      </c>
      <c r="E95" s="302" t="s">
        <v>1202</v>
      </c>
      <c r="F95" s="340">
        <v>0</v>
      </c>
    </row>
    <row r="96" spans="1:6" s="197" customFormat="1" ht="20.100000000000001" customHeight="1">
      <c r="A96" s="437"/>
      <c r="B96" s="438" t="s">
        <v>1680</v>
      </c>
      <c r="C96" s="438" t="s">
        <v>1652</v>
      </c>
      <c r="D96" s="438" t="s">
        <v>1649</v>
      </c>
      <c r="E96" s="302" t="s">
        <v>1204</v>
      </c>
      <c r="F96" s="340">
        <v>0</v>
      </c>
    </row>
    <row r="97" spans="1:6" s="197" customFormat="1" ht="20.100000000000001" customHeight="1">
      <c r="A97" s="437"/>
      <c r="B97" s="438" t="s">
        <v>1680</v>
      </c>
      <c r="C97" s="438" t="s">
        <v>1652</v>
      </c>
      <c r="D97" s="438" t="s">
        <v>1682</v>
      </c>
      <c r="E97" s="302" t="s">
        <v>1206</v>
      </c>
      <c r="F97" s="340">
        <v>0</v>
      </c>
    </row>
    <row r="98" spans="1:6" s="197" customFormat="1" ht="20.100000000000001" customHeight="1">
      <c r="A98" s="437"/>
      <c r="B98" s="438" t="s">
        <v>1680</v>
      </c>
      <c r="C98" s="438" t="s">
        <v>1652</v>
      </c>
      <c r="D98" s="438" t="s">
        <v>1650</v>
      </c>
      <c r="E98" s="302" t="s">
        <v>1208</v>
      </c>
      <c r="F98" s="340">
        <v>0</v>
      </c>
    </row>
    <row r="99" spans="1:6" s="197" customFormat="1" ht="20.100000000000001" customHeight="1">
      <c r="A99" s="437"/>
      <c r="B99" s="438" t="s">
        <v>1680</v>
      </c>
      <c r="C99" s="438" t="s">
        <v>1652</v>
      </c>
      <c r="D99" s="438" t="s">
        <v>1683</v>
      </c>
      <c r="E99" s="302" t="s">
        <v>1667</v>
      </c>
      <c r="F99" s="340">
        <v>0</v>
      </c>
    </row>
    <row r="100" spans="1:6" s="357" customFormat="1" ht="20.100000000000001" customHeight="1">
      <c r="A100" s="442" t="s">
        <v>1680</v>
      </c>
      <c r="B100" s="443" t="s">
        <v>1680</v>
      </c>
      <c r="C100" s="811" t="s">
        <v>1212</v>
      </c>
      <c r="D100" s="812"/>
      <c r="E100" s="813"/>
      <c r="F100" s="444">
        <f>SUM(F101:F106)</f>
        <v>0</v>
      </c>
    </row>
    <row r="101" spans="1:6" s="197" customFormat="1" ht="20.100000000000001" customHeight="1">
      <c r="A101" s="437"/>
      <c r="B101" s="438" t="s">
        <v>1680</v>
      </c>
      <c r="C101" s="438" t="s">
        <v>1680</v>
      </c>
      <c r="D101" s="438" t="s">
        <v>1679</v>
      </c>
      <c r="E101" s="302" t="s">
        <v>1214</v>
      </c>
      <c r="F101" s="340">
        <v>0</v>
      </c>
    </row>
    <row r="102" spans="1:6" s="197" customFormat="1" ht="20.100000000000001" customHeight="1">
      <c r="A102" s="437"/>
      <c r="B102" s="438" t="s">
        <v>1680</v>
      </c>
      <c r="C102" s="438" t="s">
        <v>1680</v>
      </c>
      <c r="D102" s="438" t="s">
        <v>1648</v>
      </c>
      <c r="E102" s="302" t="s">
        <v>1668</v>
      </c>
      <c r="F102" s="340">
        <v>0</v>
      </c>
    </row>
    <row r="103" spans="1:6" s="197" customFormat="1" ht="20.100000000000001" customHeight="1">
      <c r="A103" s="437"/>
      <c r="B103" s="438" t="s">
        <v>1680</v>
      </c>
      <c r="C103" s="438" t="s">
        <v>1680</v>
      </c>
      <c r="D103" s="438" t="s">
        <v>1649</v>
      </c>
      <c r="E103" s="302" t="s">
        <v>1218</v>
      </c>
      <c r="F103" s="340">
        <v>0</v>
      </c>
    </row>
    <row r="104" spans="1:6" s="197" customFormat="1" ht="20.100000000000001" customHeight="1">
      <c r="A104" s="437"/>
      <c r="B104" s="438" t="s">
        <v>1680</v>
      </c>
      <c r="C104" s="438" t="s">
        <v>1680</v>
      </c>
      <c r="D104" s="438" t="s">
        <v>1682</v>
      </c>
      <c r="E104" s="302" t="s">
        <v>1220</v>
      </c>
      <c r="F104" s="340">
        <v>0</v>
      </c>
    </row>
    <row r="105" spans="1:6" s="197" customFormat="1" ht="20.100000000000001" customHeight="1">
      <c r="A105" s="437"/>
      <c r="B105" s="438" t="s">
        <v>1680</v>
      </c>
      <c r="C105" s="438" t="s">
        <v>1680</v>
      </c>
      <c r="D105" s="438" t="s">
        <v>1650</v>
      </c>
      <c r="E105" s="302" t="s">
        <v>1222</v>
      </c>
      <c r="F105" s="340">
        <v>0</v>
      </c>
    </row>
    <row r="106" spans="1:6" s="197" customFormat="1" ht="20.100000000000001" customHeight="1">
      <c r="A106" s="437"/>
      <c r="B106" s="438" t="s">
        <v>1680</v>
      </c>
      <c r="C106" s="438" t="s">
        <v>1680</v>
      </c>
      <c r="D106" s="438" t="s">
        <v>1683</v>
      </c>
      <c r="E106" s="302" t="s">
        <v>1224</v>
      </c>
      <c r="F106" s="340">
        <v>0</v>
      </c>
    </row>
    <row r="107" spans="1:6" s="357" customFormat="1" ht="20.100000000000001" customHeight="1">
      <c r="A107" s="442" t="s">
        <v>1680</v>
      </c>
      <c r="B107" s="443" t="s">
        <v>1681</v>
      </c>
      <c r="C107" s="811" t="s">
        <v>1226</v>
      </c>
      <c r="D107" s="812"/>
      <c r="E107" s="813"/>
      <c r="F107" s="444">
        <f>SUM(F108:F110)</f>
        <v>13913853</v>
      </c>
    </row>
    <row r="108" spans="1:6" s="197" customFormat="1" ht="20.100000000000001" customHeight="1">
      <c r="A108" s="437"/>
      <c r="B108" s="438" t="s">
        <v>1680</v>
      </c>
      <c r="C108" s="438" t="s">
        <v>1681</v>
      </c>
      <c r="D108" s="438" t="s">
        <v>1679</v>
      </c>
      <c r="E108" s="302" t="s">
        <v>1228</v>
      </c>
      <c r="F108" s="340">
        <v>0</v>
      </c>
    </row>
    <row r="109" spans="1:6" s="197" customFormat="1" ht="20.100000000000001" customHeight="1">
      <c r="A109" s="437"/>
      <c r="B109" s="438" t="s">
        <v>1680</v>
      </c>
      <c r="C109" s="438" t="s">
        <v>1681</v>
      </c>
      <c r="D109" s="438" t="s">
        <v>1648</v>
      </c>
      <c r="E109" s="302" t="s">
        <v>1230</v>
      </c>
      <c r="F109" s="340">
        <v>0</v>
      </c>
    </row>
    <row r="110" spans="1:6" s="197" customFormat="1" ht="20.100000000000001" customHeight="1">
      <c r="A110" s="437"/>
      <c r="B110" s="438" t="s">
        <v>1680</v>
      </c>
      <c r="C110" s="438" t="s">
        <v>1681</v>
      </c>
      <c r="D110" s="438" t="s">
        <v>1649</v>
      </c>
      <c r="E110" s="302" t="s">
        <v>1232</v>
      </c>
      <c r="F110" s="340">
        <v>13913853</v>
      </c>
    </row>
    <row r="111" spans="1:6" s="357" customFormat="1" ht="20.100000000000001" customHeight="1">
      <c r="A111" s="442" t="s">
        <v>1680</v>
      </c>
      <c r="B111" s="443" t="s">
        <v>1686</v>
      </c>
      <c r="C111" s="811" t="s">
        <v>1234</v>
      </c>
      <c r="D111" s="812"/>
      <c r="E111" s="813"/>
      <c r="F111" s="444">
        <f>SUM(F112:F117)</f>
        <v>0</v>
      </c>
    </row>
    <row r="112" spans="1:6" s="197" customFormat="1" ht="20.100000000000001" customHeight="1">
      <c r="A112" s="437"/>
      <c r="B112" s="438" t="s">
        <v>1680</v>
      </c>
      <c r="C112" s="438" t="s">
        <v>1686</v>
      </c>
      <c r="D112" s="438" t="s">
        <v>1679</v>
      </c>
      <c r="E112" s="302" t="s">
        <v>1236</v>
      </c>
      <c r="F112" s="340">
        <v>0</v>
      </c>
    </row>
    <row r="113" spans="1:6" s="197" customFormat="1" ht="20.100000000000001" customHeight="1">
      <c r="A113" s="437"/>
      <c r="B113" s="438" t="s">
        <v>1680</v>
      </c>
      <c r="C113" s="438" t="s">
        <v>1686</v>
      </c>
      <c r="D113" s="438" t="s">
        <v>1648</v>
      </c>
      <c r="E113" s="302" t="s">
        <v>1238</v>
      </c>
      <c r="F113" s="340">
        <v>0</v>
      </c>
    </row>
    <row r="114" spans="1:6" s="197" customFormat="1" ht="20.100000000000001" customHeight="1">
      <c r="A114" s="437"/>
      <c r="B114" s="438" t="s">
        <v>1680</v>
      </c>
      <c r="C114" s="438" t="s">
        <v>1686</v>
      </c>
      <c r="D114" s="438" t="s">
        <v>1649</v>
      </c>
      <c r="E114" s="302" t="s">
        <v>1240</v>
      </c>
      <c r="F114" s="340">
        <v>0</v>
      </c>
    </row>
    <row r="115" spans="1:6" s="197" customFormat="1" ht="20.100000000000001" customHeight="1">
      <c r="A115" s="437"/>
      <c r="B115" s="438" t="s">
        <v>1680</v>
      </c>
      <c r="C115" s="438" t="s">
        <v>1686</v>
      </c>
      <c r="D115" s="438" t="s">
        <v>1682</v>
      </c>
      <c r="E115" s="302" t="s">
        <v>1242</v>
      </c>
      <c r="F115" s="340">
        <v>0</v>
      </c>
    </row>
    <row r="116" spans="1:6" s="197" customFormat="1" ht="20.100000000000001" customHeight="1">
      <c r="A116" s="437"/>
      <c r="B116" s="438" t="s">
        <v>1680</v>
      </c>
      <c r="C116" s="438" t="s">
        <v>1686</v>
      </c>
      <c r="D116" s="438" t="s">
        <v>1650</v>
      </c>
      <c r="E116" s="302" t="s">
        <v>1669</v>
      </c>
      <c r="F116" s="340">
        <v>0</v>
      </c>
    </row>
    <row r="117" spans="1:6" s="197" customFormat="1" ht="20.100000000000001" customHeight="1">
      <c r="A117" s="437"/>
      <c r="B117" s="438" t="s">
        <v>1680</v>
      </c>
      <c r="C117" s="438" t="s">
        <v>1686</v>
      </c>
      <c r="D117" s="438" t="s">
        <v>1683</v>
      </c>
      <c r="E117" s="302" t="s">
        <v>1246</v>
      </c>
      <c r="F117" s="340">
        <v>0</v>
      </c>
    </row>
    <row r="118" spans="1:6" s="357" customFormat="1" ht="20.100000000000001" customHeight="1">
      <c r="A118" s="442" t="s">
        <v>1680</v>
      </c>
      <c r="B118" s="443" t="s">
        <v>1687</v>
      </c>
      <c r="C118" s="811" t="s">
        <v>1670</v>
      </c>
      <c r="D118" s="812"/>
      <c r="E118" s="813"/>
      <c r="F118" s="444">
        <f>SUM(F119)</f>
        <v>0</v>
      </c>
    </row>
    <row r="119" spans="1:6" s="197" customFormat="1" ht="20.100000000000001" customHeight="1">
      <c r="A119" s="437"/>
      <c r="B119" s="438" t="s">
        <v>1680</v>
      </c>
      <c r="C119" s="438" t="s">
        <v>1687</v>
      </c>
      <c r="D119" s="438" t="s">
        <v>1679</v>
      </c>
      <c r="E119" s="302" t="s">
        <v>1250</v>
      </c>
      <c r="F119" s="340">
        <v>0</v>
      </c>
    </row>
    <row r="120" spans="1:6" s="357" customFormat="1" ht="20.100000000000001" customHeight="1">
      <c r="A120" s="442" t="s">
        <v>1680</v>
      </c>
      <c r="B120" s="443" t="s">
        <v>1688</v>
      </c>
      <c r="C120" s="811" t="s">
        <v>1252</v>
      </c>
      <c r="D120" s="812"/>
      <c r="E120" s="813"/>
      <c r="F120" s="444">
        <f>SUM(F121:F122)</f>
        <v>0</v>
      </c>
    </row>
    <row r="121" spans="1:6" s="197" customFormat="1" ht="20.100000000000001" customHeight="1">
      <c r="A121" s="437"/>
      <c r="B121" s="438" t="s">
        <v>1680</v>
      </c>
      <c r="C121" s="438" t="s">
        <v>1688</v>
      </c>
      <c r="D121" s="438" t="s">
        <v>1679</v>
      </c>
      <c r="E121" s="302" t="s">
        <v>1254</v>
      </c>
      <c r="F121" s="340">
        <v>0</v>
      </c>
    </row>
    <row r="122" spans="1:6" s="197" customFormat="1" ht="20.100000000000001" customHeight="1">
      <c r="A122" s="437"/>
      <c r="B122" s="438" t="s">
        <v>1680</v>
      </c>
      <c r="C122" s="438" t="s">
        <v>1688</v>
      </c>
      <c r="D122" s="438" t="s">
        <v>1648</v>
      </c>
      <c r="E122" s="302" t="s">
        <v>1256</v>
      </c>
      <c r="F122" s="340">
        <v>0</v>
      </c>
    </row>
    <row r="123" spans="1:6" s="357" customFormat="1" ht="20.100000000000001" customHeight="1">
      <c r="A123" s="442" t="s">
        <v>1680</v>
      </c>
      <c r="B123" s="443" t="s">
        <v>1689</v>
      </c>
      <c r="C123" s="811" t="s">
        <v>1671</v>
      </c>
      <c r="D123" s="812"/>
      <c r="E123" s="813"/>
      <c r="F123" s="444">
        <f>SUM(F124:F127)</f>
        <v>0</v>
      </c>
    </row>
    <row r="124" spans="1:6" s="197" customFormat="1" ht="20.100000000000001" customHeight="1">
      <c r="A124" s="437"/>
      <c r="B124" s="438" t="s">
        <v>1680</v>
      </c>
      <c r="C124" s="438" t="s">
        <v>1689</v>
      </c>
      <c r="D124" s="438" t="s">
        <v>1679</v>
      </c>
      <c r="E124" s="302" t="s">
        <v>1260</v>
      </c>
      <c r="F124" s="340">
        <v>0</v>
      </c>
    </row>
    <row r="125" spans="1:6" s="197" customFormat="1" ht="20.100000000000001" customHeight="1">
      <c r="A125" s="437"/>
      <c r="B125" s="438" t="s">
        <v>1680</v>
      </c>
      <c r="C125" s="438" t="s">
        <v>1689</v>
      </c>
      <c r="D125" s="438" t="s">
        <v>1648</v>
      </c>
      <c r="E125" s="302" t="s">
        <v>1262</v>
      </c>
      <c r="F125" s="340">
        <v>0</v>
      </c>
    </row>
    <row r="126" spans="1:6" s="197" customFormat="1" ht="20.100000000000001" customHeight="1">
      <c r="A126" s="437"/>
      <c r="B126" s="438" t="s">
        <v>1680</v>
      </c>
      <c r="C126" s="438" t="s">
        <v>1689</v>
      </c>
      <c r="D126" s="438" t="s">
        <v>1649</v>
      </c>
      <c r="E126" s="302" t="s">
        <v>1264</v>
      </c>
      <c r="F126" s="340">
        <v>0</v>
      </c>
    </row>
    <row r="127" spans="1:6" s="197" customFormat="1" ht="20.100000000000001" customHeight="1">
      <c r="A127" s="437"/>
      <c r="B127" s="438" t="s">
        <v>1680</v>
      </c>
      <c r="C127" s="438" t="s">
        <v>1689</v>
      </c>
      <c r="D127" s="438" t="s">
        <v>1682</v>
      </c>
      <c r="E127" s="302" t="s">
        <v>1266</v>
      </c>
      <c r="F127" s="340">
        <v>0</v>
      </c>
    </row>
    <row r="128" spans="1:6" s="357" customFormat="1" ht="20.100000000000001" customHeight="1">
      <c r="A128" s="442" t="s">
        <v>1680</v>
      </c>
      <c r="B128" s="443" t="s">
        <v>1690</v>
      </c>
      <c r="C128" s="811" t="s">
        <v>1268</v>
      </c>
      <c r="D128" s="812"/>
      <c r="E128" s="813"/>
      <c r="F128" s="444">
        <f>SUM(F129:F131)</f>
        <v>0</v>
      </c>
    </row>
    <row r="129" spans="1:6" s="197" customFormat="1" ht="20.100000000000001" customHeight="1">
      <c r="A129" s="437"/>
      <c r="B129" s="438" t="s">
        <v>1680</v>
      </c>
      <c r="C129" s="438" t="s">
        <v>1690</v>
      </c>
      <c r="D129" s="438" t="s">
        <v>1679</v>
      </c>
      <c r="E129" s="302" t="s">
        <v>1270</v>
      </c>
      <c r="F129" s="340">
        <v>0</v>
      </c>
    </row>
    <row r="130" spans="1:6" s="197" customFormat="1" ht="20.100000000000001" customHeight="1">
      <c r="A130" s="437"/>
      <c r="B130" s="438" t="s">
        <v>1680</v>
      </c>
      <c r="C130" s="438" t="s">
        <v>1690</v>
      </c>
      <c r="D130" s="438" t="s">
        <v>1648</v>
      </c>
      <c r="E130" s="302" t="s">
        <v>1272</v>
      </c>
      <c r="F130" s="340">
        <v>0</v>
      </c>
    </row>
    <row r="131" spans="1:6" s="197" customFormat="1" ht="20.100000000000001" customHeight="1">
      <c r="A131" s="437"/>
      <c r="B131" s="438" t="s">
        <v>1680</v>
      </c>
      <c r="C131" s="438" t="s">
        <v>1690</v>
      </c>
      <c r="D131" s="438" t="s">
        <v>1649</v>
      </c>
      <c r="E131" s="302" t="s">
        <v>1274</v>
      </c>
      <c r="F131" s="340">
        <v>0</v>
      </c>
    </row>
    <row r="132" spans="1:6" s="357" customFormat="1" ht="20.100000000000001" customHeight="1">
      <c r="A132" s="440" t="s">
        <v>1682</v>
      </c>
      <c r="B132" s="814" t="s">
        <v>1672</v>
      </c>
      <c r="C132" s="815"/>
      <c r="D132" s="815"/>
      <c r="E132" s="816"/>
      <c r="F132" s="441">
        <f>SUM(F133+F136+F140+F145)</f>
        <v>7116297</v>
      </c>
    </row>
    <row r="133" spans="1:6" s="357" customFormat="1" ht="20.100000000000001" customHeight="1">
      <c r="A133" s="442" t="s">
        <v>1681</v>
      </c>
      <c r="B133" s="443" t="s">
        <v>1647</v>
      </c>
      <c r="C133" s="811" t="s">
        <v>1673</v>
      </c>
      <c r="D133" s="812"/>
      <c r="E133" s="813"/>
      <c r="F133" s="444">
        <f>SUM(F134:F135)</f>
        <v>1523974</v>
      </c>
    </row>
    <row r="134" spans="1:6" s="197" customFormat="1" ht="20.100000000000001" customHeight="1">
      <c r="A134" s="437"/>
      <c r="B134" s="438" t="s">
        <v>1681</v>
      </c>
      <c r="C134" s="438" t="s">
        <v>1647</v>
      </c>
      <c r="D134" s="438" t="s">
        <v>1679</v>
      </c>
      <c r="E134" s="302" t="s">
        <v>1280</v>
      </c>
      <c r="F134" s="340">
        <v>1523974</v>
      </c>
    </row>
    <row r="135" spans="1:6" s="197" customFormat="1" ht="20.100000000000001" customHeight="1">
      <c r="A135" s="437"/>
      <c r="B135" s="438" t="s">
        <v>1681</v>
      </c>
      <c r="C135" s="438" t="s">
        <v>1647</v>
      </c>
      <c r="D135" s="438" t="s">
        <v>1648</v>
      </c>
      <c r="E135" s="302" t="s">
        <v>1282</v>
      </c>
      <c r="F135" s="340">
        <v>0</v>
      </c>
    </row>
    <row r="136" spans="1:6" s="357" customFormat="1" ht="26.25" customHeight="1">
      <c r="A136" s="442" t="s">
        <v>1681</v>
      </c>
      <c r="B136" s="443" t="s">
        <v>1652</v>
      </c>
      <c r="C136" s="811" t="s">
        <v>1284</v>
      </c>
      <c r="D136" s="812"/>
      <c r="E136" s="813"/>
      <c r="F136" s="444">
        <f>SUM(F137:F139)</f>
        <v>5592323</v>
      </c>
    </row>
    <row r="137" spans="1:6" s="197" customFormat="1" ht="20.100000000000001" customHeight="1">
      <c r="A137" s="437"/>
      <c r="B137" s="438" t="s">
        <v>1681</v>
      </c>
      <c r="C137" s="438" t="s">
        <v>1652</v>
      </c>
      <c r="D137" s="438" t="s">
        <v>1679</v>
      </c>
      <c r="E137" s="302" t="s">
        <v>1674</v>
      </c>
      <c r="F137" s="340">
        <v>5592323</v>
      </c>
    </row>
    <row r="138" spans="1:6" s="197" customFormat="1" ht="20.100000000000001" customHeight="1">
      <c r="A138" s="437"/>
      <c r="B138" s="438" t="s">
        <v>1681</v>
      </c>
      <c r="C138" s="438" t="s">
        <v>1652</v>
      </c>
      <c r="D138" s="438" t="s">
        <v>1648</v>
      </c>
      <c r="E138" s="302" t="s">
        <v>1675</v>
      </c>
      <c r="F138" s="340">
        <v>0</v>
      </c>
    </row>
    <row r="139" spans="1:6" s="197" customFormat="1" ht="20.100000000000001" customHeight="1">
      <c r="A139" s="437"/>
      <c r="B139" s="438" t="s">
        <v>1681</v>
      </c>
      <c r="C139" s="438" t="s">
        <v>1652</v>
      </c>
      <c r="D139" s="438" t="s">
        <v>1649</v>
      </c>
      <c r="E139" s="302" t="s">
        <v>1676</v>
      </c>
      <c r="F139" s="340">
        <v>0</v>
      </c>
    </row>
    <row r="140" spans="1:6" s="357" customFormat="1" ht="20.100000000000001" customHeight="1">
      <c r="A140" s="356" t="s">
        <v>1681</v>
      </c>
      <c r="B140" s="443" t="s">
        <v>1680</v>
      </c>
      <c r="C140" s="811" t="s">
        <v>1292</v>
      </c>
      <c r="D140" s="812"/>
      <c r="E140" s="813"/>
      <c r="F140" s="444">
        <f>SUM(F141:F144)</f>
        <v>0</v>
      </c>
    </row>
    <row r="141" spans="1:6" s="197" customFormat="1" ht="20.100000000000001" customHeight="1">
      <c r="A141" s="437"/>
      <c r="B141" s="438" t="s">
        <v>1681</v>
      </c>
      <c r="C141" s="438" t="s">
        <v>1680</v>
      </c>
      <c r="D141" s="438" t="s">
        <v>1679</v>
      </c>
      <c r="E141" s="302" t="s">
        <v>1294</v>
      </c>
      <c r="F141" s="340">
        <v>0</v>
      </c>
    </row>
    <row r="142" spans="1:6" s="197" customFormat="1" ht="20.100000000000001" customHeight="1">
      <c r="A142" s="437"/>
      <c r="B142" s="438" t="s">
        <v>1681</v>
      </c>
      <c r="C142" s="438" t="s">
        <v>1680</v>
      </c>
      <c r="D142" s="438" t="s">
        <v>1648</v>
      </c>
      <c r="E142" s="302" t="s">
        <v>1677</v>
      </c>
      <c r="F142" s="340">
        <v>0</v>
      </c>
    </row>
    <row r="143" spans="1:6" s="197" customFormat="1" ht="20.100000000000001" customHeight="1">
      <c r="A143" s="437"/>
      <c r="B143" s="438" t="s">
        <v>1681</v>
      </c>
      <c r="C143" s="438" t="s">
        <v>1680</v>
      </c>
      <c r="D143" s="438" t="s">
        <v>1649</v>
      </c>
      <c r="E143" s="302" t="s">
        <v>1298</v>
      </c>
      <c r="F143" s="340">
        <v>0</v>
      </c>
    </row>
    <row r="144" spans="1:6" s="197" customFormat="1" ht="20.100000000000001" customHeight="1">
      <c r="A144" s="437"/>
      <c r="B144" s="438" t="s">
        <v>1681</v>
      </c>
      <c r="C144" s="438" t="s">
        <v>1680</v>
      </c>
      <c r="D144" s="438" t="s">
        <v>1682</v>
      </c>
      <c r="E144" s="302" t="s">
        <v>1300</v>
      </c>
      <c r="F144" s="340">
        <v>0</v>
      </c>
    </row>
    <row r="145" spans="1:7" s="357" customFormat="1" ht="20.100000000000001" customHeight="1">
      <c r="A145" s="442" t="s">
        <v>1681</v>
      </c>
      <c r="B145" s="443" t="s">
        <v>1681</v>
      </c>
      <c r="C145" s="811" t="s">
        <v>1302</v>
      </c>
      <c r="D145" s="812"/>
      <c r="E145" s="813"/>
      <c r="F145" s="444">
        <f>SUM(F146)</f>
        <v>0</v>
      </c>
    </row>
    <row r="146" spans="1:7" s="197" customFormat="1" ht="20.100000000000001" customHeight="1">
      <c r="A146" s="437"/>
      <c r="B146" s="438" t="s">
        <v>1681</v>
      </c>
      <c r="C146" s="438" t="s">
        <v>1681</v>
      </c>
      <c r="D146" s="438" t="s">
        <v>1679</v>
      </c>
      <c r="E146" s="302" t="s">
        <v>1678</v>
      </c>
      <c r="F146" s="340"/>
    </row>
    <row r="147" spans="1:7" s="355" customFormat="1" ht="22.5" customHeight="1" thickBot="1">
      <c r="A147" s="817" t="s">
        <v>1</v>
      </c>
      <c r="B147" s="818"/>
      <c r="C147" s="818"/>
      <c r="D147" s="818"/>
      <c r="E147" s="819"/>
      <c r="F147" s="359">
        <f>SUM(F4+F43+F89+F132)</f>
        <v>72591135</v>
      </c>
      <c r="G147" s="358"/>
    </row>
    <row r="148" spans="1:7" ht="2.25" customHeight="1">
      <c r="A148" s="36"/>
      <c r="B148" s="36"/>
      <c r="C148" s="36"/>
      <c r="D148" s="36"/>
      <c r="E148" s="37"/>
      <c r="F148" s="198"/>
    </row>
    <row r="149" spans="1:7" ht="25.5" hidden="1" customHeight="1">
      <c r="A149" s="36"/>
      <c r="B149" s="36"/>
      <c r="C149" s="36"/>
      <c r="D149" s="36"/>
      <c r="E149" s="37"/>
      <c r="F149" s="198"/>
    </row>
    <row r="150" spans="1:7" ht="25.5" hidden="1" customHeight="1">
      <c r="A150" s="36"/>
      <c r="B150" s="36"/>
      <c r="C150" s="36"/>
      <c r="D150" s="36"/>
      <c r="E150" s="37"/>
      <c r="F150" s="198"/>
    </row>
    <row r="151" spans="1:7" ht="25.5" hidden="1" customHeight="1">
      <c r="A151" s="36"/>
      <c r="B151" s="36"/>
      <c r="C151" s="36"/>
      <c r="D151" s="36"/>
      <c r="E151" s="37"/>
      <c r="F151" s="198"/>
    </row>
    <row r="152" spans="1:7" ht="25.5" hidden="1" customHeight="1">
      <c r="A152" s="36"/>
      <c r="B152" s="36"/>
      <c r="C152" s="36"/>
      <c r="D152" s="36"/>
      <c r="E152" s="37"/>
      <c r="F152" s="198"/>
    </row>
    <row r="153" spans="1:7" ht="25.5" hidden="1" customHeight="1">
      <c r="A153" s="36"/>
      <c r="B153" s="36"/>
      <c r="C153" s="36"/>
      <c r="D153" s="36"/>
      <c r="E153" s="37"/>
      <c r="F153" s="198"/>
    </row>
    <row r="154" spans="1:7" ht="25.5" hidden="1" customHeight="1">
      <c r="A154" s="36"/>
      <c r="B154" s="36"/>
      <c r="C154" s="36"/>
      <c r="D154" s="36"/>
      <c r="E154" s="37"/>
      <c r="F154" s="198"/>
    </row>
    <row r="155" spans="1:7" ht="25.5" hidden="1" customHeight="1">
      <c r="A155" s="36"/>
      <c r="B155" s="36"/>
      <c r="C155" s="36"/>
      <c r="D155" s="36"/>
      <c r="E155" s="37"/>
      <c r="F155" s="198"/>
    </row>
    <row r="156" spans="1:7" ht="25.5" hidden="1" customHeight="1">
      <c r="A156" s="36"/>
      <c r="B156" s="36"/>
      <c r="C156" s="36"/>
      <c r="D156" s="36"/>
      <c r="E156" s="38"/>
      <c r="F156" s="198"/>
    </row>
    <row r="157" spans="1:7" ht="25.5" hidden="1" customHeight="1">
      <c r="A157" s="36"/>
      <c r="B157" s="36"/>
      <c r="C157" s="36"/>
      <c r="D157" s="36"/>
      <c r="E157" s="37"/>
      <c r="F157" s="198"/>
    </row>
    <row r="158" spans="1:7" ht="25.5" hidden="1" customHeight="1">
      <c r="A158" s="36"/>
      <c r="B158" s="36"/>
      <c r="C158" s="36"/>
      <c r="D158" s="36"/>
      <c r="E158" s="37"/>
      <c r="F158" s="198"/>
    </row>
    <row r="159" spans="1:7" ht="25.5" hidden="1" customHeight="1">
      <c r="A159" s="36"/>
      <c r="B159" s="36"/>
      <c r="C159" s="36"/>
      <c r="D159" s="36"/>
      <c r="E159" s="37"/>
      <c r="F159" s="198"/>
    </row>
    <row r="160" spans="1:7" ht="25.5" hidden="1" customHeight="1">
      <c r="A160" s="36"/>
      <c r="B160" s="36"/>
      <c r="C160" s="36"/>
      <c r="D160" s="36"/>
      <c r="E160" s="38"/>
      <c r="F160" s="198"/>
    </row>
    <row r="161" spans="1:6" ht="25.5" hidden="1" customHeight="1">
      <c r="A161" s="36"/>
      <c r="B161" s="36"/>
      <c r="C161" s="36"/>
      <c r="D161" s="36"/>
      <c r="E161" s="37"/>
      <c r="F161" s="198"/>
    </row>
    <row r="162" spans="1:6" ht="25.5" hidden="1" customHeight="1">
      <c r="A162" s="36"/>
      <c r="B162" s="36"/>
      <c r="C162" s="36"/>
      <c r="D162" s="36"/>
      <c r="E162" s="37"/>
      <c r="F162" s="198"/>
    </row>
    <row r="163" spans="1:6" ht="25.5" hidden="1" customHeight="1">
      <c r="A163" s="36"/>
      <c r="B163" s="36"/>
      <c r="C163" s="36"/>
      <c r="D163" s="36"/>
      <c r="E163" s="37"/>
      <c r="F163" s="198"/>
    </row>
    <row r="164" spans="1:6" ht="25.5" hidden="1" customHeight="1">
      <c r="A164" s="36"/>
      <c r="B164" s="36"/>
      <c r="C164" s="36"/>
      <c r="D164" s="36"/>
      <c r="E164" s="37"/>
      <c r="F164" s="198"/>
    </row>
    <row r="165" spans="1:6" ht="25.5" hidden="1" customHeight="1">
      <c r="A165" s="36"/>
      <c r="B165" s="36"/>
      <c r="C165" s="36"/>
      <c r="D165" s="36"/>
      <c r="E165" s="37"/>
      <c r="F165" s="198"/>
    </row>
    <row r="166" spans="1:6" ht="25.5" hidden="1" customHeight="1">
      <c r="A166" s="36"/>
      <c r="B166" s="36"/>
      <c r="C166" s="36"/>
      <c r="D166" s="36"/>
      <c r="E166" s="37"/>
      <c r="F166" s="198"/>
    </row>
    <row r="167" spans="1:6" ht="25.5" hidden="1" customHeight="1">
      <c r="A167" s="36"/>
      <c r="B167" s="36"/>
      <c r="C167" s="36"/>
      <c r="D167" s="36"/>
      <c r="E167" s="37"/>
      <c r="F167" s="198"/>
    </row>
    <row r="168" spans="1:6" ht="25.5" hidden="1" customHeight="1">
      <c r="A168" s="36"/>
      <c r="B168" s="36"/>
      <c r="C168" s="36"/>
      <c r="D168" s="36"/>
      <c r="E168" s="37"/>
      <c r="F168" s="198"/>
    </row>
    <row r="169" spans="1:6" ht="25.5" hidden="1" customHeight="1">
      <c r="A169" s="36"/>
      <c r="B169" s="36"/>
      <c r="C169" s="36"/>
      <c r="D169" s="36"/>
      <c r="E169" s="37"/>
      <c r="F169" s="198"/>
    </row>
    <row r="170" spans="1:6" ht="25.5" hidden="1" customHeight="1">
      <c r="A170" s="36"/>
      <c r="B170" s="36"/>
      <c r="C170" s="36"/>
      <c r="D170" s="36"/>
      <c r="E170" s="38"/>
      <c r="F170" s="198"/>
    </row>
    <row r="171" spans="1:6" ht="25.5" hidden="1" customHeight="1">
      <c r="A171" s="36"/>
      <c r="B171" s="36"/>
      <c r="C171" s="36"/>
      <c r="D171" s="36"/>
      <c r="E171" s="37"/>
      <c r="F171" s="198"/>
    </row>
    <row r="172" spans="1:6" ht="25.5" hidden="1" customHeight="1">
      <c r="A172" s="36"/>
      <c r="B172" s="36"/>
      <c r="C172" s="36"/>
      <c r="D172" s="36"/>
      <c r="E172" s="37"/>
      <c r="F172" s="198"/>
    </row>
    <row r="173" spans="1:6" ht="25.5" hidden="1" customHeight="1">
      <c r="A173" s="36"/>
      <c r="B173" s="36"/>
      <c r="C173" s="36"/>
      <c r="D173" s="36"/>
      <c r="E173" s="37"/>
      <c r="F173" s="198"/>
    </row>
    <row r="174" spans="1:6" ht="25.5" hidden="1" customHeight="1">
      <c r="A174" s="36"/>
      <c r="B174" s="36"/>
      <c r="C174" s="36"/>
      <c r="D174" s="36"/>
      <c r="E174" s="37"/>
      <c r="F174" s="198"/>
    </row>
    <row r="175" spans="1:6" ht="25.5" hidden="1" customHeight="1">
      <c r="A175" s="36"/>
      <c r="B175" s="36"/>
      <c r="C175" s="36"/>
      <c r="D175" s="36"/>
      <c r="E175" s="37"/>
      <c r="F175" s="198"/>
    </row>
    <row r="176" spans="1:6" ht="25.5" hidden="1" customHeight="1">
      <c r="A176" s="36"/>
      <c r="B176" s="36"/>
      <c r="C176" s="36"/>
      <c r="D176" s="36"/>
      <c r="E176" s="37"/>
      <c r="F176" s="198"/>
    </row>
    <row r="177" spans="1:6" ht="25.5" hidden="1" customHeight="1">
      <c r="A177" s="36"/>
      <c r="B177" s="36"/>
      <c r="C177" s="36"/>
      <c r="D177" s="36"/>
      <c r="E177" s="37"/>
      <c r="F177" s="198"/>
    </row>
    <row r="178" spans="1:6" ht="25.5" hidden="1" customHeight="1">
      <c r="A178" s="36"/>
      <c r="B178" s="36"/>
      <c r="C178" s="36"/>
      <c r="D178" s="36"/>
      <c r="E178" s="37"/>
      <c r="F178" s="198"/>
    </row>
    <row r="179" spans="1:6" ht="25.5" hidden="1" customHeight="1">
      <c r="A179" s="36"/>
      <c r="B179" s="36"/>
      <c r="C179" s="36"/>
      <c r="D179" s="36"/>
      <c r="E179" s="37"/>
      <c r="F179" s="198"/>
    </row>
    <row r="180" spans="1:6" ht="25.5" hidden="1" customHeight="1">
      <c r="A180" s="36"/>
      <c r="B180" s="36"/>
      <c r="C180" s="36"/>
      <c r="D180" s="36"/>
      <c r="E180" s="38"/>
      <c r="F180" s="198"/>
    </row>
    <row r="181" spans="1:6" ht="25.5" hidden="1" customHeight="1">
      <c r="A181" s="36"/>
      <c r="B181" s="36"/>
      <c r="C181" s="36"/>
      <c r="D181" s="36"/>
      <c r="E181" s="37"/>
      <c r="F181" s="198"/>
    </row>
    <row r="182" spans="1:6" ht="25.5" hidden="1" customHeight="1">
      <c r="A182" s="36"/>
      <c r="B182" s="36"/>
      <c r="C182" s="36"/>
      <c r="D182" s="36"/>
      <c r="E182" s="37"/>
      <c r="F182" s="198"/>
    </row>
    <row r="183" spans="1:6" ht="25.5" hidden="1" customHeight="1">
      <c r="A183" s="36"/>
      <c r="B183" s="36"/>
      <c r="C183" s="36"/>
      <c r="D183" s="36"/>
      <c r="E183" s="37"/>
      <c r="F183" s="198"/>
    </row>
    <row r="184" spans="1:6" ht="25.5" hidden="1" customHeight="1">
      <c r="A184" s="36"/>
      <c r="B184" s="36"/>
      <c r="C184" s="36"/>
      <c r="D184" s="36"/>
      <c r="E184" s="37"/>
      <c r="F184" s="198"/>
    </row>
    <row r="185" spans="1:6" ht="25.5" hidden="1" customHeight="1">
      <c r="A185" s="36"/>
      <c r="B185" s="36"/>
      <c r="C185" s="36"/>
      <c r="D185" s="36"/>
      <c r="E185" s="37"/>
      <c r="F185" s="198"/>
    </row>
    <row r="186" spans="1:6" ht="25.5" hidden="1" customHeight="1">
      <c r="A186" s="36"/>
      <c r="B186" s="36"/>
      <c r="C186" s="36"/>
      <c r="D186" s="36"/>
      <c r="E186" s="37"/>
      <c r="F186" s="198"/>
    </row>
    <row r="187" spans="1:6" ht="25.5" hidden="1" customHeight="1">
      <c r="A187" s="36"/>
      <c r="B187" s="36"/>
      <c r="C187" s="36"/>
      <c r="D187" s="36"/>
      <c r="E187" s="37"/>
      <c r="F187" s="198"/>
    </row>
    <row r="188" spans="1:6" ht="25.5" hidden="1" customHeight="1">
      <c r="A188" s="36"/>
      <c r="B188" s="36"/>
      <c r="C188" s="36"/>
      <c r="D188" s="36"/>
      <c r="E188" s="38"/>
      <c r="F188" s="198"/>
    </row>
    <row r="189" spans="1:6" ht="25.5" hidden="1" customHeight="1">
      <c r="A189" s="36"/>
      <c r="B189" s="36"/>
      <c r="C189" s="36"/>
      <c r="D189" s="36"/>
      <c r="E189" s="37"/>
      <c r="F189" s="198"/>
    </row>
    <row r="190" spans="1:6" ht="25.5" hidden="1" customHeight="1">
      <c r="A190" s="36"/>
      <c r="B190" s="36"/>
      <c r="C190" s="36"/>
      <c r="D190" s="36"/>
      <c r="E190" s="37"/>
      <c r="F190" s="198"/>
    </row>
    <row r="191" spans="1:6" ht="25.5" hidden="1" customHeight="1">
      <c r="A191" s="36"/>
      <c r="B191" s="36"/>
      <c r="C191" s="36"/>
      <c r="D191" s="36"/>
      <c r="E191" s="38"/>
      <c r="F191" s="198"/>
    </row>
    <row r="192" spans="1:6" ht="25.5" hidden="1" customHeight="1">
      <c r="A192" s="36"/>
      <c r="B192" s="36"/>
      <c r="C192" s="36"/>
      <c r="D192" s="36"/>
      <c r="E192" s="37"/>
      <c r="F192" s="198"/>
    </row>
    <row r="193" spans="1:6" ht="25.5" hidden="1" customHeight="1">
      <c r="A193" s="36"/>
      <c r="B193" s="36"/>
      <c r="C193" s="36"/>
      <c r="D193" s="36"/>
      <c r="E193" s="37"/>
      <c r="F193" s="198"/>
    </row>
    <row r="194" spans="1:6" ht="25.5" hidden="1" customHeight="1">
      <c r="A194" s="36"/>
      <c r="B194" s="36"/>
      <c r="C194" s="36"/>
      <c r="D194" s="36"/>
      <c r="E194" s="37"/>
      <c r="F194" s="198"/>
    </row>
    <row r="195" spans="1:6" ht="25.5" hidden="1" customHeight="1">
      <c r="A195" s="36"/>
      <c r="B195" s="36"/>
      <c r="C195" s="36"/>
      <c r="D195" s="36"/>
      <c r="E195" s="37"/>
      <c r="F195" s="198"/>
    </row>
    <row r="196" spans="1:6" ht="25.5" hidden="1" customHeight="1">
      <c r="A196" s="36"/>
      <c r="B196" s="36"/>
      <c r="C196" s="36"/>
      <c r="D196" s="36"/>
      <c r="E196" s="37"/>
      <c r="F196" s="198"/>
    </row>
    <row r="197" spans="1:6" ht="25.5" hidden="1" customHeight="1">
      <c r="A197" s="36"/>
      <c r="B197" s="36"/>
      <c r="C197" s="36"/>
      <c r="D197" s="36"/>
      <c r="E197" s="38"/>
      <c r="F197" s="198"/>
    </row>
    <row r="198" spans="1:6" ht="25.5" hidden="1" customHeight="1">
      <c r="A198" s="36"/>
      <c r="B198" s="36"/>
      <c r="C198" s="36"/>
      <c r="D198" s="36"/>
      <c r="E198" s="37"/>
      <c r="F198" s="198"/>
    </row>
    <row r="199" spans="1:6" ht="25.5" hidden="1" customHeight="1">
      <c r="A199" s="36"/>
      <c r="B199" s="36"/>
      <c r="C199" s="36"/>
      <c r="D199" s="36"/>
      <c r="E199" s="37"/>
      <c r="F199" s="198"/>
    </row>
    <row r="200" spans="1:6" ht="25.5" hidden="1" customHeight="1">
      <c r="A200" s="36"/>
      <c r="B200" s="36"/>
      <c r="C200" s="36"/>
      <c r="D200" s="36"/>
      <c r="E200" s="37"/>
      <c r="F200" s="198"/>
    </row>
    <row r="201" spans="1:6" ht="25.5" hidden="1" customHeight="1">
      <c r="A201" s="36"/>
      <c r="B201" s="36"/>
      <c r="C201" s="36"/>
      <c r="D201" s="36"/>
      <c r="E201" s="38"/>
      <c r="F201" s="198"/>
    </row>
    <row r="202" spans="1:6" ht="25.5" hidden="1" customHeight="1">
      <c r="A202" s="36"/>
      <c r="B202" s="36"/>
      <c r="C202" s="36"/>
      <c r="D202" s="36"/>
      <c r="E202" s="37"/>
      <c r="F202" s="198"/>
    </row>
    <row r="203" spans="1:6" ht="25.5" hidden="1" customHeight="1">
      <c r="A203" s="36"/>
      <c r="B203" s="36"/>
      <c r="C203" s="36"/>
      <c r="D203" s="36"/>
      <c r="E203" s="37"/>
      <c r="F203" s="198"/>
    </row>
    <row r="204" spans="1:6" ht="25.5" hidden="1" customHeight="1">
      <c r="A204" s="36"/>
      <c r="B204" s="36"/>
      <c r="C204" s="36"/>
      <c r="D204" s="36"/>
      <c r="E204" s="37"/>
      <c r="F204" s="198"/>
    </row>
    <row r="205" spans="1:6" ht="25.5" hidden="1" customHeight="1">
      <c r="A205" s="36"/>
      <c r="B205" s="36"/>
      <c r="C205" s="36"/>
      <c r="D205" s="36"/>
      <c r="E205" s="37"/>
      <c r="F205" s="198"/>
    </row>
    <row r="206" spans="1:6" ht="25.5" hidden="1" customHeight="1">
      <c r="A206" s="36"/>
      <c r="B206" s="36"/>
      <c r="C206" s="36"/>
      <c r="D206" s="36"/>
      <c r="E206" s="37"/>
      <c r="F206" s="198"/>
    </row>
    <row r="207" spans="1:6" ht="25.5" hidden="1" customHeight="1">
      <c r="A207" s="36"/>
      <c r="B207" s="36"/>
      <c r="C207" s="36"/>
      <c r="D207" s="36"/>
      <c r="E207" s="37"/>
      <c r="F207" s="198"/>
    </row>
    <row r="208" spans="1:6" ht="25.5" hidden="1" customHeight="1">
      <c r="A208" s="36"/>
      <c r="B208" s="36"/>
      <c r="C208" s="36"/>
      <c r="D208" s="36"/>
      <c r="E208" s="37"/>
      <c r="F208" s="198"/>
    </row>
    <row r="209" spans="1:6" ht="25.5" hidden="1" customHeight="1">
      <c r="A209" s="36"/>
      <c r="B209" s="36"/>
      <c r="C209" s="36"/>
      <c r="D209" s="36"/>
      <c r="E209" s="37"/>
      <c r="F209" s="198"/>
    </row>
    <row r="210" spans="1:6" ht="25.5" hidden="1" customHeight="1">
      <c r="A210" s="36"/>
      <c r="B210" s="36"/>
      <c r="C210" s="36"/>
      <c r="D210" s="36"/>
      <c r="E210" s="37"/>
      <c r="F210" s="198"/>
    </row>
    <row r="211" spans="1:6" ht="25.5" hidden="1" customHeight="1">
      <c r="A211" s="36"/>
      <c r="B211" s="36"/>
      <c r="C211" s="36"/>
      <c r="D211" s="36"/>
      <c r="E211" s="38"/>
      <c r="F211" s="198"/>
    </row>
    <row r="212" spans="1:6" ht="25.5" hidden="1" customHeight="1">
      <c r="A212" s="36"/>
      <c r="B212" s="36"/>
      <c r="C212" s="36"/>
      <c r="D212" s="36"/>
      <c r="E212" s="38"/>
      <c r="F212" s="198"/>
    </row>
    <row r="213" spans="1:6" ht="25.5" hidden="1" customHeight="1">
      <c r="A213" s="36"/>
      <c r="B213" s="36"/>
      <c r="C213" s="36"/>
      <c r="D213" s="36"/>
      <c r="E213" s="37"/>
      <c r="F213" s="198"/>
    </row>
    <row r="214" spans="1:6" ht="25.5" hidden="1" customHeight="1">
      <c r="A214" s="36"/>
      <c r="B214" s="36"/>
      <c r="C214" s="36"/>
      <c r="D214" s="36"/>
      <c r="E214" s="37"/>
      <c r="F214" s="198"/>
    </row>
    <row r="215" spans="1:6" ht="25.5" hidden="1" customHeight="1">
      <c r="A215" s="36"/>
      <c r="B215" s="36"/>
      <c r="C215" s="36"/>
      <c r="D215" s="36"/>
      <c r="E215" s="37"/>
      <c r="F215" s="198"/>
    </row>
    <row r="216" spans="1:6" ht="25.5" hidden="1" customHeight="1">
      <c r="A216" s="36"/>
      <c r="B216" s="36"/>
      <c r="C216" s="36"/>
      <c r="D216" s="36"/>
      <c r="E216" s="37"/>
      <c r="F216" s="198"/>
    </row>
    <row r="217" spans="1:6" ht="25.5" hidden="1" customHeight="1">
      <c r="A217" s="36"/>
      <c r="B217" s="36"/>
      <c r="C217" s="36"/>
      <c r="D217" s="36"/>
      <c r="E217" s="37"/>
      <c r="F217" s="198"/>
    </row>
    <row r="218" spans="1:6" ht="25.5" hidden="1" customHeight="1">
      <c r="A218" s="36"/>
      <c r="B218" s="36"/>
      <c r="C218" s="36"/>
      <c r="D218" s="36"/>
      <c r="E218" s="37"/>
      <c r="F218" s="198"/>
    </row>
    <row r="219" spans="1:6" ht="25.5" hidden="1" customHeight="1">
      <c r="A219" s="36"/>
      <c r="B219" s="36"/>
      <c r="C219" s="36"/>
      <c r="D219" s="36"/>
      <c r="E219" s="37"/>
      <c r="F219" s="198"/>
    </row>
    <row r="220" spans="1:6" ht="25.5" hidden="1" customHeight="1">
      <c r="A220" s="36"/>
      <c r="B220" s="36"/>
      <c r="C220" s="36"/>
      <c r="D220" s="36"/>
      <c r="E220" s="37"/>
      <c r="F220" s="198"/>
    </row>
    <row r="221" spans="1:6" ht="25.5" hidden="1" customHeight="1">
      <c r="A221" s="36"/>
      <c r="B221" s="36"/>
      <c r="C221" s="36"/>
      <c r="D221" s="36"/>
      <c r="E221" s="37"/>
      <c r="F221" s="198"/>
    </row>
    <row r="222" spans="1:6" ht="25.5" hidden="1" customHeight="1">
      <c r="A222" s="36"/>
      <c r="B222" s="36"/>
      <c r="C222" s="36"/>
      <c r="D222" s="36"/>
      <c r="E222" s="38"/>
      <c r="F222" s="198"/>
    </row>
    <row r="223" spans="1:6" ht="25.5" hidden="1" customHeight="1">
      <c r="A223" s="36"/>
      <c r="B223" s="36"/>
      <c r="C223" s="36"/>
      <c r="D223" s="36"/>
      <c r="E223" s="37"/>
      <c r="F223" s="198"/>
    </row>
    <row r="224" spans="1:6" ht="25.5" hidden="1" customHeight="1">
      <c r="A224" s="36"/>
      <c r="B224" s="36"/>
      <c r="C224" s="36"/>
      <c r="D224" s="36"/>
      <c r="E224" s="37"/>
      <c r="F224" s="198"/>
    </row>
    <row r="225" spans="1:6" ht="25.5" hidden="1" customHeight="1">
      <c r="A225" s="36"/>
      <c r="B225" s="36"/>
      <c r="C225" s="36"/>
      <c r="D225" s="36"/>
      <c r="E225" s="37"/>
      <c r="F225" s="198"/>
    </row>
    <row r="226" spans="1:6" ht="25.5" hidden="1" customHeight="1">
      <c r="A226" s="36"/>
      <c r="B226" s="36"/>
      <c r="C226" s="36"/>
      <c r="D226" s="36"/>
      <c r="E226" s="37"/>
      <c r="F226" s="198"/>
    </row>
    <row r="227" spans="1:6" ht="25.5" hidden="1" customHeight="1">
      <c r="A227" s="36"/>
      <c r="B227" s="36"/>
      <c r="C227" s="36"/>
      <c r="D227" s="36"/>
      <c r="E227" s="37"/>
      <c r="F227" s="198"/>
    </row>
    <row r="228" spans="1:6" ht="25.5" hidden="1" customHeight="1">
      <c r="A228" s="36"/>
      <c r="B228" s="36"/>
      <c r="C228" s="36"/>
      <c r="D228" s="36"/>
      <c r="E228" s="37"/>
      <c r="F228" s="198"/>
    </row>
    <row r="229" spans="1:6" ht="25.5" hidden="1" customHeight="1">
      <c r="A229" s="36"/>
      <c r="B229" s="36"/>
      <c r="C229" s="36"/>
      <c r="D229" s="36"/>
      <c r="E229" s="37"/>
      <c r="F229" s="198"/>
    </row>
    <row r="230" spans="1:6" ht="25.5" hidden="1" customHeight="1">
      <c r="A230" s="36"/>
      <c r="B230" s="36"/>
      <c r="C230" s="36"/>
      <c r="D230" s="36"/>
      <c r="E230" s="37"/>
      <c r="F230" s="198"/>
    </row>
    <row r="231" spans="1:6" ht="25.5" hidden="1" customHeight="1">
      <c r="A231" s="36"/>
      <c r="B231" s="36"/>
      <c r="C231" s="36"/>
      <c r="D231" s="36"/>
      <c r="E231" s="37"/>
      <c r="F231" s="198"/>
    </row>
    <row r="232" spans="1:6" ht="25.5" hidden="1" customHeight="1">
      <c r="A232" s="36"/>
      <c r="B232" s="36"/>
      <c r="C232" s="36"/>
      <c r="D232" s="36"/>
      <c r="E232" s="38"/>
      <c r="F232" s="198"/>
    </row>
    <row r="233" spans="1:6" ht="25.5" hidden="1" customHeight="1">
      <c r="A233" s="36"/>
      <c r="B233" s="36"/>
      <c r="C233" s="36"/>
      <c r="D233" s="36"/>
      <c r="E233" s="37"/>
      <c r="F233" s="198"/>
    </row>
    <row r="234" spans="1:6" ht="25.5" hidden="1" customHeight="1">
      <c r="A234" s="36"/>
      <c r="B234" s="36"/>
      <c r="C234" s="36"/>
      <c r="D234" s="36"/>
      <c r="E234" s="37"/>
      <c r="F234" s="198"/>
    </row>
    <row r="235" spans="1:6" ht="25.5" hidden="1" customHeight="1">
      <c r="A235" s="36"/>
      <c r="B235" s="36"/>
      <c r="C235" s="36"/>
      <c r="D235" s="36"/>
      <c r="E235" s="37"/>
      <c r="F235" s="198"/>
    </row>
    <row r="236" spans="1:6" ht="25.5" hidden="1" customHeight="1">
      <c r="A236" s="36"/>
      <c r="B236" s="36"/>
      <c r="C236" s="36"/>
      <c r="D236" s="36"/>
      <c r="E236" s="37"/>
      <c r="F236" s="198"/>
    </row>
    <row r="237" spans="1:6" ht="25.5" hidden="1" customHeight="1">
      <c r="A237" s="36"/>
      <c r="B237" s="36"/>
      <c r="C237" s="36"/>
      <c r="D237" s="36"/>
      <c r="E237" s="37"/>
      <c r="F237" s="198"/>
    </row>
    <row r="238" spans="1:6" ht="25.5" hidden="1" customHeight="1">
      <c r="A238" s="36"/>
      <c r="B238" s="36"/>
      <c r="C238" s="36"/>
      <c r="D238" s="36"/>
      <c r="E238" s="37"/>
      <c r="F238" s="198"/>
    </row>
    <row r="239" spans="1:6" ht="25.5" hidden="1" customHeight="1">
      <c r="A239" s="36"/>
      <c r="B239" s="36"/>
      <c r="C239" s="36"/>
      <c r="D239" s="36"/>
      <c r="E239" s="37"/>
      <c r="F239" s="198"/>
    </row>
    <row r="240" spans="1:6" ht="25.5" hidden="1" customHeight="1">
      <c r="A240" s="36"/>
      <c r="B240" s="36"/>
      <c r="C240" s="36"/>
      <c r="D240" s="36"/>
      <c r="E240" s="37"/>
      <c r="F240" s="198"/>
    </row>
    <row r="241" spans="1:6" ht="25.5" hidden="1" customHeight="1">
      <c r="A241" s="36"/>
      <c r="B241" s="36"/>
      <c r="C241" s="36"/>
      <c r="D241" s="36"/>
      <c r="E241" s="37"/>
      <c r="F241" s="198"/>
    </row>
    <row r="242" spans="1:6" ht="25.5" hidden="1" customHeight="1">
      <c r="A242" s="36"/>
      <c r="B242" s="36"/>
      <c r="C242" s="36"/>
      <c r="D242" s="36"/>
      <c r="E242" s="38"/>
      <c r="F242" s="198"/>
    </row>
    <row r="243" spans="1:6" ht="25.5" hidden="1" customHeight="1">
      <c r="A243" s="36"/>
      <c r="B243" s="36"/>
      <c r="C243" s="36"/>
      <c r="D243" s="36"/>
      <c r="E243" s="37"/>
      <c r="F243" s="198"/>
    </row>
    <row r="244" spans="1:6" ht="25.5" hidden="1" customHeight="1">
      <c r="A244" s="36"/>
      <c r="B244" s="36"/>
      <c r="C244" s="36"/>
      <c r="D244" s="36"/>
      <c r="E244" s="37"/>
      <c r="F244" s="198"/>
    </row>
    <row r="245" spans="1:6" ht="25.5" hidden="1" customHeight="1">
      <c r="A245" s="36"/>
      <c r="B245" s="36"/>
      <c r="C245" s="36"/>
      <c r="D245" s="36"/>
      <c r="E245" s="37"/>
      <c r="F245" s="198"/>
    </row>
    <row r="246" spans="1:6" ht="25.5" hidden="1" customHeight="1">
      <c r="A246" s="36"/>
      <c r="B246" s="36"/>
      <c r="C246" s="36"/>
      <c r="D246" s="36"/>
      <c r="E246" s="37"/>
      <c r="F246" s="198"/>
    </row>
    <row r="247" spans="1:6" ht="25.5" hidden="1" customHeight="1">
      <c r="A247" s="36"/>
      <c r="B247" s="36"/>
      <c r="C247" s="36"/>
      <c r="D247" s="36"/>
      <c r="E247" s="37"/>
      <c r="F247" s="198"/>
    </row>
    <row r="248" spans="1:6" ht="25.5" hidden="1" customHeight="1">
      <c r="A248" s="36"/>
      <c r="B248" s="36"/>
      <c r="C248" s="36"/>
      <c r="D248" s="36"/>
      <c r="E248" s="37"/>
      <c r="F248" s="198"/>
    </row>
    <row r="249" spans="1:6" ht="25.5" hidden="1" customHeight="1">
      <c r="A249" s="36"/>
      <c r="B249" s="36"/>
      <c r="C249" s="36"/>
      <c r="D249" s="36"/>
      <c r="E249" s="37"/>
      <c r="F249" s="198"/>
    </row>
    <row r="250" spans="1:6" ht="25.5" hidden="1" customHeight="1">
      <c r="A250" s="36"/>
      <c r="B250" s="36"/>
      <c r="C250" s="36"/>
      <c r="D250" s="36"/>
      <c r="E250" s="37"/>
      <c r="F250" s="198"/>
    </row>
    <row r="251" spans="1:6" ht="25.5" hidden="1" customHeight="1">
      <c r="A251" s="36"/>
      <c r="B251" s="36"/>
      <c r="C251" s="36"/>
      <c r="D251" s="36"/>
      <c r="E251" s="37"/>
      <c r="F251" s="198"/>
    </row>
    <row r="252" spans="1:6" ht="25.5" hidden="1" customHeight="1">
      <c r="A252" s="36"/>
      <c r="B252" s="36"/>
      <c r="C252" s="36"/>
      <c r="D252" s="36"/>
      <c r="E252" s="38"/>
      <c r="F252" s="198"/>
    </row>
    <row r="253" spans="1:6" ht="25.5" hidden="1" customHeight="1">
      <c r="A253" s="36"/>
      <c r="B253" s="36"/>
      <c r="C253" s="36"/>
      <c r="D253" s="36"/>
      <c r="E253" s="37"/>
      <c r="F253" s="198"/>
    </row>
    <row r="254" spans="1:6" ht="25.5" hidden="1" customHeight="1">
      <c r="A254" s="36"/>
      <c r="B254" s="36"/>
      <c r="C254" s="36"/>
      <c r="D254" s="36"/>
      <c r="E254" s="37"/>
      <c r="F254" s="198"/>
    </row>
    <row r="255" spans="1:6" ht="25.5" hidden="1" customHeight="1">
      <c r="A255" s="36"/>
      <c r="B255" s="36"/>
      <c r="C255" s="36"/>
      <c r="D255" s="36"/>
      <c r="E255" s="37"/>
      <c r="F255" s="198"/>
    </row>
    <row r="256" spans="1:6" ht="25.5" hidden="1" customHeight="1">
      <c r="A256" s="36"/>
      <c r="B256" s="36"/>
      <c r="C256" s="36"/>
      <c r="D256" s="36"/>
      <c r="E256" s="37"/>
      <c r="F256" s="198"/>
    </row>
    <row r="257" spans="1:6" ht="25.5" hidden="1" customHeight="1">
      <c r="A257" s="36"/>
      <c r="B257" s="36"/>
      <c r="C257" s="36"/>
      <c r="D257" s="36"/>
      <c r="E257" s="37"/>
      <c r="F257" s="198"/>
    </row>
    <row r="258" spans="1:6" ht="25.5" hidden="1" customHeight="1">
      <c r="A258" s="36"/>
      <c r="B258" s="36"/>
      <c r="C258" s="36"/>
      <c r="D258" s="36"/>
      <c r="E258" s="37"/>
      <c r="F258" s="198"/>
    </row>
    <row r="259" spans="1:6" ht="25.5" hidden="1" customHeight="1">
      <c r="A259" s="36"/>
      <c r="B259" s="36"/>
      <c r="C259" s="36"/>
      <c r="D259" s="36"/>
      <c r="E259" s="37"/>
      <c r="F259" s="198"/>
    </row>
    <row r="260" spans="1:6" ht="25.5" hidden="1" customHeight="1">
      <c r="A260" s="36"/>
      <c r="B260" s="36"/>
      <c r="C260" s="36"/>
      <c r="D260" s="36"/>
      <c r="E260" s="37"/>
      <c r="F260" s="198"/>
    </row>
    <row r="261" spans="1:6" ht="25.5" hidden="1" customHeight="1">
      <c r="A261" s="36"/>
      <c r="B261" s="36"/>
      <c r="C261" s="36"/>
      <c r="D261" s="36"/>
      <c r="E261" s="37"/>
      <c r="F261" s="198"/>
    </row>
    <row r="262" spans="1:6" ht="25.5" hidden="1" customHeight="1">
      <c r="A262" s="36"/>
      <c r="B262" s="36"/>
      <c r="C262" s="36"/>
      <c r="D262" s="36"/>
      <c r="E262" s="38"/>
      <c r="F262" s="198"/>
    </row>
    <row r="263" spans="1:6" ht="25.5" hidden="1" customHeight="1">
      <c r="A263" s="36"/>
      <c r="B263" s="36"/>
      <c r="C263" s="36"/>
      <c r="D263" s="36"/>
      <c r="E263" s="37"/>
      <c r="F263" s="198"/>
    </row>
    <row r="264" spans="1:6" ht="25.5" hidden="1" customHeight="1">
      <c r="A264" s="36"/>
      <c r="B264" s="36"/>
      <c r="C264" s="36"/>
      <c r="D264" s="36"/>
      <c r="E264" s="37"/>
      <c r="F264" s="198"/>
    </row>
    <row r="265" spans="1:6" ht="25.5" hidden="1" customHeight="1">
      <c r="A265" s="36"/>
      <c r="B265" s="36"/>
      <c r="C265" s="36"/>
      <c r="D265" s="36"/>
      <c r="E265" s="37"/>
      <c r="F265" s="198"/>
    </row>
    <row r="266" spans="1:6" ht="25.5" hidden="1" customHeight="1">
      <c r="A266" s="36"/>
      <c r="B266" s="36"/>
      <c r="C266" s="36"/>
      <c r="D266" s="36"/>
      <c r="E266" s="37"/>
      <c r="F266" s="198"/>
    </row>
    <row r="267" spans="1:6" ht="25.5" hidden="1" customHeight="1">
      <c r="A267" s="36"/>
      <c r="B267" s="36"/>
      <c r="C267" s="36"/>
      <c r="D267" s="36"/>
      <c r="E267" s="37"/>
      <c r="F267" s="198"/>
    </row>
    <row r="268" spans="1:6" ht="25.5" hidden="1" customHeight="1">
      <c r="A268" s="36"/>
      <c r="B268" s="36"/>
      <c r="C268" s="36"/>
      <c r="D268" s="36"/>
      <c r="E268" s="37"/>
      <c r="F268" s="198"/>
    </row>
    <row r="269" spans="1:6" ht="25.5" hidden="1" customHeight="1">
      <c r="A269" s="36"/>
      <c r="B269" s="36"/>
      <c r="C269" s="36"/>
      <c r="D269" s="36"/>
      <c r="E269" s="37"/>
      <c r="F269" s="198"/>
    </row>
    <row r="270" spans="1:6" ht="25.5" hidden="1" customHeight="1">
      <c r="A270" s="36"/>
      <c r="B270" s="36"/>
      <c r="C270" s="36"/>
      <c r="D270" s="36"/>
      <c r="E270" s="38"/>
      <c r="F270" s="198"/>
    </row>
    <row r="271" spans="1:6" ht="25.5" hidden="1" customHeight="1">
      <c r="A271" s="36"/>
      <c r="B271" s="36"/>
      <c r="C271" s="36"/>
      <c r="D271" s="36"/>
      <c r="E271" s="37"/>
      <c r="F271" s="198"/>
    </row>
    <row r="272" spans="1:6" ht="25.5" hidden="1" customHeight="1">
      <c r="A272" s="36"/>
      <c r="B272" s="36"/>
      <c r="C272" s="36"/>
      <c r="D272" s="36"/>
      <c r="E272" s="37"/>
      <c r="F272" s="198"/>
    </row>
    <row r="273" spans="1:6" ht="25.5" hidden="1" customHeight="1">
      <c r="A273" s="36"/>
      <c r="B273" s="36"/>
      <c r="C273" s="36"/>
      <c r="D273" s="36"/>
      <c r="E273" s="37"/>
      <c r="F273" s="198"/>
    </row>
    <row r="274" spans="1:6" ht="25.5" hidden="1" customHeight="1">
      <c r="A274" s="36"/>
      <c r="B274" s="36"/>
      <c r="C274" s="36"/>
      <c r="D274" s="36"/>
      <c r="E274" s="37"/>
      <c r="F274" s="198"/>
    </row>
    <row r="275" spans="1:6" ht="25.5" hidden="1" customHeight="1">
      <c r="A275" s="36"/>
      <c r="B275" s="36"/>
      <c r="C275" s="36"/>
      <c r="D275" s="36"/>
      <c r="E275" s="37"/>
      <c r="F275" s="198"/>
    </row>
    <row r="276" spans="1:6" ht="25.5" hidden="1" customHeight="1">
      <c r="A276" s="36"/>
      <c r="B276" s="36"/>
      <c r="C276" s="36"/>
      <c r="D276" s="36"/>
      <c r="E276" s="37"/>
      <c r="F276" s="198"/>
    </row>
    <row r="277" spans="1:6" ht="25.5" hidden="1" customHeight="1">
      <c r="A277" s="36"/>
      <c r="B277" s="36"/>
      <c r="C277" s="36"/>
      <c r="D277" s="36"/>
      <c r="E277" s="37"/>
      <c r="F277" s="198"/>
    </row>
    <row r="278" spans="1:6" ht="25.5" hidden="1" customHeight="1">
      <c r="A278" s="36"/>
      <c r="B278" s="36"/>
      <c r="C278" s="36"/>
      <c r="D278" s="36"/>
      <c r="E278" s="37"/>
      <c r="F278" s="198"/>
    </row>
    <row r="279" spans="1:6" ht="25.5" hidden="1" customHeight="1">
      <c r="A279" s="36"/>
      <c r="B279" s="36"/>
      <c r="C279" s="36"/>
      <c r="D279" s="36"/>
      <c r="E279" s="37"/>
      <c r="F279" s="198"/>
    </row>
    <row r="280" spans="1:6" ht="25.5" hidden="1" customHeight="1">
      <c r="A280" s="36"/>
      <c r="B280" s="36"/>
      <c r="C280" s="36"/>
      <c r="D280" s="36"/>
      <c r="E280" s="38"/>
      <c r="F280" s="198"/>
    </row>
    <row r="281" spans="1:6" ht="25.5" hidden="1" customHeight="1">
      <c r="A281" s="36"/>
      <c r="B281" s="36"/>
      <c r="C281" s="36"/>
      <c r="D281" s="36"/>
      <c r="E281" s="37"/>
      <c r="F281" s="198"/>
    </row>
    <row r="282" spans="1:6" ht="25.5" hidden="1" customHeight="1">
      <c r="A282" s="36"/>
      <c r="B282" s="36"/>
      <c r="C282" s="36"/>
      <c r="D282" s="36"/>
      <c r="E282" s="37"/>
      <c r="F282" s="198"/>
    </row>
    <row r="283" spans="1:6" ht="25.5" hidden="1" customHeight="1">
      <c r="A283" s="36"/>
      <c r="B283" s="36"/>
      <c r="C283" s="36"/>
      <c r="D283" s="36"/>
      <c r="E283" s="37"/>
      <c r="F283" s="198"/>
    </row>
    <row r="284" spans="1:6" ht="25.5" hidden="1" customHeight="1">
      <c r="A284" s="36"/>
      <c r="B284" s="36"/>
      <c r="C284" s="36"/>
      <c r="D284" s="36"/>
      <c r="E284" s="37"/>
      <c r="F284" s="198"/>
    </row>
    <row r="285" spans="1:6" ht="25.5" hidden="1" customHeight="1">
      <c r="A285" s="36"/>
      <c r="B285" s="36"/>
      <c r="C285" s="36"/>
      <c r="D285" s="36"/>
      <c r="E285" s="37"/>
      <c r="F285" s="198"/>
    </row>
    <row r="286" spans="1:6" ht="25.5" hidden="1" customHeight="1">
      <c r="A286" s="36"/>
      <c r="B286" s="36"/>
      <c r="C286" s="36"/>
      <c r="D286" s="36"/>
      <c r="E286" s="38"/>
      <c r="F286" s="198"/>
    </row>
    <row r="287" spans="1:6" ht="25.5" hidden="1" customHeight="1">
      <c r="A287" s="36"/>
      <c r="B287" s="36"/>
      <c r="C287" s="36"/>
      <c r="D287" s="36"/>
      <c r="E287" s="37"/>
      <c r="F287" s="198"/>
    </row>
    <row r="288" spans="1:6" ht="25.5" hidden="1" customHeight="1">
      <c r="A288" s="36"/>
      <c r="B288" s="36"/>
      <c r="C288" s="36"/>
      <c r="D288" s="36"/>
      <c r="E288" s="37"/>
      <c r="F288" s="198"/>
    </row>
    <row r="289" spans="1:6" ht="25.5" hidden="1" customHeight="1">
      <c r="A289" s="36"/>
      <c r="B289" s="36"/>
      <c r="C289" s="36"/>
      <c r="D289" s="36"/>
      <c r="E289" s="37"/>
      <c r="F289" s="198"/>
    </row>
    <row r="290" spans="1:6" ht="25.5" hidden="1" customHeight="1">
      <c r="A290" s="36"/>
      <c r="B290" s="36"/>
      <c r="C290" s="36"/>
      <c r="D290" s="36"/>
      <c r="E290" s="37"/>
      <c r="F290" s="198"/>
    </row>
    <row r="291" spans="1:6" ht="25.5" hidden="1" customHeight="1">
      <c r="A291" s="36"/>
      <c r="B291" s="36"/>
      <c r="C291" s="36"/>
      <c r="D291" s="36"/>
      <c r="E291" s="37"/>
      <c r="F291" s="198"/>
    </row>
    <row r="292" spans="1:6" ht="25.5" hidden="1" customHeight="1">
      <c r="A292" s="36"/>
      <c r="B292" s="36"/>
      <c r="C292" s="36"/>
      <c r="D292" s="36"/>
      <c r="E292" s="37"/>
      <c r="F292" s="198"/>
    </row>
    <row r="293" spans="1:6" ht="25.5" hidden="1" customHeight="1">
      <c r="A293" s="36"/>
      <c r="B293" s="36"/>
      <c r="C293" s="36"/>
      <c r="D293" s="36"/>
      <c r="E293" s="37"/>
      <c r="F293" s="198"/>
    </row>
    <row r="294" spans="1:6" ht="25.5" hidden="1" customHeight="1">
      <c r="A294" s="36"/>
      <c r="B294" s="36"/>
      <c r="C294" s="36"/>
      <c r="D294" s="36"/>
      <c r="E294" s="38"/>
      <c r="F294" s="198"/>
    </row>
    <row r="295" spans="1:6" ht="25.5" hidden="1" customHeight="1">
      <c r="A295" s="36"/>
      <c r="B295" s="36"/>
      <c r="C295" s="36"/>
      <c r="D295" s="36"/>
      <c r="E295" s="37"/>
      <c r="F295" s="198"/>
    </row>
    <row r="296" spans="1:6" ht="25.5" hidden="1" customHeight="1">
      <c r="A296" s="36"/>
      <c r="B296" s="36"/>
      <c r="C296" s="36"/>
      <c r="D296" s="36"/>
      <c r="E296" s="37"/>
      <c r="F296" s="198"/>
    </row>
    <row r="297" spans="1:6" ht="25.5" hidden="1" customHeight="1">
      <c r="A297" s="36"/>
      <c r="B297" s="36"/>
      <c r="C297" s="36"/>
      <c r="D297" s="36"/>
      <c r="E297" s="37"/>
      <c r="F297" s="198"/>
    </row>
    <row r="298" spans="1:6" ht="25.5" hidden="1" customHeight="1">
      <c r="A298" s="36"/>
      <c r="B298" s="36"/>
      <c r="C298" s="36"/>
      <c r="D298" s="36"/>
      <c r="E298" s="37"/>
      <c r="F298" s="198"/>
    </row>
    <row r="299" spans="1:6" ht="25.5" hidden="1" customHeight="1">
      <c r="A299" s="36"/>
      <c r="B299" s="36"/>
      <c r="C299" s="36"/>
      <c r="D299" s="36"/>
      <c r="E299" s="37"/>
      <c r="F299" s="198"/>
    </row>
    <row r="300" spans="1:6" ht="25.5" hidden="1" customHeight="1">
      <c r="A300" s="36"/>
      <c r="B300" s="36"/>
      <c r="C300" s="36"/>
      <c r="D300" s="36"/>
      <c r="E300" s="37"/>
      <c r="F300" s="198"/>
    </row>
    <row r="301" spans="1:6" ht="25.5" hidden="1" customHeight="1">
      <c r="A301" s="36"/>
      <c r="B301" s="36"/>
      <c r="C301" s="36"/>
      <c r="D301" s="36"/>
      <c r="E301" s="37"/>
      <c r="F301" s="198"/>
    </row>
    <row r="302" spans="1:6" ht="25.5" hidden="1" customHeight="1">
      <c r="A302" s="36"/>
      <c r="B302" s="36"/>
      <c r="C302" s="36"/>
      <c r="D302" s="36"/>
      <c r="E302" s="37"/>
      <c r="F302" s="198"/>
    </row>
    <row r="303" spans="1:6" ht="25.5" hidden="1" customHeight="1">
      <c r="A303" s="36"/>
      <c r="B303" s="36"/>
      <c r="C303" s="36"/>
      <c r="D303" s="36"/>
      <c r="E303" s="37"/>
      <c r="F303" s="198"/>
    </row>
    <row r="304" spans="1:6" ht="25.5" hidden="1" customHeight="1">
      <c r="A304" s="36"/>
      <c r="B304" s="36"/>
      <c r="C304" s="36"/>
      <c r="D304" s="36"/>
      <c r="E304" s="37"/>
      <c r="F304" s="198"/>
    </row>
    <row r="305" spans="1:6" ht="25.5" hidden="1" customHeight="1">
      <c r="A305" s="36"/>
      <c r="B305" s="36"/>
      <c r="C305" s="36"/>
      <c r="D305" s="36"/>
      <c r="E305" s="38"/>
      <c r="F305" s="198"/>
    </row>
    <row r="306" spans="1:6" ht="25.5" hidden="1" customHeight="1">
      <c r="A306" s="36"/>
      <c r="B306" s="36"/>
      <c r="C306" s="36"/>
      <c r="D306" s="36"/>
      <c r="E306" s="37"/>
      <c r="F306" s="198"/>
    </row>
    <row r="307" spans="1:6" ht="25.5" hidden="1" customHeight="1">
      <c r="A307" s="36"/>
      <c r="B307" s="36"/>
      <c r="C307" s="36"/>
      <c r="D307" s="36"/>
      <c r="E307" s="37"/>
      <c r="F307" s="198"/>
    </row>
    <row r="308" spans="1:6" ht="25.5" hidden="1" customHeight="1">
      <c r="A308" s="36"/>
      <c r="B308" s="36"/>
      <c r="C308" s="36"/>
      <c r="D308" s="36"/>
      <c r="E308" s="37"/>
      <c r="F308" s="198"/>
    </row>
    <row r="309" spans="1:6" ht="25.5" hidden="1" customHeight="1">
      <c r="A309" s="36"/>
      <c r="B309" s="36"/>
      <c r="C309" s="36"/>
      <c r="D309" s="36"/>
      <c r="E309" s="37"/>
      <c r="F309" s="198"/>
    </row>
    <row r="310" spans="1:6" ht="25.5" hidden="1" customHeight="1">
      <c r="A310" s="36"/>
      <c r="B310" s="36"/>
      <c r="C310" s="36"/>
      <c r="D310" s="36"/>
      <c r="E310" s="37"/>
      <c r="F310" s="198"/>
    </row>
    <row r="311" spans="1:6" ht="25.5" hidden="1" customHeight="1">
      <c r="A311" s="36"/>
      <c r="B311" s="36"/>
      <c r="C311" s="36"/>
      <c r="D311" s="36"/>
      <c r="E311" s="38"/>
      <c r="F311" s="198"/>
    </row>
    <row r="312" spans="1:6" ht="25.5" hidden="1" customHeight="1">
      <c r="A312" s="36"/>
      <c r="B312" s="36"/>
      <c r="C312" s="36"/>
      <c r="D312" s="36"/>
      <c r="E312" s="37"/>
      <c r="F312" s="198"/>
    </row>
    <row r="313" spans="1:6" ht="25.5" hidden="1" customHeight="1">
      <c r="A313" s="36"/>
      <c r="B313" s="36"/>
      <c r="C313" s="36"/>
      <c r="D313" s="36"/>
      <c r="E313" s="37"/>
      <c r="F313" s="198"/>
    </row>
    <row r="314" spans="1:6" ht="25.5" hidden="1" customHeight="1">
      <c r="A314" s="36"/>
      <c r="B314" s="36"/>
      <c r="C314" s="36"/>
      <c r="D314" s="36"/>
      <c r="E314" s="37"/>
      <c r="F314" s="198"/>
    </row>
    <row r="315" spans="1:6" ht="25.5" hidden="1" customHeight="1">
      <c r="A315" s="36"/>
      <c r="B315" s="36"/>
      <c r="C315" s="36"/>
      <c r="D315" s="36"/>
      <c r="E315" s="37"/>
      <c r="F315" s="198"/>
    </row>
    <row r="316" spans="1:6" ht="25.5" hidden="1" customHeight="1">
      <c r="A316" s="36"/>
      <c r="B316" s="36"/>
      <c r="C316" s="36"/>
      <c r="D316" s="36"/>
      <c r="E316" s="37"/>
      <c r="F316" s="198"/>
    </row>
    <row r="317" spans="1:6" ht="25.5" hidden="1" customHeight="1">
      <c r="A317" s="36"/>
      <c r="B317" s="36"/>
      <c r="C317" s="36"/>
      <c r="D317" s="36"/>
      <c r="E317" s="37"/>
      <c r="F317" s="198"/>
    </row>
    <row r="318" spans="1:6" ht="25.5" hidden="1" customHeight="1">
      <c r="A318" s="36"/>
      <c r="B318" s="36"/>
      <c r="C318" s="36"/>
      <c r="D318" s="36"/>
      <c r="E318" s="37"/>
      <c r="F318" s="198"/>
    </row>
    <row r="319" spans="1:6" ht="25.5" hidden="1" customHeight="1">
      <c r="A319" s="36"/>
      <c r="B319" s="36"/>
      <c r="C319" s="36"/>
      <c r="D319" s="36"/>
      <c r="E319" s="38"/>
      <c r="F319" s="198"/>
    </row>
    <row r="320" spans="1:6" ht="25.5" hidden="1" customHeight="1">
      <c r="A320" s="36"/>
      <c r="B320" s="36"/>
      <c r="C320" s="36"/>
      <c r="D320" s="36"/>
      <c r="E320" s="37"/>
      <c r="F320" s="198"/>
    </row>
    <row r="321" spans="1:6" ht="25.5" hidden="1" customHeight="1">
      <c r="A321" s="36"/>
      <c r="B321" s="36"/>
      <c r="C321" s="36"/>
      <c r="D321" s="36"/>
      <c r="E321" s="37"/>
      <c r="F321" s="198"/>
    </row>
    <row r="322" spans="1:6" ht="25.5" hidden="1" customHeight="1">
      <c r="A322" s="36"/>
      <c r="B322" s="36"/>
      <c r="C322" s="36"/>
      <c r="D322" s="36"/>
      <c r="E322" s="37"/>
      <c r="F322" s="198"/>
    </row>
    <row r="323" spans="1:6" ht="25.5" hidden="1" customHeight="1">
      <c r="A323" s="36"/>
      <c r="B323" s="36"/>
      <c r="C323" s="36"/>
      <c r="D323" s="36"/>
      <c r="E323" s="37"/>
      <c r="F323" s="198"/>
    </row>
    <row r="324" spans="1:6" ht="25.5" hidden="1" customHeight="1">
      <c r="A324" s="36"/>
      <c r="B324" s="36"/>
      <c r="C324" s="36"/>
      <c r="D324" s="36"/>
      <c r="E324" s="37"/>
      <c r="F324" s="198"/>
    </row>
    <row r="325" spans="1:6" ht="25.5" hidden="1" customHeight="1">
      <c r="A325" s="36"/>
      <c r="B325" s="36"/>
      <c r="C325" s="36"/>
      <c r="D325" s="36"/>
      <c r="E325" s="37"/>
      <c r="F325" s="198"/>
    </row>
    <row r="326" spans="1:6" ht="25.5" hidden="1" customHeight="1">
      <c r="A326" s="36"/>
      <c r="B326" s="36"/>
      <c r="C326" s="36"/>
      <c r="D326" s="36"/>
      <c r="E326" s="37"/>
      <c r="F326" s="198"/>
    </row>
    <row r="327" spans="1:6" ht="25.5" hidden="1" customHeight="1">
      <c r="A327" s="36"/>
      <c r="B327" s="36"/>
      <c r="C327" s="36"/>
      <c r="D327" s="36"/>
      <c r="E327" s="37"/>
      <c r="F327" s="198"/>
    </row>
    <row r="328" spans="1:6" ht="25.5" hidden="1" customHeight="1">
      <c r="A328" s="36"/>
      <c r="B328" s="36"/>
      <c r="C328" s="36"/>
      <c r="D328" s="36"/>
      <c r="E328" s="38"/>
      <c r="F328" s="198"/>
    </row>
    <row r="329" spans="1:6" ht="25.5" hidden="1" customHeight="1">
      <c r="A329" s="36"/>
      <c r="B329" s="36"/>
      <c r="C329" s="36"/>
      <c r="D329" s="36"/>
      <c r="E329" s="37"/>
      <c r="F329" s="198"/>
    </row>
    <row r="330" spans="1:6" ht="25.5" hidden="1" customHeight="1">
      <c r="A330" s="36"/>
      <c r="B330" s="36"/>
      <c r="C330" s="36"/>
      <c r="D330" s="36"/>
      <c r="E330" s="37"/>
      <c r="F330" s="198"/>
    </row>
    <row r="331" spans="1:6" ht="25.5" hidden="1" customHeight="1">
      <c r="A331" s="36"/>
      <c r="B331" s="36"/>
      <c r="C331" s="36"/>
      <c r="D331" s="36"/>
      <c r="E331" s="38"/>
      <c r="F331" s="198"/>
    </row>
    <row r="332" spans="1:6" ht="25.5" hidden="1" customHeight="1">
      <c r="A332" s="36"/>
      <c r="B332" s="36"/>
      <c r="C332" s="36"/>
      <c r="D332" s="36"/>
      <c r="E332" s="37"/>
      <c r="F332" s="198"/>
    </row>
    <row r="333" spans="1:6" ht="25.5" hidden="1" customHeight="1">
      <c r="A333" s="36"/>
      <c r="B333" s="36"/>
      <c r="C333" s="36"/>
      <c r="D333" s="36"/>
      <c r="E333" s="37"/>
      <c r="F333" s="198"/>
    </row>
    <row r="334" spans="1:6" ht="25.5" hidden="1" customHeight="1">
      <c r="A334" s="36"/>
      <c r="B334" s="36"/>
      <c r="C334" s="36"/>
      <c r="D334" s="36"/>
      <c r="E334" s="37"/>
      <c r="F334" s="198"/>
    </row>
    <row r="335" spans="1:6" ht="25.5" hidden="1" customHeight="1">
      <c r="A335" s="36"/>
      <c r="B335" s="36"/>
      <c r="C335" s="36"/>
      <c r="D335" s="36"/>
      <c r="E335" s="37"/>
      <c r="F335" s="198"/>
    </row>
    <row r="336" spans="1:6" ht="25.5" hidden="1" customHeight="1">
      <c r="A336" s="36"/>
      <c r="B336" s="36"/>
      <c r="C336" s="36"/>
      <c r="D336" s="36"/>
      <c r="E336" s="37"/>
      <c r="F336" s="198"/>
    </row>
    <row r="337" spans="1:6" ht="25.5" hidden="1" customHeight="1">
      <c r="A337" s="36"/>
      <c r="B337" s="36"/>
      <c r="C337" s="36"/>
      <c r="D337" s="36"/>
      <c r="E337" s="37"/>
      <c r="F337" s="198"/>
    </row>
    <row r="338" spans="1:6" ht="25.5" hidden="1" customHeight="1">
      <c r="A338" s="36"/>
      <c r="B338" s="36"/>
      <c r="C338" s="36"/>
      <c r="D338" s="36"/>
      <c r="E338" s="38"/>
      <c r="F338" s="198"/>
    </row>
    <row r="339" spans="1:6" ht="25.5" hidden="1" customHeight="1">
      <c r="A339" s="36"/>
      <c r="B339" s="36"/>
      <c r="C339" s="36"/>
      <c r="D339" s="36"/>
      <c r="E339" s="37"/>
      <c r="F339" s="198"/>
    </row>
    <row r="340" spans="1:6" ht="25.5" hidden="1" customHeight="1">
      <c r="A340" s="36"/>
      <c r="B340" s="36"/>
      <c r="C340" s="36"/>
      <c r="D340" s="36"/>
      <c r="E340" s="37"/>
      <c r="F340" s="198"/>
    </row>
    <row r="341" spans="1:6" ht="25.5" hidden="1" customHeight="1">
      <c r="A341" s="36"/>
      <c r="B341" s="36"/>
      <c r="C341" s="36"/>
      <c r="D341" s="36"/>
      <c r="E341" s="37"/>
      <c r="F341" s="198"/>
    </row>
    <row r="342" spans="1:6" ht="25.5" hidden="1" customHeight="1">
      <c r="A342" s="36"/>
      <c r="B342" s="36"/>
      <c r="C342" s="36"/>
      <c r="D342" s="36"/>
      <c r="E342" s="38"/>
      <c r="F342" s="198"/>
    </row>
    <row r="343" spans="1:6" ht="25.5" hidden="1" customHeight="1">
      <c r="A343" s="36"/>
      <c r="B343" s="36"/>
      <c r="C343" s="36"/>
      <c r="D343" s="36"/>
      <c r="E343" s="38"/>
      <c r="F343" s="198"/>
    </row>
    <row r="344" spans="1:6" ht="25.5" hidden="1" customHeight="1">
      <c r="A344" s="36"/>
      <c r="B344" s="36"/>
      <c r="C344" s="36"/>
      <c r="D344" s="36"/>
      <c r="E344" s="37"/>
      <c r="F344" s="198"/>
    </row>
    <row r="345" spans="1:6" ht="25.5" hidden="1" customHeight="1">
      <c r="A345" s="36"/>
      <c r="B345" s="36"/>
      <c r="C345" s="36"/>
      <c r="D345" s="36"/>
      <c r="E345" s="37"/>
      <c r="F345" s="198"/>
    </row>
    <row r="346" spans="1:6" ht="25.5" hidden="1" customHeight="1">
      <c r="A346" s="36"/>
      <c r="B346" s="36"/>
      <c r="C346" s="36"/>
      <c r="D346" s="36"/>
      <c r="E346" s="37"/>
      <c r="F346" s="198"/>
    </row>
    <row r="347" spans="1:6" ht="25.5" hidden="1" customHeight="1">
      <c r="A347" s="36"/>
      <c r="B347" s="36"/>
      <c r="C347" s="36"/>
      <c r="D347" s="36"/>
      <c r="E347" s="37"/>
      <c r="F347" s="198"/>
    </row>
    <row r="348" spans="1:6" ht="25.5" hidden="1" customHeight="1">
      <c r="A348" s="36"/>
      <c r="B348" s="36"/>
      <c r="C348" s="36"/>
      <c r="D348" s="36"/>
      <c r="E348" s="37"/>
      <c r="F348" s="198"/>
    </row>
    <row r="349" spans="1:6" ht="25.5" hidden="1" customHeight="1">
      <c r="A349" s="36"/>
      <c r="B349" s="36"/>
      <c r="C349" s="36"/>
      <c r="D349" s="36"/>
      <c r="E349" s="37"/>
      <c r="F349" s="198"/>
    </row>
    <row r="350" spans="1:6" ht="25.5" hidden="1" customHeight="1">
      <c r="A350" s="36"/>
      <c r="B350" s="36"/>
      <c r="C350" s="36"/>
      <c r="D350" s="36"/>
      <c r="E350" s="38"/>
      <c r="F350" s="198"/>
    </row>
    <row r="351" spans="1:6" ht="25.5" hidden="1" customHeight="1">
      <c r="A351" s="36"/>
      <c r="B351" s="36"/>
      <c r="C351" s="36"/>
      <c r="D351" s="36"/>
      <c r="E351" s="37"/>
      <c r="F351" s="198"/>
    </row>
    <row r="352" spans="1:6" ht="25.5" hidden="1" customHeight="1">
      <c r="A352" s="36"/>
      <c r="B352" s="36"/>
      <c r="C352" s="36"/>
      <c r="D352" s="36"/>
      <c r="E352" s="37"/>
      <c r="F352" s="198"/>
    </row>
    <row r="353" spans="1:6" ht="25.5" hidden="1" customHeight="1">
      <c r="A353" s="36"/>
      <c r="B353" s="36"/>
      <c r="C353" s="36"/>
      <c r="D353" s="36"/>
      <c r="E353" s="37"/>
      <c r="F353" s="198"/>
    </row>
    <row r="354" spans="1:6" ht="25.5" hidden="1" customHeight="1">
      <c r="A354" s="36"/>
      <c r="B354" s="36"/>
      <c r="C354" s="36"/>
      <c r="D354" s="36"/>
      <c r="E354" s="37"/>
      <c r="F354" s="198"/>
    </row>
    <row r="355" spans="1:6" ht="25.5" hidden="1" customHeight="1">
      <c r="A355" s="36"/>
      <c r="B355" s="36"/>
      <c r="C355" s="36"/>
      <c r="D355" s="36"/>
      <c r="E355" s="38"/>
      <c r="F355" s="198"/>
    </row>
    <row r="356" spans="1:6" ht="25.5" hidden="1" customHeight="1">
      <c r="A356" s="36"/>
      <c r="B356" s="36"/>
      <c r="C356" s="36"/>
      <c r="D356" s="36"/>
      <c r="E356" s="37"/>
      <c r="F356" s="198"/>
    </row>
    <row r="357" spans="1:6" ht="25.5" hidden="1" customHeight="1">
      <c r="A357" s="36"/>
      <c r="B357" s="36"/>
      <c r="C357" s="36"/>
      <c r="D357" s="36"/>
      <c r="E357" s="37"/>
      <c r="F357" s="198"/>
    </row>
    <row r="358" spans="1:6" ht="25.5" hidden="1" customHeight="1">
      <c r="A358" s="36"/>
      <c r="B358" s="36"/>
      <c r="C358" s="36"/>
      <c r="D358" s="36"/>
      <c r="E358" s="38"/>
      <c r="F358" s="198"/>
    </row>
    <row r="359" spans="1:6" ht="25.5" hidden="1" customHeight="1">
      <c r="A359" s="36"/>
      <c r="B359" s="36"/>
      <c r="C359" s="36"/>
      <c r="D359" s="36"/>
      <c r="E359" s="37"/>
      <c r="F359" s="198"/>
    </row>
    <row r="360" spans="1:6" ht="25.5" hidden="1" customHeight="1">
      <c r="A360" s="36"/>
      <c r="B360" s="36"/>
      <c r="C360" s="36"/>
      <c r="D360" s="36"/>
      <c r="E360" s="37"/>
      <c r="F360" s="198"/>
    </row>
    <row r="361" spans="1:6" ht="25.5" hidden="1" customHeight="1">
      <c r="A361" s="36"/>
      <c r="B361" s="36"/>
      <c r="C361" s="36"/>
      <c r="D361" s="36"/>
      <c r="E361" s="37"/>
      <c r="F361" s="198"/>
    </row>
    <row r="362" spans="1:6" ht="25.5" hidden="1" customHeight="1">
      <c r="A362" s="36"/>
      <c r="B362" s="36"/>
      <c r="C362" s="36"/>
      <c r="D362" s="36"/>
      <c r="E362" s="37"/>
      <c r="F362" s="198"/>
    </row>
    <row r="363" spans="1:6" ht="25.5" hidden="1" customHeight="1">
      <c r="A363" s="36"/>
      <c r="B363" s="36"/>
      <c r="C363" s="36"/>
      <c r="D363" s="36"/>
      <c r="E363" s="37"/>
      <c r="F363" s="198"/>
    </row>
    <row r="364" spans="1:6" ht="25.5" hidden="1" customHeight="1">
      <c r="A364" s="36"/>
      <c r="B364" s="36"/>
      <c r="C364" s="36"/>
      <c r="D364" s="36"/>
      <c r="E364" s="37"/>
      <c r="F364" s="198"/>
    </row>
    <row r="365" spans="1:6" ht="25.5" hidden="1" customHeight="1">
      <c r="A365" s="36"/>
      <c r="B365" s="36"/>
      <c r="C365" s="36"/>
      <c r="D365" s="36"/>
      <c r="E365" s="38"/>
      <c r="F365" s="198"/>
    </row>
    <row r="366" spans="1:6" ht="25.5" hidden="1" customHeight="1">
      <c r="A366" s="36"/>
      <c r="B366" s="36"/>
      <c r="C366" s="36"/>
      <c r="D366" s="36"/>
      <c r="E366" s="37"/>
      <c r="F366" s="198"/>
    </row>
    <row r="367" spans="1:6" ht="25.5" hidden="1" customHeight="1">
      <c r="A367" s="36"/>
      <c r="B367" s="36"/>
      <c r="C367" s="36"/>
      <c r="D367" s="36"/>
      <c r="E367" s="38"/>
      <c r="F367" s="198"/>
    </row>
    <row r="368" spans="1:6" ht="25.5" hidden="1" customHeight="1">
      <c r="A368" s="36"/>
      <c r="B368" s="36"/>
      <c r="C368" s="36"/>
      <c r="D368" s="36"/>
      <c r="E368" s="37"/>
      <c r="F368" s="198"/>
    </row>
    <row r="369" spans="1:6" ht="25.5" hidden="1" customHeight="1">
      <c r="A369" s="36"/>
      <c r="B369" s="36"/>
      <c r="C369" s="36"/>
      <c r="D369" s="36"/>
      <c r="E369" s="37"/>
      <c r="F369" s="198"/>
    </row>
    <row r="370" spans="1:6" ht="25.5" hidden="1" customHeight="1">
      <c r="A370" s="36"/>
      <c r="B370" s="36"/>
      <c r="C370" s="36"/>
      <c r="D370" s="36"/>
      <c r="E370" s="37"/>
      <c r="F370" s="198"/>
    </row>
    <row r="371" spans="1:6" ht="25.5" hidden="1" customHeight="1">
      <c r="A371" s="36"/>
      <c r="B371" s="36"/>
      <c r="C371" s="36"/>
      <c r="D371" s="36"/>
      <c r="E371" s="37"/>
      <c r="F371" s="198"/>
    </row>
    <row r="372" spans="1:6" ht="25.5" hidden="1" customHeight="1">
      <c r="A372" s="36"/>
      <c r="B372" s="36"/>
      <c r="C372" s="36"/>
      <c r="D372" s="36"/>
      <c r="E372" s="37"/>
      <c r="F372" s="198"/>
    </row>
    <row r="373" spans="1:6" ht="25.5" hidden="1" customHeight="1">
      <c r="A373" s="36"/>
      <c r="B373" s="36"/>
      <c r="C373" s="36"/>
      <c r="D373" s="36"/>
      <c r="E373" s="37"/>
      <c r="F373" s="198"/>
    </row>
    <row r="374" spans="1:6" ht="25.5" hidden="1" customHeight="1">
      <c r="A374" s="36"/>
      <c r="B374" s="36"/>
      <c r="C374" s="36"/>
      <c r="D374" s="36"/>
      <c r="E374" s="37"/>
      <c r="F374" s="198"/>
    </row>
    <row r="375" spans="1:6" ht="25.5" hidden="1" customHeight="1">
      <c r="A375" s="36"/>
      <c r="B375" s="36"/>
      <c r="C375" s="36"/>
      <c r="D375" s="36"/>
      <c r="E375" s="37"/>
      <c r="F375" s="198"/>
    </row>
    <row r="376" spans="1:6" ht="25.5" hidden="1" customHeight="1">
      <c r="A376" s="36"/>
      <c r="B376" s="36"/>
      <c r="C376" s="36"/>
      <c r="D376" s="36"/>
      <c r="E376" s="38"/>
      <c r="F376" s="198"/>
    </row>
    <row r="377" spans="1:6" ht="25.5" hidden="1" customHeight="1">
      <c r="A377" s="36"/>
      <c r="B377" s="36"/>
      <c r="C377" s="36"/>
      <c r="D377" s="36"/>
      <c r="E377" s="37"/>
      <c r="F377" s="198"/>
    </row>
    <row r="378" spans="1:6" ht="25.5" hidden="1" customHeight="1">
      <c r="A378" s="36"/>
      <c r="B378" s="36"/>
      <c r="C378" s="36"/>
      <c r="D378" s="36"/>
      <c r="E378" s="37"/>
      <c r="F378" s="198"/>
    </row>
    <row r="379" spans="1:6" ht="25.5" hidden="1" customHeight="1">
      <c r="A379" s="36"/>
      <c r="B379" s="36"/>
      <c r="C379" s="36"/>
      <c r="D379" s="36"/>
      <c r="E379" s="37"/>
      <c r="F379" s="198"/>
    </row>
    <row r="380" spans="1:6" ht="25.5" hidden="1" customHeight="1">
      <c r="A380" s="36"/>
      <c r="B380" s="36"/>
      <c r="C380" s="36"/>
      <c r="D380" s="36"/>
      <c r="E380" s="37"/>
      <c r="F380" s="198"/>
    </row>
    <row r="381" spans="1:6" ht="25.5" hidden="1" customHeight="1">
      <c r="A381" s="36"/>
      <c r="B381" s="36"/>
      <c r="C381" s="36"/>
      <c r="D381" s="36"/>
      <c r="E381" s="37"/>
      <c r="F381" s="198"/>
    </row>
    <row r="382" spans="1:6" ht="25.5" hidden="1" customHeight="1">
      <c r="A382" s="36"/>
      <c r="B382" s="36"/>
      <c r="C382" s="36"/>
      <c r="D382" s="36"/>
      <c r="E382" s="37"/>
      <c r="F382" s="198"/>
    </row>
    <row r="383" spans="1:6" ht="25.5" hidden="1" customHeight="1">
      <c r="A383" s="36"/>
      <c r="B383" s="36"/>
      <c r="C383" s="36"/>
      <c r="D383" s="36"/>
      <c r="E383" s="37"/>
      <c r="F383" s="198"/>
    </row>
    <row r="384" spans="1:6" ht="25.5" hidden="1" customHeight="1">
      <c r="A384" s="36"/>
      <c r="B384" s="36"/>
      <c r="C384" s="36"/>
      <c r="D384" s="36"/>
      <c r="E384" s="37"/>
      <c r="F384" s="198"/>
    </row>
    <row r="385" spans="1:6" ht="25.5" hidden="1" customHeight="1">
      <c r="A385" s="36"/>
      <c r="B385" s="36"/>
      <c r="C385" s="36"/>
      <c r="D385" s="36"/>
      <c r="E385" s="37"/>
      <c r="F385" s="198"/>
    </row>
    <row r="386" spans="1:6" ht="25.5" hidden="1" customHeight="1">
      <c r="A386" s="36"/>
      <c r="B386" s="36"/>
      <c r="C386" s="36"/>
      <c r="D386" s="36"/>
      <c r="E386" s="38"/>
      <c r="F386" s="198"/>
    </row>
    <row r="387" spans="1:6" ht="25.5" hidden="1" customHeight="1">
      <c r="A387" s="36"/>
      <c r="B387" s="36"/>
      <c r="C387" s="36"/>
      <c r="D387" s="36"/>
      <c r="E387" s="37"/>
      <c r="F387" s="198"/>
    </row>
    <row r="388" spans="1:6" ht="25.5" hidden="1" customHeight="1">
      <c r="A388" s="36"/>
      <c r="B388" s="36"/>
      <c r="C388" s="36"/>
      <c r="D388" s="36"/>
      <c r="E388" s="37"/>
      <c r="F388" s="198"/>
    </row>
    <row r="389" spans="1:6" ht="25.5" hidden="1" customHeight="1">
      <c r="A389" s="36"/>
      <c r="B389" s="36"/>
      <c r="C389" s="36"/>
      <c r="D389" s="36"/>
      <c r="E389" s="37"/>
      <c r="F389" s="198"/>
    </row>
    <row r="390" spans="1:6" ht="25.5" hidden="1" customHeight="1">
      <c r="A390" s="36"/>
      <c r="B390" s="36"/>
      <c r="C390" s="36"/>
      <c r="D390" s="36"/>
      <c r="E390" s="37"/>
      <c r="F390" s="198"/>
    </row>
    <row r="391" spans="1:6" ht="25.5" hidden="1" customHeight="1">
      <c r="A391" s="36"/>
      <c r="B391" s="36"/>
      <c r="C391" s="36"/>
      <c r="D391" s="36"/>
      <c r="E391" s="38"/>
      <c r="F391" s="198"/>
    </row>
    <row r="392" spans="1:6" ht="25.5" hidden="1" customHeight="1">
      <c r="A392" s="36"/>
      <c r="B392" s="36"/>
      <c r="C392" s="36"/>
      <c r="D392" s="36"/>
      <c r="E392" s="37"/>
      <c r="F392" s="198"/>
    </row>
    <row r="393" spans="1:6" ht="25.5" hidden="1" customHeight="1">
      <c r="A393" s="36"/>
      <c r="B393" s="36"/>
      <c r="C393" s="36"/>
      <c r="D393" s="36"/>
      <c r="E393" s="37"/>
      <c r="F393" s="198"/>
    </row>
    <row r="394" spans="1:6" ht="25.5" hidden="1" customHeight="1">
      <c r="A394" s="36"/>
      <c r="B394" s="36"/>
      <c r="C394" s="36"/>
      <c r="D394" s="36"/>
      <c r="E394" s="37"/>
      <c r="F394" s="198"/>
    </row>
    <row r="395" spans="1:6" ht="25.5" hidden="1" customHeight="1">
      <c r="A395" s="36"/>
      <c r="B395" s="36"/>
      <c r="C395" s="36"/>
      <c r="D395" s="36"/>
      <c r="E395" s="37"/>
      <c r="F395" s="198"/>
    </row>
    <row r="396" spans="1:6" ht="25.5" hidden="1" customHeight="1">
      <c r="A396" s="36"/>
      <c r="B396" s="36"/>
      <c r="C396" s="36"/>
      <c r="D396" s="36"/>
      <c r="E396" s="37"/>
      <c r="F396" s="198"/>
    </row>
    <row r="397" spans="1:6" ht="25.5" hidden="1" customHeight="1">
      <c r="A397" s="36"/>
      <c r="B397" s="36"/>
      <c r="C397" s="36"/>
      <c r="D397" s="36"/>
      <c r="E397" s="37"/>
      <c r="F397" s="198"/>
    </row>
    <row r="398" spans="1:6" ht="25.5" hidden="1" customHeight="1">
      <c r="A398" s="36"/>
      <c r="B398" s="36"/>
      <c r="C398" s="36"/>
      <c r="D398" s="36"/>
      <c r="E398" s="37"/>
      <c r="F398" s="198"/>
    </row>
    <row r="399" spans="1:6" ht="25.5" hidden="1" customHeight="1">
      <c r="A399" s="36"/>
      <c r="B399" s="36"/>
      <c r="C399" s="36"/>
      <c r="D399" s="36"/>
      <c r="E399" s="37"/>
      <c r="F399" s="198"/>
    </row>
    <row r="400" spans="1:6" ht="25.5" hidden="1" customHeight="1">
      <c r="A400" s="36"/>
      <c r="B400" s="36"/>
      <c r="C400" s="36"/>
      <c r="D400" s="36"/>
      <c r="E400" s="37"/>
      <c r="F400" s="198"/>
    </row>
    <row r="401" spans="1:6" ht="25.5" hidden="1" customHeight="1">
      <c r="A401" s="36"/>
      <c r="B401" s="36"/>
      <c r="C401" s="36"/>
      <c r="D401" s="36"/>
      <c r="E401" s="38"/>
      <c r="F401" s="198"/>
    </row>
    <row r="402" spans="1:6" ht="25.5" hidden="1" customHeight="1">
      <c r="A402" s="36"/>
      <c r="B402" s="36"/>
      <c r="C402" s="36"/>
      <c r="D402" s="36"/>
      <c r="E402" s="38"/>
      <c r="F402" s="198"/>
    </row>
    <row r="403" spans="1:6" ht="25.5" hidden="1" customHeight="1">
      <c r="A403" s="36"/>
      <c r="B403" s="36"/>
      <c r="C403" s="36"/>
      <c r="D403" s="36"/>
      <c r="E403" s="37"/>
      <c r="F403" s="198"/>
    </row>
    <row r="404" spans="1:6" ht="25.5" hidden="1" customHeight="1">
      <c r="A404" s="36"/>
      <c r="B404" s="36"/>
      <c r="C404" s="36"/>
      <c r="D404" s="36"/>
      <c r="E404" s="37"/>
      <c r="F404" s="198"/>
    </row>
    <row r="405" spans="1:6" ht="25.5" hidden="1" customHeight="1">
      <c r="A405" s="36"/>
      <c r="B405" s="36"/>
      <c r="C405" s="36"/>
      <c r="D405" s="36"/>
      <c r="E405" s="37"/>
      <c r="F405" s="198"/>
    </row>
    <row r="406" spans="1:6" ht="25.5" hidden="1" customHeight="1">
      <c r="A406" s="36"/>
      <c r="B406" s="36"/>
      <c r="C406" s="36"/>
      <c r="D406" s="36"/>
      <c r="E406" s="37"/>
      <c r="F406" s="198"/>
    </row>
    <row r="407" spans="1:6" ht="25.5" hidden="1" customHeight="1">
      <c r="A407" s="36"/>
      <c r="B407" s="36"/>
      <c r="C407" s="36"/>
      <c r="D407" s="36"/>
      <c r="E407" s="37"/>
      <c r="F407" s="198"/>
    </row>
    <row r="408" spans="1:6" ht="25.5" hidden="1" customHeight="1">
      <c r="A408" s="36"/>
      <c r="B408" s="36"/>
      <c r="C408" s="36"/>
      <c r="D408" s="36"/>
      <c r="E408" s="37"/>
      <c r="F408" s="198"/>
    </row>
    <row r="409" spans="1:6" ht="25.5" hidden="1" customHeight="1">
      <c r="A409" s="36"/>
      <c r="B409" s="36"/>
      <c r="C409" s="36"/>
      <c r="D409" s="36"/>
      <c r="E409" s="37"/>
      <c r="F409" s="198"/>
    </row>
    <row r="410" spans="1:6" ht="25.5" hidden="1" customHeight="1">
      <c r="A410" s="36"/>
      <c r="B410" s="36"/>
      <c r="C410" s="36"/>
      <c r="D410" s="36"/>
      <c r="E410" s="37"/>
      <c r="F410" s="198"/>
    </row>
    <row r="411" spans="1:6" ht="25.5" hidden="1" customHeight="1">
      <c r="A411" s="36"/>
      <c r="B411" s="36"/>
      <c r="C411" s="36"/>
      <c r="D411" s="36"/>
      <c r="E411" s="38"/>
      <c r="F411" s="198"/>
    </row>
    <row r="412" spans="1:6" ht="25.5" hidden="1" customHeight="1">
      <c r="A412" s="36"/>
      <c r="B412" s="36"/>
      <c r="C412" s="36"/>
      <c r="D412" s="36"/>
      <c r="E412" s="37"/>
      <c r="F412" s="198"/>
    </row>
    <row r="413" spans="1:6" ht="25.5" hidden="1" customHeight="1">
      <c r="A413" s="36"/>
      <c r="B413" s="36"/>
      <c r="C413" s="36"/>
      <c r="D413" s="36"/>
      <c r="E413" s="37"/>
      <c r="F413" s="198"/>
    </row>
    <row r="414" spans="1:6" ht="25.5" hidden="1" customHeight="1">
      <c r="A414" s="36"/>
      <c r="B414" s="36"/>
      <c r="C414" s="36"/>
      <c r="D414" s="36"/>
      <c r="E414" s="37"/>
      <c r="F414" s="198"/>
    </row>
    <row r="415" spans="1:6" ht="25.5" hidden="1" customHeight="1">
      <c r="A415" s="36"/>
      <c r="B415" s="36"/>
      <c r="C415" s="36"/>
      <c r="D415" s="36"/>
      <c r="E415" s="37"/>
      <c r="F415" s="198"/>
    </row>
    <row r="416" spans="1:6" ht="25.5" hidden="1" customHeight="1">
      <c r="A416" s="36"/>
      <c r="B416" s="36"/>
      <c r="C416" s="36"/>
      <c r="D416" s="36"/>
      <c r="E416" s="37"/>
      <c r="F416" s="198"/>
    </row>
    <row r="417" spans="1:6" ht="25.5" hidden="1" customHeight="1">
      <c r="A417" s="36"/>
      <c r="B417" s="36"/>
      <c r="C417" s="36"/>
      <c r="D417" s="36"/>
      <c r="E417" s="37"/>
      <c r="F417" s="198"/>
    </row>
    <row r="418" spans="1:6" ht="25.5" hidden="1" customHeight="1">
      <c r="A418" s="36"/>
      <c r="B418" s="36"/>
      <c r="C418" s="36"/>
      <c r="D418" s="36"/>
      <c r="E418" s="37"/>
      <c r="F418" s="198"/>
    </row>
    <row r="419" spans="1:6" ht="25.5" hidden="1" customHeight="1">
      <c r="A419" s="36"/>
      <c r="B419" s="36"/>
      <c r="C419" s="36"/>
      <c r="D419" s="36"/>
      <c r="E419" s="37"/>
      <c r="F419" s="198"/>
    </row>
    <row r="420" spans="1:6" ht="25.5" hidden="1" customHeight="1">
      <c r="A420" s="36"/>
      <c r="B420" s="36"/>
      <c r="C420" s="36"/>
      <c r="D420" s="36"/>
      <c r="E420" s="38"/>
      <c r="F420" s="198"/>
    </row>
    <row r="421" spans="1:6" ht="25.5" hidden="1" customHeight="1">
      <c r="A421" s="36"/>
      <c r="B421" s="36"/>
      <c r="C421" s="36"/>
      <c r="D421" s="36"/>
      <c r="E421" s="37"/>
      <c r="F421" s="198"/>
    </row>
    <row r="422" spans="1:6" ht="25.5" hidden="1" customHeight="1">
      <c r="A422" s="36"/>
      <c r="B422" s="36"/>
      <c r="C422" s="36"/>
      <c r="D422" s="36"/>
      <c r="E422" s="37"/>
      <c r="F422" s="198"/>
    </row>
    <row r="423" spans="1:6" ht="25.5" hidden="1" customHeight="1">
      <c r="A423" s="36"/>
      <c r="B423" s="36"/>
      <c r="C423" s="36"/>
      <c r="D423" s="36"/>
      <c r="E423" s="38"/>
      <c r="F423" s="198"/>
    </row>
    <row r="424" spans="1:6" ht="25.5" hidden="1" customHeight="1">
      <c r="A424" s="36"/>
      <c r="B424" s="36"/>
      <c r="C424" s="36"/>
      <c r="D424" s="36"/>
      <c r="E424" s="38"/>
      <c r="F424" s="198"/>
    </row>
    <row r="425" spans="1:6" ht="25.5" hidden="1" customHeight="1">
      <c r="A425" s="36"/>
      <c r="B425" s="36"/>
      <c r="C425" s="36"/>
      <c r="D425" s="36"/>
      <c r="E425" s="37"/>
      <c r="F425" s="198"/>
    </row>
    <row r="426" spans="1:6" ht="25.5" hidden="1" customHeight="1">
      <c r="A426" s="36"/>
      <c r="B426" s="36"/>
      <c r="C426" s="36"/>
      <c r="D426" s="36"/>
      <c r="E426" s="37"/>
      <c r="F426" s="198"/>
    </row>
    <row r="427" spans="1:6" ht="25.5" hidden="1" customHeight="1">
      <c r="A427" s="36"/>
      <c r="B427" s="36"/>
      <c r="C427" s="36"/>
      <c r="D427" s="36"/>
      <c r="E427" s="37"/>
      <c r="F427" s="198"/>
    </row>
    <row r="428" spans="1:6" ht="25.5" hidden="1" customHeight="1">
      <c r="A428" s="36"/>
      <c r="B428" s="36"/>
      <c r="C428" s="36"/>
      <c r="D428" s="36"/>
      <c r="E428" s="37"/>
      <c r="F428" s="198"/>
    </row>
    <row r="429" spans="1:6" ht="25.5" hidden="1" customHeight="1">
      <c r="A429" s="36"/>
      <c r="B429" s="36"/>
      <c r="C429" s="36"/>
      <c r="D429" s="36"/>
      <c r="E429" s="37"/>
      <c r="F429" s="198"/>
    </row>
    <row r="430" spans="1:6" ht="25.5" hidden="1" customHeight="1">
      <c r="A430" s="36"/>
      <c r="B430" s="36"/>
      <c r="C430" s="36"/>
      <c r="D430" s="36"/>
      <c r="E430" s="37"/>
      <c r="F430" s="198"/>
    </row>
    <row r="431" spans="1:6" ht="25.5" hidden="1" customHeight="1">
      <c r="A431" s="36"/>
      <c r="B431" s="36"/>
      <c r="C431" s="36"/>
      <c r="D431" s="36"/>
      <c r="E431" s="37"/>
      <c r="F431" s="198"/>
    </row>
    <row r="432" spans="1:6" ht="25.5" hidden="1" customHeight="1">
      <c r="A432" s="36"/>
      <c r="B432" s="36"/>
      <c r="C432" s="36"/>
      <c r="D432" s="36"/>
      <c r="E432" s="37"/>
      <c r="F432" s="198"/>
    </row>
    <row r="433" spans="1:6" ht="25.5" hidden="1" customHeight="1">
      <c r="A433" s="36"/>
      <c r="B433" s="36"/>
      <c r="C433" s="36"/>
      <c r="D433" s="36"/>
      <c r="E433" s="37"/>
      <c r="F433" s="198"/>
    </row>
    <row r="434" spans="1:6" ht="25.5" hidden="1" customHeight="1">
      <c r="A434" s="36"/>
      <c r="B434" s="36"/>
      <c r="C434" s="36"/>
      <c r="D434" s="36"/>
      <c r="E434" s="37"/>
      <c r="F434" s="198"/>
    </row>
    <row r="435" spans="1:6" ht="25.5" hidden="1" customHeight="1">
      <c r="A435" s="36"/>
      <c r="B435" s="36"/>
      <c r="C435" s="36"/>
      <c r="D435" s="36"/>
      <c r="E435" s="37"/>
      <c r="F435" s="198"/>
    </row>
    <row r="436" spans="1:6" ht="25.5" hidden="1" customHeight="1">
      <c r="A436" s="36"/>
      <c r="B436" s="36"/>
      <c r="C436" s="36"/>
      <c r="D436" s="36"/>
      <c r="E436" s="37"/>
      <c r="F436" s="198"/>
    </row>
    <row r="437" spans="1:6" ht="25.5" hidden="1" customHeight="1">
      <c r="A437" s="36"/>
      <c r="B437" s="36"/>
      <c r="C437" s="36"/>
      <c r="D437" s="36"/>
      <c r="E437" s="38"/>
      <c r="F437" s="198"/>
    </row>
    <row r="438" spans="1:6" ht="25.5" hidden="1" customHeight="1">
      <c r="A438" s="36"/>
      <c r="B438" s="36"/>
      <c r="C438" s="36"/>
      <c r="D438" s="36"/>
      <c r="E438" s="37"/>
      <c r="F438" s="198"/>
    </row>
    <row r="439" spans="1:6" ht="25.5" hidden="1" customHeight="1">
      <c r="A439" s="36"/>
      <c r="B439" s="36"/>
      <c r="C439" s="36"/>
      <c r="D439" s="36"/>
      <c r="E439" s="37"/>
      <c r="F439" s="198"/>
    </row>
    <row r="440" spans="1:6" ht="25.5" hidden="1" customHeight="1">
      <c r="A440" s="36"/>
      <c r="B440" s="36"/>
      <c r="C440" s="36"/>
      <c r="D440" s="36"/>
      <c r="E440" s="37"/>
      <c r="F440" s="198"/>
    </row>
    <row r="441" spans="1:6" ht="25.5" hidden="1" customHeight="1">
      <c r="A441" s="36"/>
      <c r="B441" s="36"/>
      <c r="C441" s="36"/>
      <c r="D441" s="36"/>
      <c r="E441" s="37"/>
      <c r="F441" s="198"/>
    </row>
    <row r="442" spans="1:6" ht="25.5" hidden="1" customHeight="1">
      <c r="A442" s="36"/>
      <c r="B442" s="36"/>
      <c r="C442" s="36"/>
      <c r="D442" s="36"/>
      <c r="E442" s="37"/>
      <c r="F442" s="198"/>
    </row>
    <row r="443" spans="1:6" ht="25.5" hidden="1" customHeight="1">
      <c r="A443" s="36"/>
      <c r="B443" s="36"/>
      <c r="C443" s="36"/>
      <c r="D443" s="36"/>
      <c r="E443" s="37"/>
      <c r="F443" s="198"/>
    </row>
    <row r="444" spans="1:6" ht="25.5" hidden="1" customHeight="1">
      <c r="A444" s="36"/>
      <c r="B444" s="36"/>
      <c r="C444" s="36"/>
      <c r="D444" s="36"/>
      <c r="E444" s="38"/>
      <c r="F444" s="198"/>
    </row>
    <row r="445" spans="1:6" ht="25.5" hidden="1" customHeight="1">
      <c r="A445" s="36"/>
      <c r="B445" s="36"/>
      <c r="C445" s="36"/>
      <c r="D445" s="36"/>
      <c r="E445" s="37"/>
      <c r="F445" s="198"/>
    </row>
    <row r="446" spans="1:6" ht="25.5" hidden="1" customHeight="1">
      <c r="A446" s="36"/>
      <c r="B446" s="36"/>
      <c r="C446" s="36"/>
      <c r="D446" s="36"/>
      <c r="E446" s="37"/>
      <c r="F446" s="198"/>
    </row>
    <row r="447" spans="1:6" ht="25.5" hidden="1" customHeight="1">
      <c r="A447" s="36"/>
      <c r="B447" s="36"/>
      <c r="C447" s="36"/>
      <c r="D447" s="36"/>
      <c r="E447" s="37"/>
      <c r="F447" s="198"/>
    </row>
    <row r="448" spans="1:6" ht="25.5" hidden="1" customHeight="1">
      <c r="A448" s="36"/>
      <c r="B448" s="36"/>
      <c r="C448" s="36"/>
      <c r="D448" s="36"/>
      <c r="E448" s="37"/>
      <c r="F448" s="198"/>
    </row>
    <row r="449" spans="1:6" ht="25.5" hidden="1" customHeight="1">
      <c r="A449" s="36"/>
      <c r="B449" s="36"/>
      <c r="C449" s="36"/>
      <c r="D449" s="36"/>
      <c r="E449" s="37"/>
      <c r="F449" s="198"/>
    </row>
    <row r="450" spans="1:6" ht="25.5" hidden="1" customHeight="1">
      <c r="A450" s="36"/>
      <c r="B450" s="36"/>
      <c r="C450" s="36"/>
      <c r="D450" s="36"/>
      <c r="E450" s="37"/>
      <c r="F450" s="198"/>
    </row>
    <row r="451" spans="1:6" ht="25.5" hidden="1" customHeight="1">
      <c r="A451" s="36"/>
      <c r="B451" s="36"/>
      <c r="C451" s="36"/>
      <c r="D451" s="36"/>
      <c r="E451" s="37"/>
      <c r="F451" s="198"/>
    </row>
    <row r="452" spans="1:6" ht="25.5" hidden="1" customHeight="1">
      <c r="A452" s="36"/>
      <c r="B452" s="36"/>
      <c r="C452" s="36"/>
      <c r="D452" s="36"/>
      <c r="E452" s="37"/>
      <c r="F452" s="198"/>
    </row>
    <row r="453" spans="1:6" ht="25.5" hidden="1" customHeight="1">
      <c r="A453" s="36"/>
      <c r="B453" s="36"/>
      <c r="C453" s="36"/>
      <c r="D453" s="36"/>
      <c r="E453" s="37"/>
      <c r="F453" s="198"/>
    </row>
    <row r="454" spans="1:6" ht="25.5" hidden="1" customHeight="1">
      <c r="A454" s="36"/>
      <c r="B454" s="36"/>
      <c r="C454" s="36"/>
      <c r="D454" s="36"/>
      <c r="E454" s="38"/>
      <c r="F454" s="198"/>
    </row>
    <row r="455" spans="1:6" ht="25.5" hidden="1" customHeight="1">
      <c r="A455" s="36"/>
      <c r="B455" s="36"/>
      <c r="C455" s="36"/>
      <c r="D455" s="36"/>
      <c r="E455" s="37"/>
      <c r="F455" s="198"/>
    </row>
    <row r="456" spans="1:6" ht="25.5" hidden="1" customHeight="1">
      <c r="A456" s="36"/>
      <c r="B456" s="36"/>
      <c r="C456" s="36"/>
      <c r="D456" s="36"/>
      <c r="E456" s="37"/>
      <c r="F456" s="198"/>
    </row>
    <row r="457" spans="1:6" ht="25.5" hidden="1" customHeight="1">
      <c r="A457" s="36"/>
      <c r="B457" s="36"/>
      <c r="C457" s="36"/>
      <c r="D457" s="36"/>
      <c r="E457" s="37"/>
      <c r="F457" s="198"/>
    </row>
    <row r="458" spans="1:6" ht="25.5" hidden="1" customHeight="1">
      <c r="A458" s="36"/>
      <c r="B458" s="36"/>
      <c r="C458" s="36"/>
      <c r="D458" s="36"/>
      <c r="E458" s="37"/>
      <c r="F458" s="198"/>
    </row>
    <row r="459" spans="1:6" ht="25.5" hidden="1" customHeight="1">
      <c r="A459" s="36"/>
      <c r="B459" s="36"/>
      <c r="C459" s="36"/>
      <c r="D459" s="36"/>
      <c r="E459" s="37"/>
      <c r="F459" s="198"/>
    </row>
    <row r="460" spans="1:6" ht="25.5" hidden="1" customHeight="1">
      <c r="A460" s="36"/>
      <c r="B460" s="36"/>
      <c r="C460" s="36"/>
      <c r="D460" s="36"/>
      <c r="E460" s="37"/>
      <c r="F460" s="198"/>
    </row>
    <row r="461" spans="1:6" ht="25.5" hidden="1" customHeight="1">
      <c r="A461" s="36"/>
      <c r="B461" s="36"/>
      <c r="C461" s="36"/>
      <c r="D461" s="36"/>
      <c r="E461" s="37"/>
      <c r="F461" s="198"/>
    </row>
    <row r="462" spans="1:6" ht="25.5" hidden="1" customHeight="1">
      <c r="A462" s="36"/>
      <c r="B462" s="36"/>
      <c r="C462" s="36"/>
      <c r="D462" s="36"/>
      <c r="E462" s="37"/>
      <c r="F462" s="198"/>
    </row>
    <row r="463" spans="1:6" ht="25.5" hidden="1" customHeight="1">
      <c r="A463" s="36"/>
      <c r="B463" s="36"/>
      <c r="C463" s="36"/>
      <c r="D463" s="36"/>
      <c r="E463" s="37"/>
      <c r="F463" s="198"/>
    </row>
    <row r="464" spans="1:6" ht="25.5" hidden="1" customHeight="1">
      <c r="A464" s="36"/>
      <c r="B464" s="36"/>
      <c r="C464" s="36"/>
      <c r="D464" s="36"/>
      <c r="E464" s="38"/>
      <c r="F464" s="198"/>
    </row>
    <row r="465" spans="1:6" ht="25.5" hidden="1" customHeight="1">
      <c r="A465" s="36"/>
      <c r="B465" s="36"/>
      <c r="C465" s="36"/>
      <c r="D465" s="36"/>
      <c r="E465" s="37"/>
      <c r="F465" s="198"/>
    </row>
    <row r="466" spans="1:6" ht="25.5" hidden="1" customHeight="1">
      <c r="A466" s="36"/>
      <c r="B466" s="36"/>
      <c r="C466" s="36"/>
      <c r="D466" s="36"/>
      <c r="E466" s="37"/>
      <c r="F466" s="198"/>
    </row>
    <row r="467" spans="1:6" ht="25.5" hidden="1" customHeight="1">
      <c r="A467" s="36"/>
      <c r="B467" s="36"/>
      <c r="C467" s="36"/>
      <c r="D467" s="36"/>
      <c r="E467" s="38"/>
      <c r="F467" s="198"/>
    </row>
    <row r="468" spans="1:6" ht="25.5" hidden="1" customHeight="1">
      <c r="A468" s="36"/>
      <c r="B468" s="36"/>
      <c r="C468" s="36"/>
      <c r="D468" s="36"/>
      <c r="E468" s="37"/>
      <c r="F468" s="198"/>
    </row>
    <row r="469" spans="1:6" ht="25.5" hidden="1" customHeight="1">
      <c r="A469" s="36"/>
      <c r="B469" s="36"/>
      <c r="C469" s="36"/>
      <c r="D469" s="36"/>
      <c r="E469" s="37"/>
      <c r="F469" s="198"/>
    </row>
    <row r="470" spans="1:6" ht="25.5" hidden="1" customHeight="1">
      <c r="A470" s="36"/>
      <c r="B470" s="36"/>
      <c r="C470" s="36"/>
      <c r="D470" s="36"/>
      <c r="E470" s="37"/>
      <c r="F470" s="198"/>
    </row>
    <row r="471" spans="1:6" ht="25.5" hidden="1" customHeight="1">
      <c r="A471" s="36"/>
      <c r="B471" s="36"/>
      <c r="C471" s="36"/>
      <c r="D471" s="36"/>
      <c r="E471" s="38"/>
      <c r="F471" s="198"/>
    </row>
    <row r="472" spans="1:6" ht="25.5" hidden="1" customHeight="1">
      <c r="A472" s="36"/>
      <c r="B472" s="36"/>
      <c r="C472" s="36"/>
      <c r="D472" s="36"/>
      <c r="E472" s="38"/>
      <c r="F472" s="198"/>
    </row>
    <row r="473" spans="1:6" ht="25.5" hidden="1" customHeight="1">
      <c r="A473" s="36"/>
      <c r="B473" s="36"/>
      <c r="C473" s="36"/>
      <c r="D473" s="36"/>
      <c r="E473" s="37"/>
      <c r="F473" s="198"/>
    </row>
    <row r="474" spans="1:6" ht="25.5" hidden="1" customHeight="1">
      <c r="A474" s="36"/>
      <c r="B474" s="36"/>
      <c r="C474" s="36"/>
      <c r="D474" s="36"/>
      <c r="E474" s="37"/>
      <c r="F474" s="198"/>
    </row>
    <row r="475" spans="1:6" ht="25.5" hidden="1" customHeight="1">
      <c r="A475" s="36"/>
      <c r="B475" s="36"/>
      <c r="C475" s="36"/>
      <c r="D475" s="36"/>
      <c r="E475" s="37"/>
      <c r="F475" s="198"/>
    </row>
    <row r="476" spans="1:6" ht="25.5" hidden="1" customHeight="1">
      <c r="A476" s="36"/>
      <c r="B476" s="36"/>
      <c r="C476" s="36"/>
      <c r="D476" s="36"/>
      <c r="E476" s="37"/>
      <c r="F476" s="198"/>
    </row>
    <row r="477" spans="1:6" ht="25.5" hidden="1" customHeight="1">
      <c r="A477" s="36"/>
      <c r="B477" s="36"/>
      <c r="C477" s="36"/>
      <c r="D477" s="36"/>
      <c r="E477" s="37"/>
      <c r="F477" s="198"/>
    </row>
    <row r="478" spans="1:6" ht="25.5" hidden="1" customHeight="1">
      <c r="A478" s="36"/>
      <c r="B478" s="36"/>
      <c r="C478" s="36"/>
      <c r="D478" s="36"/>
      <c r="E478" s="37"/>
      <c r="F478" s="198"/>
    </row>
    <row r="479" spans="1:6" ht="25.5" hidden="1" customHeight="1">
      <c r="A479" s="36"/>
      <c r="B479" s="36"/>
      <c r="C479" s="36"/>
      <c r="D479" s="36"/>
      <c r="E479" s="38"/>
      <c r="F479" s="198"/>
    </row>
    <row r="480" spans="1:6" ht="25.5" hidden="1" customHeight="1">
      <c r="A480" s="36"/>
      <c r="B480" s="36"/>
      <c r="C480" s="36"/>
      <c r="D480" s="36"/>
      <c r="E480" s="37"/>
      <c r="F480" s="198"/>
    </row>
    <row r="481" spans="1:6" ht="25.5" hidden="1" customHeight="1">
      <c r="A481" s="36"/>
      <c r="B481" s="36"/>
      <c r="C481" s="36"/>
      <c r="D481" s="36"/>
      <c r="E481" s="37"/>
      <c r="F481" s="198"/>
    </row>
    <row r="482" spans="1:6" ht="25.5" hidden="1" customHeight="1">
      <c r="A482" s="36"/>
      <c r="B482" s="36"/>
      <c r="C482" s="36"/>
      <c r="D482" s="36"/>
      <c r="E482" s="37"/>
      <c r="F482" s="198"/>
    </row>
    <row r="483" spans="1:6" ht="25.5" hidden="1" customHeight="1">
      <c r="A483" s="36"/>
      <c r="B483" s="36"/>
      <c r="C483" s="36"/>
      <c r="D483" s="36"/>
      <c r="E483" s="37"/>
      <c r="F483" s="198"/>
    </row>
    <row r="484" spans="1:6" ht="25.5" hidden="1" customHeight="1">
      <c r="A484" s="36"/>
      <c r="B484" s="36"/>
      <c r="C484" s="36"/>
      <c r="D484" s="36"/>
      <c r="E484" s="37"/>
      <c r="F484" s="198"/>
    </row>
    <row r="485" spans="1:6" ht="25.5" hidden="1" customHeight="1">
      <c r="A485" s="36"/>
      <c r="B485" s="36"/>
      <c r="C485" s="36"/>
      <c r="D485" s="36"/>
      <c r="E485" s="38"/>
      <c r="F485" s="198"/>
    </row>
    <row r="486" spans="1:6" ht="25.5" hidden="1" customHeight="1">
      <c r="A486" s="36"/>
      <c r="B486" s="36"/>
      <c r="C486" s="36"/>
      <c r="D486" s="36"/>
      <c r="E486" s="37"/>
      <c r="F486" s="198"/>
    </row>
    <row r="487" spans="1:6" ht="25.5" hidden="1" customHeight="1">
      <c r="A487" s="36"/>
      <c r="B487" s="36"/>
      <c r="C487" s="36"/>
      <c r="D487" s="36"/>
      <c r="E487" s="37"/>
      <c r="F487" s="198"/>
    </row>
    <row r="488" spans="1:6" ht="25.5" hidden="1" customHeight="1">
      <c r="A488" s="36"/>
      <c r="B488" s="36"/>
      <c r="C488" s="36"/>
      <c r="D488" s="36"/>
      <c r="E488" s="37"/>
      <c r="F488" s="198"/>
    </row>
    <row r="489" spans="1:6" ht="25.5" hidden="1" customHeight="1">
      <c r="A489" s="36"/>
      <c r="B489" s="36"/>
      <c r="C489" s="36"/>
      <c r="D489" s="36"/>
      <c r="E489" s="38"/>
      <c r="F489" s="198"/>
    </row>
    <row r="490" spans="1:6" ht="25.5" hidden="1" customHeight="1">
      <c r="A490" s="36"/>
      <c r="B490" s="36"/>
      <c r="C490" s="36"/>
      <c r="D490" s="36"/>
      <c r="E490" s="38"/>
      <c r="F490" s="198"/>
    </row>
    <row r="491" spans="1:6" ht="25.5" hidden="1" customHeight="1">
      <c r="A491" s="36"/>
      <c r="B491" s="36"/>
      <c r="C491" s="36"/>
      <c r="D491" s="36"/>
      <c r="E491" s="37"/>
      <c r="F491" s="198"/>
    </row>
    <row r="492" spans="1:6" ht="25.5" hidden="1" customHeight="1">
      <c r="A492" s="36"/>
      <c r="B492" s="36"/>
      <c r="C492" s="36"/>
      <c r="D492" s="36"/>
      <c r="E492" s="37"/>
      <c r="F492" s="198"/>
    </row>
    <row r="493" spans="1:6" ht="25.5" hidden="1" customHeight="1">
      <c r="A493" s="36"/>
      <c r="B493" s="36"/>
      <c r="C493" s="36"/>
      <c r="D493" s="36"/>
      <c r="E493" s="37"/>
      <c r="F493" s="198"/>
    </row>
    <row r="494" spans="1:6" ht="25.5" hidden="1" customHeight="1">
      <c r="A494" s="36"/>
      <c r="B494" s="36"/>
      <c r="C494" s="36"/>
      <c r="D494" s="36"/>
      <c r="E494" s="37"/>
      <c r="F494" s="198"/>
    </row>
    <row r="495" spans="1:6" ht="25.5" hidden="1" customHeight="1">
      <c r="A495" s="36"/>
      <c r="B495" s="36"/>
      <c r="C495" s="36"/>
      <c r="D495" s="36"/>
      <c r="E495" s="37"/>
      <c r="F495" s="198"/>
    </row>
    <row r="496" spans="1:6" ht="25.5" hidden="1" customHeight="1">
      <c r="A496" s="36"/>
      <c r="B496" s="36"/>
      <c r="C496" s="36"/>
      <c r="D496" s="36"/>
      <c r="E496" s="37"/>
      <c r="F496" s="198"/>
    </row>
    <row r="497" spans="1:6" ht="25.5" hidden="1" customHeight="1">
      <c r="A497" s="36"/>
      <c r="B497" s="36"/>
      <c r="C497" s="36"/>
      <c r="D497" s="36"/>
      <c r="E497" s="37"/>
      <c r="F497" s="198"/>
    </row>
    <row r="498" spans="1:6" ht="25.5" hidden="1" customHeight="1">
      <c r="A498" s="36"/>
      <c r="B498" s="36"/>
      <c r="C498" s="36"/>
      <c r="D498" s="36"/>
      <c r="E498" s="37"/>
      <c r="F498" s="198"/>
    </row>
    <row r="499" spans="1:6" ht="25.5" hidden="1" customHeight="1">
      <c r="A499" s="36"/>
      <c r="B499" s="36"/>
      <c r="C499" s="36"/>
      <c r="D499" s="36"/>
      <c r="E499" s="38"/>
      <c r="F499" s="198"/>
    </row>
    <row r="500" spans="1:6" ht="25.5" hidden="1" customHeight="1">
      <c r="A500" s="36"/>
      <c r="B500" s="36"/>
      <c r="C500" s="36"/>
      <c r="D500" s="36"/>
      <c r="E500" s="37"/>
      <c r="F500" s="198"/>
    </row>
    <row r="501" spans="1:6" ht="25.5" hidden="1" customHeight="1">
      <c r="A501" s="36"/>
      <c r="B501" s="36"/>
      <c r="C501" s="36"/>
      <c r="D501" s="36"/>
      <c r="E501" s="37"/>
      <c r="F501" s="198"/>
    </row>
    <row r="502" spans="1:6" ht="25.5" hidden="1" customHeight="1">
      <c r="A502" s="36"/>
      <c r="B502" s="36"/>
      <c r="C502" s="36"/>
      <c r="D502" s="36"/>
      <c r="E502" s="37"/>
      <c r="F502" s="198"/>
    </row>
    <row r="503" spans="1:6" ht="25.5" hidden="1" customHeight="1">
      <c r="A503" s="36"/>
      <c r="B503" s="36"/>
      <c r="C503" s="36"/>
      <c r="D503" s="36"/>
      <c r="E503" s="37"/>
      <c r="F503" s="198"/>
    </row>
    <row r="504" spans="1:6" ht="25.5" hidden="1" customHeight="1">
      <c r="A504" s="36"/>
      <c r="B504" s="36"/>
      <c r="C504" s="36"/>
      <c r="D504" s="36"/>
      <c r="E504" s="37"/>
      <c r="F504" s="198"/>
    </row>
    <row r="505" spans="1:6" ht="25.5" hidden="1" customHeight="1">
      <c r="A505" s="36"/>
      <c r="B505" s="36"/>
      <c r="C505" s="36"/>
      <c r="D505" s="36"/>
      <c r="E505" s="37"/>
      <c r="F505" s="198"/>
    </row>
    <row r="506" spans="1:6" ht="25.5" hidden="1" customHeight="1">
      <c r="A506" s="36"/>
      <c r="B506" s="36"/>
      <c r="C506" s="36"/>
      <c r="D506" s="36"/>
      <c r="E506" s="37"/>
      <c r="F506" s="198"/>
    </row>
    <row r="507" spans="1:6" ht="25.5" hidden="1" customHeight="1">
      <c r="A507" s="36"/>
      <c r="B507" s="36"/>
      <c r="C507" s="36"/>
      <c r="D507" s="36"/>
      <c r="E507" s="37"/>
      <c r="F507" s="198"/>
    </row>
    <row r="508" spans="1:6" ht="25.5" hidden="1" customHeight="1">
      <c r="A508" s="36"/>
      <c r="B508" s="36"/>
      <c r="C508" s="36"/>
      <c r="D508" s="36"/>
      <c r="E508" s="38"/>
      <c r="F508" s="198"/>
    </row>
    <row r="509" spans="1:6" ht="25.5" hidden="1" customHeight="1">
      <c r="A509" s="36"/>
      <c r="B509" s="36"/>
      <c r="C509" s="36"/>
      <c r="D509" s="36"/>
      <c r="E509" s="37"/>
      <c r="F509" s="198"/>
    </row>
    <row r="510" spans="1:6" ht="25.5" hidden="1" customHeight="1">
      <c r="A510" s="36"/>
      <c r="B510" s="36"/>
      <c r="C510" s="36"/>
      <c r="D510" s="36"/>
      <c r="E510" s="37"/>
      <c r="F510" s="198"/>
    </row>
    <row r="511" spans="1:6" ht="25.5" hidden="1" customHeight="1">
      <c r="A511" s="36"/>
      <c r="B511" s="36"/>
      <c r="C511" s="36"/>
      <c r="D511" s="36"/>
      <c r="E511" s="38"/>
      <c r="F511" s="198"/>
    </row>
    <row r="512" spans="1:6" ht="25.5" hidden="1" customHeight="1">
      <c r="A512" s="36"/>
      <c r="B512" s="36"/>
      <c r="C512" s="36"/>
      <c r="D512" s="36"/>
      <c r="E512" s="37"/>
      <c r="F512" s="198"/>
    </row>
    <row r="513" spans="1:6" ht="25.5" hidden="1" customHeight="1">
      <c r="A513" s="36"/>
      <c r="B513" s="36"/>
      <c r="C513" s="36"/>
      <c r="D513" s="36"/>
      <c r="E513" s="37"/>
      <c r="F513" s="198"/>
    </row>
    <row r="514" spans="1:6" ht="25.5" hidden="1" customHeight="1">
      <c r="A514" s="36"/>
      <c r="B514" s="36"/>
      <c r="C514" s="36"/>
      <c r="D514" s="36"/>
      <c r="E514" s="38"/>
      <c r="F514" s="198"/>
    </row>
    <row r="515" spans="1:6" ht="25.5" hidden="1" customHeight="1">
      <c r="A515" s="36"/>
      <c r="B515" s="36"/>
      <c r="C515" s="36"/>
      <c r="D515" s="36"/>
      <c r="E515" s="37"/>
      <c r="F515" s="198"/>
    </row>
    <row r="516" spans="1:6" ht="25.5" hidden="1" customHeight="1">
      <c r="A516" s="36"/>
      <c r="B516" s="36"/>
      <c r="C516" s="36"/>
      <c r="D516" s="36"/>
      <c r="E516" s="37"/>
      <c r="F516" s="198"/>
    </row>
    <row r="517" spans="1:6" ht="25.5" hidden="1" customHeight="1">
      <c r="A517" s="36"/>
      <c r="B517" s="36"/>
      <c r="C517" s="36"/>
      <c r="D517" s="36"/>
      <c r="E517" s="38"/>
      <c r="F517" s="198"/>
    </row>
    <row r="518" spans="1:6" ht="25.5" hidden="1" customHeight="1">
      <c r="A518" s="36"/>
      <c r="B518" s="36"/>
      <c r="C518" s="36"/>
      <c r="D518" s="36"/>
      <c r="E518" s="37"/>
    </row>
    <row r="519" spans="1:6" ht="25.5" hidden="1" customHeight="1">
      <c r="A519" s="36"/>
      <c r="B519" s="36"/>
      <c r="C519" s="36"/>
      <c r="D519" s="36"/>
      <c r="E519" s="37"/>
    </row>
    <row r="520" spans="1:6" ht="25.5" hidden="1" customHeight="1">
      <c r="A520" s="36"/>
      <c r="B520" s="36"/>
      <c r="C520" s="36"/>
      <c r="D520" s="36"/>
      <c r="E520" s="38"/>
    </row>
    <row r="521" spans="1:6" ht="25.5" hidden="1" customHeight="1">
      <c r="A521" s="36"/>
      <c r="B521" s="36"/>
      <c r="C521" s="36"/>
      <c r="D521" s="36"/>
      <c r="E521" s="37"/>
    </row>
    <row r="522" spans="1:6" ht="15" customHeight="1"/>
    <row r="523" spans="1:6" ht="15" customHeight="1"/>
  </sheetData>
  <sheetProtection insertRows="0"/>
  <mergeCells count="36">
    <mergeCell ref="C51:E51"/>
    <mergeCell ref="A147:E147"/>
    <mergeCell ref="A1:F1"/>
    <mergeCell ref="A2:F2"/>
    <mergeCell ref="A3:D3"/>
    <mergeCell ref="B4:E4"/>
    <mergeCell ref="C5:E5"/>
    <mergeCell ref="C8:E8"/>
    <mergeCell ref="C13:E13"/>
    <mergeCell ref="C23:E23"/>
    <mergeCell ref="C25:E25"/>
    <mergeCell ref="C28:E28"/>
    <mergeCell ref="C32:E32"/>
    <mergeCell ref="C37:E37"/>
    <mergeCell ref="B43:E43"/>
    <mergeCell ref="C44:E44"/>
    <mergeCell ref="C118:E118"/>
    <mergeCell ref="C59:E59"/>
    <mergeCell ref="C65:E65"/>
    <mergeCell ref="C70:E70"/>
    <mergeCell ref="C77:E77"/>
    <mergeCell ref="C87:E87"/>
    <mergeCell ref="B89:E89"/>
    <mergeCell ref="C90:E90"/>
    <mergeCell ref="C93:E93"/>
    <mergeCell ref="C100:E100"/>
    <mergeCell ref="C107:E107"/>
    <mergeCell ref="C111:E111"/>
    <mergeCell ref="C140:E140"/>
    <mergeCell ref="C145:E145"/>
    <mergeCell ref="C120:E120"/>
    <mergeCell ref="C123:E123"/>
    <mergeCell ref="C128:E128"/>
    <mergeCell ref="B132:E132"/>
    <mergeCell ref="C133:E133"/>
    <mergeCell ref="C136:E136"/>
  </mergeCells>
  <printOptions horizontalCentered="1"/>
  <pageMargins left="0.6692913385826772" right="0.55118110236220474" top="0.47244094488188981" bottom="0.73" header="0.31496062992125984" footer="0.28999999999999998"/>
  <pageSetup scale="80" orientation="portrait" horizontalDpi="4294967295" verticalDpi="4294967295" r:id="rId1"/>
  <headerFooter>
    <oddFooter>&amp;L&amp;"-,Cursiva"&amp;10Ejercicio Fiscal 2016&amp;R&amp;10Página &amp;P de &amp;N&amp;K00+000-----&amp;11------------------</oddFooter>
  </headerFooter>
  <ignoredErrors>
    <ignoredError sqref="A5:E5 A7:E146 A6:D6" numberStoredAsText="1"/>
  </ignoredErrors>
</worksheet>
</file>

<file path=xl/worksheets/sheet16.xml><?xml version="1.0" encoding="utf-8"?>
<worksheet xmlns="http://schemas.openxmlformats.org/spreadsheetml/2006/main" xmlns:r="http://schemas.openxmlformats.org/officeDocument/2006/relationships">
  <dimension ref="A1:G26"/>
  <sheetViews>
    <sheetView topLeftCell="A22" workbookViewId="0">
      <selection activeCell="E15" sqref="E15"/>
    </sheetView>
  </sheetViews>
  <sheetFormatPr baseColWidth="10" defaultRowHeight="15"/>
  <cols>
    <col min="1" max="1" width="2.28515625" customWidth="1"/>
    <col min="2" max="2" width="10.140625" customWidth="1"/>
    <col min="3" max="3" width="4" customWidth="1"/>
    <col min="4" max="4" width="67.42578125" customWidth="1"/>
    <col min="5" max="5" width="18.85546875" customWidth="1"/>
    <col min="6" max="6" width="11.42578125" customWidth="1"/>
  </cols>
  <sheetData>
    <row r="1" spans="1:7" ht="50.25" customHeight="1">
      <c r="A1" s="836" t="s">
        <v>1792</v>
      </c>
      <c r="B1" s="837"/>
      <c r="C1" s="837"/>
      <c r="D1" s="837"/>
      <c r="E1" s="837"/>
      <c r="F1" s="366"/>
    </row>
    <row r="2" spans="1:7" s="350" customFormat="1" ht="27" customHeight="1">
      <c r="A2" s="834" t="str">
        <f>'Objetivos PMD'!$B$3</f>
        <v>Municipio:  Degollado, Jalisco.</v>
      </c>
      <c r="B2" s="835"/>
      <c r="C2" s="835"/>
      <c r="D2" s="835"/>
      <c r="E2" s="835"/>
      <c r="F2" s="431"/>
      <c r="G2" s="432"/>
    </row>
    <row r="3" spans="1:7" ht="41.25" customHeight="1">
      <c r="A3" s="838" t="s">
        <v>1696</v>
      </c>
      <c r="B3" s="839"/>
      <c r="C3" s="840"/>
      <c r="D3" s="373" t="s">
        <v>1697</v>
      </c>
      <c r="E3" s="375" t="s">
        <v>1739</v>
      </c>
      <c r="F3" s="365"/>
    </row>
    <row r="4" spans="1:7" s="350" customFormat="1" ht="21" customHeight="1">
      <c r="A4" s="434">
        <v>1</v>
      </c>
      <c r="B4" s="832" t="s">
        <v>1699</v>
      </c>
      <c r="C4" s="832"/>
      <c r="D4" s="832"/>
      <c r="E4" s="445">
        <f>SUM(E5:E7)</f>
        <v>5592323</v>
      </c>
    </row>
    <row r="5" spans="1:7" ht="20.100000000000001" customHeight="1">
      <c r="A5" s="379"/>
      <c r="B5" s="374"/>
      <c r="C5" s="378">
        <v>1.1000000000000001</v>
      </c>
      <c r="D5" s="386" t="s">
        <v>1741</v>
      </c>
      <c r="E5" s="391">
        <v>0</v>
      </c>
    </row>
    <row r="6" spans="1:7" ht="20.100000000000001" customHeight="1">
      <c r="A6" s="379"/>
      <c r="B6" s="374"/>
      <c r="C6" s="378">
        <v>1.2</v>
      </c>
      <c r="D6" s="386" t="s">
        <v>1742</v>
      </c>
      <c r="E6" s="391">
        <v>5592323</v>
      </c>
    </row>
    <row r="7" spans="1:7" ht="20.100000000000001" customHeight="1">
      <c r="A7" s="379"/>
      <c r="B7" s="374"/>
      <c r="C7" s="378">
        <v>1.3</v>
      </c>
      <c r="D7" s="387" t="s">
        <v>1743</v>
      </c>
      <c r="E7" s="391">
        <v>0</v>
      </c>
    </row>
    <row r="8" spans="1:7" s="350" customFormat="1" ht="21" customHeight="1">
      <c r="A8" s="435">
        <v>2</v>
      </c>
      <c r="B8" s="833" t="s">
        <v>1701</v>
      </c>
      <c r="C8" s="833"/>
      <c r="D8" s="833"/>
      <c r="E8" s="433">
        <f>SUM(E9:E15)</f>
        <v>66998812</v>
      </c>
    </row>
    <row r="9" spans="1:7" ht="20.100000000000001" customHeight="1">
      <c r="A9" s="380"/>
      <c r="B9" s="377"/>
      <c r="C9" s="376">
        <v>2.1</v>
      </c>
      <c r="D9" s="388" t="s">
        <v>1744</v>
      </c>
      <c r="E9" s="391">
        <v>51560985</v>
      </c>
    </row>
    <row r="10" spans="1:7" ht="20.100000000000001" customHeight="1">
      <c r="A10" s="380"/>
      <c r="B10" s="377"/>
      <c r="C10" s="376">
        <v>2.2000000000000002</v>
      </c>
      <c r="D10" s="389" t="s">
        <v>1745</v>
      </c>
      <c r="E10" s="391">
        <v>0</v>
      </c>
    </row>
    <row r="11" spans="1:7" ht="20.100000000000001" customHeight="1">
      <c r="A11" s="380"/>
      <c r="B11" s="377"/>
      <c r="C11" s="376">
        <v>2.2999999999999998</v>
      </c>
      <c r="D11" s="390" t="s">
        <v>1746</v>
      </c>
      <c r="E11" s="391">
        <v>0</v>
      </c>
    </row>
    <row r="12" spans="1:7" ht="20.100000000000001" customHeight="1">
      <c r="A12" s="380"/>
      <c r="B12" s="377"/>
      <c r="C12" s="376">
        <v>2.4</v>
      </c>
      <c r="D12" s="390" t="s">
        <v>1747</v>
      </c>
      <c r="E12" s="391">
        <v>0</v>
      </c>
    </row>
    <row r="13" spans="1:7" ht="20.100000000000001" customHeight="1">
      <c r="A13" s="380"/>
      <c r="B13" s="377"/>
      <c r="C13" s="376">
        <v>2.5</v>
      </c>
      <c r="D13" s="390" t="s">
        <v>1748</v>
      </c>
      <c r="E13" s="391">
        <v>0</v>
      </c>
    </row>
    <row r="14" spans="1:7" ht="20.100000000000001" customHeight="1">
      <c r="A14" s="380"/>
      <c r="B14" s="377"/>
      <c r="C14" s="376">
        <v>2.6</v>
      </c>
      <c r="D14" s="390" t="s">
        <v>1749</v>
      </c>
      <c r="E14" s="391">
        <v>1523974</v>
      </c>
    </row>
    <row r="15" spans="1:7" ht="20.100000000000001" customHeight="1">
      <c r="A15" s="380"/>
      <c r="B15" s="377"/>
      <c r="C15" s="376">
        <v>2.7</v>
      </c>
      <c r="D15" s="390" t="s">
        <v>1750</v>
      </c>
      <c r="E15" s="391">
        <v>13913853</v>
      </c>
    </row>
    <row r="16" spans="1:7" s="350" customFormat="1" ht="21" customHeight="1">
      <c r="A16" s="435">
        <v>3</v>
      </c>
      <c r="B16" s="833" t="s">
        <v>1704</v>
      </c>
      <c r="C16" s="833"/>
      <c r="D16" s="833"/>
      <c r="E16" s="433">
        <f>SUM(E17:E19)</f>
        <v>0</v>
      </c>
    </row>
    <row r="17" spans="1:5" ht="20.100000000000001" customHeight="1">
      <c r="A17" s="380"/>
      <c r="B17" s="377"/>
      <c r="C17" s="376">
        <v>3.1</v>
      </c>
      <c r="D17" s="390" t="s">
        <v>1751</v>
      </c>
      <c r="E17" s="391">
        <v>0</v>
      </c>
    </row>
    <row r="18" spans="1:5" ht="20.100000000000001" customHeight="1">
      <c r="A18" s="380"/>
      <c r="B18" s="377"/>
      <c r="C18" s="376">
        <v>3.2</v>
      </c>
      <c r="D18" s="390" t="s">
        <v>1752</v>
      </c>
      <c r="E18" s="391">
        <v>0</v>
      </c>
    </row>
    <row r="19" spans="1:5" ht="20.100000000000001" customHeight="1">
      <c r="A19" s="380"/>
      <c r="B19" s="377"/>
      <c r="C19" s="376">
        <v>3.3</v>
      </c>
      <c r="D19" s="390" t="s">
        <v>1753</v>
      </c>
      <c r="E19" s="391">
        <v>0</v>
      </c>
    </row>
    <row r="20" spans="1:5" s="350" customFormat="1" ht="21" customHeight="1">
      <c r="A20" s="435">
        <v>4</v>
      </c>
      <c r="B20" s="833" t="s">
        <v>1725</v>
      </c>
      <c r="C20" s="833"/>
      <c r="D20" s="833"/>
      <c r="E20" s="433">
        <f>SUM(E21:E22)</f>
        <v>0</v>
      </c>
    </row>
    <row r="21" spans="1:5" ht="20.100000000000001" customHeight="1">
      <c r="A21" s="379"/>
      <c r="B21" s="374"/>
      <c r="C21" s="376">
        <v>4.0999999999999996</v>
      </c>
      <c r="D21" s="390" t="s">
        <v>1754</v>
      </c>
      <c r="E21" s="391">
        <v>0</v>
      </c>
    </row>
    <row r="22" spans="1:5" ht="20.100000000000001" customHeight="1">
      <c r="A22" s="379"/>
      <c r="B22" s="374"/>
      <c r="C22" s="376">
        <v>4.2</v>
      </c>
      <c r="D22" s="390" t="s">
        <v>1755</v>
      </c>
      <c r="E22" s="391">
        <v>0</v>
      </c>
    </row>
    <row r="23" spans="1:5" s="350" customFormat="1" ht="21" customHeight="1">
      <c r="A23" s="435">
        <v>5</v>
      </c>
      <c r="B23" s="833" t="s">
        <v>1726</v>
      </c>
      <c r="C23" s="833"/>
      <c r="D23" s="833"/>
      <c r="E23" s="433">
        <f>SUM(E24:E25)</f>
        <v>0</v>
      </c>
    </row>
    <row r="24" spans="1:5" ht="20.100000000000001" customHeight="1">
      <c r="A24" s="379"/>
      <c r="B24" s="374"/>
      <c r="C24" s="376">
        <v>5.0999999999999996</v>
      </c>
      <c r="D24" s="390" t="s">
        <v>1729</v>
      </c>
      <c r="E24" s="391">
        <v>0</v>
      </c>
    </row>
    <row r="25" spans="1:5" ht="20.100000000000001" customHeight="1">
      <c r="A25" s="379"/>
      <c r="B25" s="374"/>
      <c r="C25" s="376">
        <v>5.2</v>
      </c>
      <c r="D25" s="390" t="s">
        <v>1756</v>
      </c>
      <c r="E25" s="391">
        <v>0</v>
      </c>
    </row>
    <row r="26" spans="1:5" s="350" customFormat="1" ht="28.5" customHeight="1">
      <c r="A26" s="829" t="s">
        <v>1740</v>
      </c>
      <c r="B26" s="830"/>
      <c r="C26" s="830"/>
      <c r="D26" s="831"/>
      <c r="E26" s="436">
        <f>SUM(E4+E8+E16+E20+E23)</f>
        <v>72591135</v>
      </c>
    </row>
  </sheetData>
  <mergeCells count="9">
    <mergeCell ref="A26:D26"/>
    <mergeCell ref="B4:D4"/>
    <mergeCell ref="B8:D8"/>
    <mergeCell ref="A2:E2"/>
    <mergeCell ref="A1:E1"/>
    <mergeCell ref="B16:D16"/>
    <mergeCell ref="B20:D20"/>
    <mergeCell ref="B23:D23"/>
    <mergeCell ref="A3:C3"/>
  </mergeCells>
  <printOptions horizontalCentered="1"/>
  <pageMargins left="0.65" right="0.41" top="0.47244094488188981" bottom="1.1100000000000001" header="0.31496062992125984" footer="0.56000000000000005"/>
  <pageSetup scale="80" orientation="portrait" horizontalDpi="4294967295" verticalDpi="4294967295" r:id="rId1"/>
  <headerFooter>
    <oddFooter>&amp;L&amp;"-,Cursiva"&amp;10Ejercicio Fiscal 2016&amp;R&amp;10Página &amp;P de &amp;N</oddFooter>
  </headerFooter>
  <drawing r:id="rId2"/>
</worksheet>
</file>

<file path=xl/worksheets/sheet17.xml><?xml version="1.0" encoding="utf-8"?>
<worksheet xmlns="http://schemas.openxmlformats.org/spreadsheetml/2006/main" xmlns:r="http://schemas.openxmlformats.org/officeDocument/2006/relationships">
  <dimension ref="A1:E132"/>
  <sheetViews>
    <sheetView topLeftCell="A22" workbookViewId="0">
      <selection sqref="A1:E1"/>
    </sheetView>
  </sheetViews>
  <sheetFormatPr baseColWidth="10" defaultRowHeight="15"/>
  <cols>
    <col min="1" max="1" width="2.7109375" bestFit="1" customWidth="1"/>
    <col min="2" max="2" width="3.28515625" bestFit="1" customWidth="1"/>
    <col min="3" max="3" width="2.85546875" bestFit="1" customWidth="1"/>
    <col min="4" max="4" width="26" customWidth="1"/>
    <col min="5" max="5" width="122.7109375" customWidth="1"/>
  </cols>
  <sheetData>
    <row r="1" spans="1:5" ht="29.25" customHeight="1">
      <c r="A1" s="841" t="s">
        <v>1341</v>
      </c>
      <c r="B1" s="841"/>
      <c r="C1" s="841"/>
      <c r="D1" s="841"/>
      <c r="E1" s="841"/>
    </row>
    <row r="2" spans="1:5">
      <c r="A2" s="73" t="s">
        <v>4</v>
      </c>
      <c r="B2" s="73" t="s">
        <v>770</v>
      </c>
      <c r="C2" s="73" t="s">
        <v>771</v>
      </c>
      <c r="D2" s="74" t="s">
        <v>34</v>
      </c>
      <c r="E2" s="73" t="s">
        <v>772</v>
      </c>
    </row>
    <row r="3" spans="1:5" ht="60">
      <c r="A3" s="52">
        <v>1</v>
      </c>
      <c r="B3" s="52">
        <v>0</v>
      </c>
      <c r="C3" s="36">
        <v>0</v>
      </c>
      <c r="D3" s="38" t="s">
        <v>1049</v>
      </c>
      <c r="E3" s="53" t="s">
        <v>1050</v>
      </c>
    </row>
    <row r="4" spans="1:5" ht="30">
      <c r="A4" s="52">
        <v>1</v>
      </c>
      <c r="B4" s="52">
        <v>1</v>
      </c>
      <c r="C4" s="36">
        <v>0</v>
      </c>
      <c r="D4" s="37" t="s">
        <v>1051</v>
      </c>
      <c r="E4" s="54" t="s">
        <v>1052</v>
      </c>
    </row>
    <row r="5" spans="1:5" ht="30">
      <c r="A5" s="52">
        <v>1</v>
      </c>
      <c r="B5" s="52">
        <v>1</v>
      </c>
      <c r="C5" s="36">
        <v>1</v>
      </c>
      <c r="D5" s="37" t="s">
        <v>1053</v>
      </c>
      <c r="E5" s="54" t="s">
        <v>1054</v>
      </c>
    </row>
    <row r="6" spans="1:5">
      <c r="A6" s="52">
        <v>1</v>
      </c>
      <c r="B6" s="52">
        <v>1</v>
      </c>
      <c r="C6" s="36">
        <v>2</v>
      </c>
      <c r="D6" s="37" t="s">
        <v>1055</v>
      </c>
      <c r="E6" s="54" t="s">
        <v>1056</v>
      </c>
    </row>
    <row r="7" spans="1:5" ht="120">
      <c r="A7" s="55">
        <v>1</v>
      </c>
      <c r="B7" s="55">
        <v>2</v>
      </c>
      <c r="C7" s="56">
        <v>0</v>
      </c>
      <c r="D7" s="57" t="s">
        <v>1057</v>
      </c>
      <c r="E7" s="54" t="s">
        <v>1058</v>
      </c>
    </row>
    <row r="8" spans="1:5" ht="30">
      <c r="A8" s="55">
        <v>1</v>
      </c>
      <c r="B8" s="55">
        <v>2</v>
      </c>
      <c r="C8" s="56">
        <v>1</v>
      </c>
      <c r="D8" s="57" t="s">
        <v>1059</v>
      </c>
      <c r="E8" s="54" t="s">
        <v>1060</v>
      </c>
    </row>
    <row r="9" spans="1:5">
      <c r="A9" s="55">
        <v>1</v>
      </c>
      <c r="B9" s="55">
        <v>2</v>
      </c>
      <c r="C9" s="56">
        <v>2</v>
      </c>
      <c r="D9" s="57" t="s">
        <v>1061</v>
      </c>
      <c r="E9" s="54" t="s">
        <v>1062</v>
      </c>
    </row>
    <row r="10" spans="1:5" ht="45">
      <c r="A10" s="55">
        <v>1</v>
      </c>
      <c r="B10" s="55">
        <v>2</v>
      </c>
      <c r="C10" s="56">
        <v>3</v>
      </c>
      <c r="D10" s="57" t="s">
        <v>1063</v>
      </c>
      <c r="E10" s="54" t="s">
        <v>1064</v>
      </c>
    </row>
    <row r="11" spans="1:5" ht="45">
      <c r="A11" s="55">
        <v>1</v>
      </c>
      <c r="B11" s="55">
        <v>2</v>
      </c>
      <c r="C11" s="56">
        <v>4</v>
      </c>
      <c r="D11" s="57" t="s">
        <v>1065</v>
      </c>
      <c r="E11" s="54" t="s">
        <v>1066</v>
      </c>
    </row>
    <row r="12" spans="1:5" ht="30">
      <c r="A12" s="55">
        <v>1</v>
      </c>
      <c r="B12" s="55">
        <v>3</v>
      </c>
      <c r="C12" s="56">
        <v>0</v>
      </c>
      <c r="D12" s="58" t="s">
        <v>1067</v>
      </c>
      <c r="E12" s="54" t="s">
        <v>1068</v>
      </c>
    </row>
    <row r="13" spans="1:5" ht="30">
      <c r="A13" s="55">
        <v>1</v>
      </c>
      <c r="B13" s="55">
        <v>3</v>
      </c>
      <c r="C13" s="56">
        <v>1</v>
      </c>
      <c r="D13" s="59" t="s">
        <v>1069</v>
      </c>
      <c r="E13" s="54" t="s">
        <v>1070</v>
      </c>
    </row>
    <row r="14" spans="1:5" ht="30">
      <c r="A14" s="55">
        <v>1</v>
      </c>
      <c r="B14" s="55">
        <v>3</v>
      </c>
      <c r="C14" s="56">
        <v>2</v>
      </c>
      <c r="D14" s="59" t="s">
        <v>1071</v>
      </c>
      <c r="E14" s="54" t="s">
        <v>1072</v>
      </c>
    </row>
    <row r="15" spans="1:5" ht="25.5">
      <c r="A15" s="55">
        <v>1</v>
      </c>
      <c r="B15" s="55">
        <v>3</v>
      </c>
      <c r="C15" s="56">
        <v>3</v>
      </c>
      <c r="D15" s="59" t="s">
        <v>1073</v>
      </c>
      <c r="E15" s="54" t="s">
        <v>1074</v>
      </c>
    </row>
    <row r="16" spans="1:5">
      <c r="A16" s="55">
        <v>1</v>
      </c>
      <c r="B16" s="55">
        <v>3</v>
      </c>
      <c r="C16" s="56">
        <v>4</v>
      </c>
      <c r="D16" s="59" t="s">
        <v>1075</v>
      </c>
      <c r="E16" s="54" t="s">
        <v>1076</v>
      </c>
    </row>
    <row r="17" spans="1:5" ht="30">
      <c r="A17" s="55">
        <v>1</v>
      </c>
      <c r="B17" s="55">
        <v>3</v>
      </c>
      <c r="C17" s="56">
        <v>5</v>
      </c>
      <c r="D17" s="59" t="s">
        <v>1077</v>
      </c>
      <c r="E17" s="54" t="s">
        <v>1078</v>
      </c>
    </row>
    <row r="18" spans="1:5" ht="30">
      <c r="A18" s="55">
        <v>1</v>
      </c>
      <c r="B18" s="55">
        <v>3</v>
      </c>
      <c r="C18" s="56">
        <v>6</v>
      </c>
      <c r="D18" s="59" t="s">
        <v>1079</v>
      </c>
      <c r="E18" s="54" t="s">
        <v>1080</v>
      </c>
    </row>
    <row r="19" spans="1:5">
      <c r="A19" s="55">
        <v>1</v>
      </c>
      <c r="B19" s="55">
        <v>3</v>
      </c>
      <c r="C19" s="56">
        <v>7</v>
      </c>
      <c r="D19" s="59" t="s">
        <v>1081</v>
      </c>
      <c r="E19" s="54" t="s">
        <v>1082</v>
      </c>
    </row>
    <row r="20" spans="1:5">
      <c r="A20" s="55">
        <v>1</v>
      </c>
      <c r="B20" s="55">
        <v>3</v>
      </c>
      <c r="C20" s="56">
        <v>8</v>
      </c>
      <c r="D20" s="59" t="s">
        <v>1083</v>
      </c>
      <c r="E20" s="54" t="s">
        <v>1084</v>
      </c>
    </row>
    <row r="21" spans="1:5" ht="30">
      <c r="A21" s="55">
        <v>1</v>
      </c>
      <c r="B21" s="55">
        <v>3</v>
      </c>
      <c r="C21" s="56">
        <v>9</v>
      </c>
      <c r="D21" s="59" t="s">
        <v>179</v>
      </c>
      <c r="E21" s="54" t="s">
        <v>1085</v>
      </c>
    </row>
    <row r="22" spans="1:5" ht="30">
      <c r="A22" s="55">
        <v>1</v>
      </c>
      <c r="B22" s="55">
        <v>4</v>
      </c>
      <c r="C22" s="56">
        <v>0</v>
      </c>
      <c r="D22" s="57" t="s">
        <v>1086</v>
      </c>
      <c r="E22" s="54" t="s">
        <v>1087</v>
      </c>
    </row>
    <row r="23" spans="1:5" ht="30">
      <c r="A23" s="55">
        <v>1</v>
      </c>
      <c r="B23" s="55">
        <v>4</v>
      </c>
      <c r="C23" s="56">
        <v>1</v>
      </c>
      <c r="D23" s="57" t="s">
        <v>1088</v>
      </c>
      <c r="E23" s="54" t="s">
        <v>1089</v>
      </c>
    </row>
    <row r="24" spans="1:5" ht="30">
      <c r="A24" s="55">
        <v>1</v>
      </c>
      <c r="B24" s="55">
        <v>5</v>
      </c>
      <c r="C24" s="56">
        <v>0</v>
      </c>
      <c r="D24" s="57" t="s">
        <v>1090</v>
      </c>
      <c r="E24" s="54" t="s">
        <v>1091</v>
      </c>
    </row>
    <row r="25" spans="1:5" ht="45">
      <c r="A25" s="55">
        <v>1</v>
      </c>
      <c r="B25" s="55">
        <v>5</v>
      </c>
      <c r="C25" s="56">
        <v>1</v>
      </c>
      <c r="D25" s="57" t="s">
        <v>1092</v>
      </c>
      <c r="E25" s="54" t="s">
        <v>1093</v>
      </c>
    </row>
    <row r="26" spans="1:5" ht="60">
      <c r="A26" s="55">
        <v>1</v>
      </c>
      <c r="B26" s="55">
        <v>5</v>
      </c>
      <c r="C26" s="56">
        <v>2</v>
      </c>
      <c r="D26" s="57" t="s">
        <v>1094</v>
      </c>
      <c r="E26" s="54" t="s">
        <v>1095</v>
      </c>
    </row>
    <row r="27" spans="1:5" ht="30">
      <c r="A27" s="55">
        <v>1</v>
      </c>
      <c r="B27" s="55">
        <v>6</v>
      </c>
      <c r="C27" s="56">
        <v>0</v>
      </c>
      <c r="D27" s="57" t="s">
        <v>1096</v>
      </c>
      <c r="E27" s="54" t="s">
        <v>1097</v>
      </c>
    </row>
    <row r="28" spans="1:5">
      <c r="A28" s="55">
        <v>1</v>
      </c>
      <c r="B28" s="55">
        <v>6</v>
      </c>
      <c r="C28" s="56">
        <v>1</v>
      </c>
      <c r="D28" s="57" t="s">
        <v>1098</v>
      </c>
      <c r="E28" s="54" t="s">
        <v>1099</v>
      </c>
    </row>
    <row r="29" spans="1:5">
      <c r="A29" s="55">
        <v>1</v>
      </c>
      <c r="B29" s="55">
        <v>6</v>
      </c>
      <c r="C29" s="56">
        <v>2</v>
      </c>
      <c r="D29" s="57" t="s">
        <v>1100</v>
      </c>
      <c r="E29" s="54" t="s">
        <v>1101</v>
      </c>
    </row>
    <row r="30" spans="1:5" ht="38.25">
      <c r="A30" s="55">
        <v>1</v>
      </c>
      <c r="B30" s="55">
        <v>6</v>
      </c>
      <c r="C30" s="56">
        <v>3</v>
      </c>
      <c r="D30" s="57" t="s">
        <v>1102</v>
      </c>
      <c r="E30" s="54" t="s">
        <v>1103</v>
      </c>
    </row>
    <row r="31" spans="1:5" ht="75">
      <c r="A31" s="55">
        <v>1</v>
      </c>
      <c r="B31" s="55">
        <v>7</v>
      </c>
      <c r="C31" s="56">
        <v>0</v>
      </c>
      <c r="D31" s="57" t="s">
        <v>1104</v>
      </c>
      <c r="E31" s="54" t="s">
        <v>1105</v>
      </c>
    </row>
    <row r="32" spans="1:5" ht="30">
      <c r="A32" s="55">
        <v>1</v>
      </c>
      <c r="B32" s="55">
        <v>7</v>
      </c>
      <c r="C32" s="56">
        <v>1</v>
      </c>
      <c r="D32" s="57" t="s">
        <v>1106</v>
      </c>
      <c r="E32" s="54" t="s">
        <v>1107</v>
      </c>
    </row>
    <row r="33" spans="1:5" ht="30">
      <c r="A33" s="55">
        <v>1</v>
      </c>
      <c r="B33" s="55">
        <v>7</v>
      </c>
      <c r="C33" s="56">
        <v>2</v>
      </c>
      <c r="D33" s="57" t="s">
        <v>1108</v>
      </c>
      <c r="E33" s="54" t="s">
        <v>1109</v>
      </c>
    </row>
    <row r="34" spans="1:5" ht="30">
      <c r="A34" s="55">
        <v>1</v>
      </c>
      <c r="B34" s="55">
        <v>7</v>
      </c>
      <c r="C34" s="56">
        <v>3</v>
      </c>
      <c r="D34" s="57" t="s">
        <v>1110</v>
      </c>
      <c r="E34" s="54" t="s">
        <v>1111</v>
      </c>
    </row>
    <row r="35" spans="1:5" ht="25.5">
      <c r="A35" s="55">
        <v>1</v>
      </c>
      <c r="B35" s="55">
        <v>7</v>
      </c>
      <c r="C35" s="56">
        <v>4</v>
      </c>
      <c r="D35" s="57" t="s">
        <v>1112</v>
      </c>
      <c r="E35" s="54" t="s">
        <v>1113</v>
      </c>
    </row>
    <row r="36" spans="1:5" ht="71.25" customHeight="1">
      <c r="A36" s="55">
        <v>1</v>
      </c>
      <c r="B36" s="55">
        <v>8</v>
      </c>
      <c r="C36" s="56">
        <v>0</v>
      </c>
      <c r="D36" s="57" t="s">
        <v>521</v>
      </c>
      <c r="E36" s="54" t="s">
        <v>1114</v>
      </c>
    </row>
    <row r="37" spans="1:5" ht="60">
      <c r="A37" s="55">
        <v>1</v>
      </c>
      <c r="B37" s="55">
        <v>8</v>
      </c>
      <c r="C37" s="56">
        <v>1</v>
      </c>
      <c r="D37" s="57" t="s">
        <v>1115</v>
      </c>
      <c r="E37" s="54" t="s">
        <v>1116</v>
      </c>
    </row>
    <row r="38" spans="1:5">
      <c r="A38" s="55">
        <v>1</v>
      </c>
      <c r="B38" s="55">
        <v>8</v>
      </c>
      <c r="C38" s="56">
        <v>2</v>
      </c>
      <c r="D38" s="57" t="s">
        <v>1117</v>
      </c>
      <c r="E38" s="54" t="s">
        <v>1118</v>
      </c>
    </row>
    <row r="39" spans="1:5" ht="30">
      <c r="A39" s="55">
        <v>1</v>
      </c>
      <c r="B39" s="55">
        <v>8</v>
      </c>
      <c r="C39" s="56">
        <v>3</v>
      </c>
      <c r="D39" s="57" t="s">
        <v>1119</v>
      </c>
      <c r="E39" s="54" t="s">
        <v>1120</v>
      </c>
    </row>
    <row r="40" spans="1:5" ht="30">
      <c r="A40" s="55">
        <v>1</v>
      </c>
      <c r="B40" s="55">
        <v>8</v>
      </c>
      <c r="C40" s="56">
        <v>4</v>
      </c>
      <c r="D40" s="57" t="s">
        <v>1121</v>
      </c>
      <c r="E40" s="54" t="s">
        <v>1122</v>
      </c>
    </row>
    <row r="41" spans="1:5">
      <c r="A41" s="55">
        <v>1</v>
      </c>
      <c r="B41" s="55">
        <v>8</v>
      </c>
      <c r="C41" s="56">
        <v>5</v>
      </c>
      <c r="D41" s="57" t="s">
        <v>179</v>
      </c>
      <c r="E41" s="54" t="s">
        <v>1123</v>
      </c>
    </row>
    <row r="42" spans="1:5" ht="45">
      <c r="A42" s="55">
        <v>2</v>
      </c>
      <c r="B42" s="55">
        <v>0</v>
      </c>
      <c r="C42" s="56">
        <v>0</v>
      </c>
      <c r="D42" s="60" t="s">
        <v>1124</v>
      </c>
      <c r="E42" s="53" t="s">
        <v>1125</v>
      </c>
    </row>
    <row r="43" spans="1:5" ht="75">
      <c r="A43" s="55">
        <v>2</v>
      </c>
      <c r="B43" s="55">
        <v>2</v>
      </c>
      <c r="C43" s="56">
        <v>6</v>
      </c>
      <c r="D43" s="57" t="s">
        <v>1126</v>
      </c>
      <c r="E43" s="54" t="s">
        <v>1127</v>
      </c>
    </row>
    <row r="44" spans="1:5" ht="45">
      <c r="A44" s="55">
        <v>2</v>
      </c>
      <c r="B44" s="55">
        <v>2</v>
      </c>
      <c r="C44" s="56">
        <v>7</v>
      </c>
      <c r="D44" s="57" t="s">
        <v>1128</v>
      </c>
      <c r="E44" s="54" t="s">
        <v>1129</v>
      </c>
    </row>
    <row r="45" spans="1:5" ht="75">
      <c r="A45" s="55">
        <v>2</v>
      </c>
      <c r="B45" s="55">
        <v>3</v>
      </c>
      <c r="C45" s="56">
        <v>0</v>
      </c>
      <c r="D45" s="57" t="s">
        <v>1130</v>
      </c>
      <c r="E45" s="54" t="s">
        <v>1131</v>
      </c>
    </row>
    <row r="46" spans="1:5" ht="45">
      <c r="A46" s="55">
        <v>2</v>
      </c>
      <c r="B46" s="55">
        <v>3</v>
      </c>
      <c r="C46" s="56">
        <v>1</v>
      </c>
      <c r="D46" s="57" t="s">
        <v>1132</v>
      </c>
      <c r="E46" s="54" t="s">
        <v>1133</v>
      </c>
    </row>
    <row r="47" spans="1:5" ht="30">
      <c r="A47" s="55">
        <v>2</v>
      </c>
      <c r="B47" s="55">
        <v>3</v>
      </c>
      <c r="C47" s="56">
        <v>2</v>
      </c>
      <c r="D47" s="57" t="s">
        <v>1134</v>
      </c>
      <c r="E47" s="54" t="s">
        <v>1135</v>
      </c>
    </row>
    <row r="48" spans="1:5" ht="30">
      <c r="A48" s="55">
        <v>2</v>
      </c>
      <c r="B48" s="55">
        <v>3</v>
      </c>
      <c r="C48" s="56">
        <v>3</v>
      </c>
      <c r="D48" s="57" t="s">
        <v>1136</v>
      </c>
      <c r="E48" s="54" t="s">
        <v>1137</v>
      </c>
    </row>
    <row r="49" spans="1:5" ht="60">
      <c r="A49" s="55">
        <v>2</v>
      </c>
      <c r="B49" s="55">
        <v>3</v>
      </c>
      <c r="C49" s="56">
        <v>4</v>
      </c>
      <c r="D49" s="57" t="s">
        <v>1138</v>
      </c>
      <c r="E49" s="54" t="s">
        <v>1139</v>
      </c>
    </row>
    <row r="50" spans="1:5" ht="45">
      <c r="A50" s="55">
        <v>2</v>
      </c>
      <c r="B50" s="55">
        <v>3</v>
      </c>
      <c r="C50" s="56">
        <v>5</v>
      </c>
      <c r="D50" s="57" t="s">
        <v>1140</v>
      </c>
      <c r="E50" s="54" t="s">
        <v>1141</v>
      </c>
    </row>
    <row r="51" spans="1:5" ht="30">
      <c r="A51" s="55">
        <v>2</v>
      </c>
      <c r="B51" s="55">
        <v>4</v>
      </c>
      <c r="C51" s="56">
        <v>0</v>
      </c>
      <c r="D51" s="57" t="s">
        <v>1142</v>
      </c>
      <c r="E51" s="54" t="s">
        <v>1143</v>
      </c>
    </row>
    <row r="52" spans="1:5" ht="75" hidden="1">
      <c r="A52" s="55">
        <v>2</v>
      </c>
      <c r="B52" s="55">
        <v>4</v>
      </c>
      <c r="C52" s="56">
        <v>1</v>
      </c>
      <c r="D52" s="57" t="s">
        <v>1144</v>
      </c>
      <c r="E52" s="54" t="s">
        <v>1145</v>
      </c>
    </row>
    <row r="53" spans="1:5" ht="60" hidden="1">
      <c r="A53" s="55">
        <v>2</v>
      </c>
      <c r="B53" s="55">
        <v>4</v>
      </c>
      <c r="C53" s="56">
        <v>2</v>
      </c>
      <c r="D53" s="57" t="s">
        <v>1146</v>
      </c>
      <c r="E53" s="54" t="s">
        <v>1147</v>
      </c>
    </row>
    <row r="54" spans="1:5" ht="30" hidden="1">
      <c r="A54" s="55">
        <v>2</v>
      </c>
      <c r="B54" s="55">
        <v>4</v>
      </c>
      <c r="C54" s="56">
        <v>3</v>
      </c>
      <c r="D54" s="57" t="s">
        <v>1148</v>
      </c>
      <c r="E54" s="54" t="s">
        <v>1149</v>
      </c>
    </row>
    <row r="55" spans="1:5" ht="30" hidden="1">
      <c r="A55" s="55">
        <v>2</v>
      </c>
      <c r="B55" s="55">
        <v>4</v>
      </c>
      <c r="C55" s="56">
        <v>4</v>
      </c>
      <c r="D55" s="57" t="s">
        <v>1150</v>
      </c>
      <c r="E55" s="54" t="s">
        <v>1151</v>
      </c>
    </row>
    <row r="56" spans="1:5" ht="45">
      <c r="A56" s="55">
        <v>2</v>
      </c>
      <c r="B56" s="55">
        <v>5</v>
      </c>
      <c r="C56" s="56">
        <v>0</v>
      </c>
      <c r="D56" s="57" t="s">
        <v>1152</v>
      </c>
      <c r="E56" s="54" t="s">
        <v>1153</v>
      </c>
    </row>
    <row r="57" spans="1:5" ht="30">
      <c r="A57" s="55">
        <v>2</v>
      </c>
      <c r="B57" s="55">
        <v>5</v>
      </c>
      <c r="C57" s="56">
        <v>1</v>
      </c>
      <c r="D57" s="57" t="s">
        <v>1154</v>
      </c>
      <c r="E57" s="54" t="s">
        <v>1155</v>
      </c>
    </row>
    <row r="58" spans="1:5" ht="30" hidden="1">
      <c r="A58" s="55">
        <v>2</v>
      </c>
      <c r="B58" s="55">
        <v>5</v>
      </c>
      <c r="C58" s="56">
        <v>2</v>
      </c>
      <c r="D58" s="57" t="s">
        <v>1156</v>
      </c>
      <c r="E58" s="54" t="s">
        <v>1157</v>
      </c>
    </row>
    <row r="59" spans="1:5" ht="30" hidden="1">
      <c r="A59" s="55">
        <v>2</v>
      </c>
      <c r="B59" s="55">
        <v>5</v>
      </c>
      <c r="C59" s="56">
        <v>3</v>
      </c>
      <c r="D59" s="57" t="s">
        <v>1158</v>
      </c>
      <c r="E59" s="54" t="s">
        <v>1159</v>
      </c>
    </row>
    <row r="60" spans="1:5" ht="30" hidden="1">
      <c r="A60" s="55">
        <v>2</v>
      </c>
      <c r="B60" s="55">
        <v>5</v>
      </c>
      <c r="C60" s="56">
        <v>4</v>
      </c>
      <c r="D60" s="57" t="s">
        <v>1160</v>
      </c>
      <c r="E60" s="54" t="s">
        <v>1161</v>
      </c>
    </row>
    <row r="61" spans="1:5" ht="45" hidden="1">
      <c r="A61" s="55">
        <v>2</v>
      </c>
      <c r="B61" s="55">
        <v>5</v>
      </c>
      <c r="C61" s="56">
        <v>5</v>
      </c>
      <c r="D61" s="57" t="s">
        <v>1162</v>
      </c>
      <c r="E61" s="54" t="s">
        <v>1163</v>
      </c>
    </row>
    <row r="62" spans="1:5" ht="90">
      <c r="A62" s="55">
        <v>2</v>
      </c>
      <c r="B62" s="55">
        <v>5</v>
      </c>
      <c r="C62" s="56">
        <v>6</v>
      </c>
      <c r="D62" s="57" t="s">
        <v>1164</v>
      </c>
      <c r="E62" s="54" t="s">
        <v>1165</v>
      </c>
    </row>
    <row r="63" spans="1:5" ht="75">
      <c r="A63" s="55">
        <v>2</v>
      </c>
      <c r="B63" s="55">
        <v>6</v>
      </c>
      <c r="C63" s="56">
        <v>0</v>
      </c>
      <c r="D63" s="57" t="s">
        <v>1166</v>
      </c>
      <c r="E63" s="54" t="s">
        <v>1167</v>
      </c>
    </row>
    <row r="64" spans="1:5" ht="30" hidden="1">
      <c r="A64" s="55">
        <v>2</v>
      </c>
      <c r="B64" s="55">
        <v>6</v>
      </c>
      <c r="C64" s="56">
        <v>1</v>
      </c>
      <c r="D64" s="57" t="s">
        <v>1168</v>
      </c>
      <c r="E64" s="54" t="s">
        <v>1169</v>
      </c>
    </row>
    <row r="65" spans="1:5" ht="30" hidden="1">
      <c r="A65" s="55">
        <v>2</v>
      </c>
      <c r="B65" s="55">
        <v>6</v>
      </c>
      <c r="C65" s="56">
        <v>2</v>
      </c>
      <c r="D65" s="57" t="s">
        <v>1170</v>
      </c>
      <c r="E65" s="54" t="s">
        <v>1171</v>
      </c>
    </row>
    <row r="66" spans="1:5" ht="75" hidden="1">
      <c r="A66" s="55">
        <v>2</v>
      </c>
      <c r="B66" s="55">
        <v>6</v>
      </c>
      <c r="C66" s="56">
        <v>3</v>
      </c>
      <c r="D66" s="57" t="s">
        <v>1172</v>
      </c>
      <c r="E66" s="54" t="s">
        <v>1173</v>
      </c>
    </row>
    <row r="67" spans="1:5" ht="45" hidden="1">
      <c r="A67" s="55">
        <v>2</v>
      </c>
      <c r="B67" s="55">
        <v>6</v>
      </c>
      <c r="C67" s="56">
        <v>4</v>
      </c>
      <c r="D67" s="57" t="s">
        <v>1174</v>
      </c>
      <c r="E67" s="54" t="s">
        <v>1175</v>
      </c>
    </row>
    <row r="68" spans="1:5" ht="30">
      <c r="A68" s="55">
        <v>2</v>
      </c>
      <c r="B68" s="55">
        <v>6</v>
      </c>
      <c r="C68" s="56">
        <v>5</v>
      </c>
      <c r="D68" s="57" t="s">
        <v>1176</v>
      </c>
      <c r="E68" s="54" t="s">
        <v>1177</v>
      </c>
    </row>
    <row r="69" spans="1:5" ht="75">
      <c r="A69" s="55">
        <v>2</v>
      </c>
      <c r="B69" s="55">
        <v>6</v>
      </c>
      <c r="C69" s="56">
        <v>6</v>
      </c>
      <c r="D69" s="57" t="s">
        <v>1178</v>
      </c>
      <c r="E69" s="54" t="s">
        <v>1179</v>
      </c>
    </row>
    <row r="70" spans="1:5">
      <c r="A70" s="55">
        <v>2</v>
      </c>
      <c r="B70" s="55">
        <v>6</v>
      </c>
      <c r="C70" s="56">
        <v>7</v>
      </c>
      <c r="D70" s="57" t="s">
        <v>1180</v>
      </c>
      <c r="E70" s="54" t="s">
        <v>1181</v>
      </c>
    </row>
    <row r="71" spans="1:5" ht="45">
      <c r="A71" s="55">
        <v>2</v>
      </c>
      <c r="B71" s="55">
        <v>6</v>
      </c>
      <c r="C71" s="56">
        <v>8</v>
      </c>
      <c r="D71" s="57" t="s">
        <v>1182</v>
      </c>
      <c r="E71" s="54" t="s">
        <v>1183</v>
      </c>
    </row>
    <row r="72" spans="1:5" ht="75">
      <c r="A72" s="55">
        <v>2</v>
      </c>
      <c r="B72" s="55">
        <v>6</v>
      </c>
      <c r="C72" s="56">
        <v>9</v>
      </c>
      <c r="D72" s="57" t="s">
        <v>1184</v>
      </c>
      <c r="E72" s="54" t="s">
        <v>1185</v>
      </c>
    </row>
    <row r="73" spans="1:5">
      <c r="A73" s="55">
        <v>2</v>
      </c>
      <c r="B73" s="55">
        <v>7</v>
      </c>
      <c r="C73" s="56">
        <v>0</v>
      </c>
      <c r="D73" s="57" t="s">
        <v>1186</v>
      </c>
      <c r="E73" s="54" t="s">
        <v>1187</v>
      </c>
    </row>
    <row r="74" spans="1:5">
      <c r="A74" s="55">
        <v>2</v>
      </c>
      <c r="B74" s="55">
        <v>7</v>
      </c>
      <c r="C74" s="56">
        <v>1</v>
      </c>
      <c r="D74" s="57" t="s">
        <v>1188</v>
      </c>
      <c r="E74" s="54" t="s">
        <v>1189</v>
      </c>
    </row>
    <row r="75" spans="1:5" ht="45" hidden="1">
      <c r="A75" s="55">
        <v>3</v>
      </c>
      <c r="B75" s="55">
        <v>0</v>
      </c>
      <c r="C75" s="56">
        <v>0</v>
      </c>
      <c r="D75" s="60" t="s">
        <v>1190</v>
      </c>
      <c r="E75" s="53" t="s">
        <v>1191</v>
      </c>
    </row>
    <row r="76" spans="1:5" ht="105" hidden="1">
      <c r="A76" s="55">
        <v>3</v>
      </c>
      <c r="B76" s="55">
        <v>1</v>
      </c>
      <c r="C76" s="56">
        <v>0</v>
      </c>
      <c r="D76" s="57" t="s">
        <v>1192</v>
      </c>
      <c r="E76" s="54" t="s">
        <v>1193</v>
      </c>
    </row>
    <row r="77" spans="1:5" ht="75" hidden="1">
      <c r="A77" s="55">
        <v>3</v>
      </c>
      <c r="B77" s="55">
        <v>1</v>
      </c>
      <c r="C77" s="56">
        <v>1</v>
      </c>
      <c r="D77" s="57" t="s">
        <v>1194</v>
      </c>
      <c r="E77" s="54" t="s">
        <v>1195</v>
      </c>
    </row>
    <row r="78" spans="1:5" ht="90" hidden="1">
      <c r="A78" s="55">
        <v>3</v>
      </c>
      <c r="B78" s="55">
        <v>1</v>
      </c>
      <c r="C78" s="56">
        <v>2</v>
      </c>
      <c r="D78" s="57" t="s">
        <v>1196</v>
      </c>
      <c r="E78" s="54" t="s">
        <v>1197</v>
      </c>
    </row>
    <row r="79" spans="1:5" ht="30" hidden="1">
      <c r="A79" s="55">
        <v>3</v>
      </c>
      <c r="B79" s="55">
        <v>2</v>
      </c>
      <c r="C79" s="56">
        <v>0</v>
      </c>
      <c r="D79" s="57" t="s">
        <v>1198</v>
      </c>
      <c r="E79" s="54" t="s">
        <v>1199</v>
      </c>
    </row>
    <row r="80" spans="1:5" ht="45" hidden="1">
      <c r="A80" s="55">
        <v>3</v>
      </c>
      <c r="B80" s="55">
        <v>2</v>
      </c>
      <c r="C80" s="56">
        <v>1</v>
      </c>
      <c r="D80" s="57" t="s">
        <v>1200</v>
      </c>
      <c r="E80" s="54" t="s">
        <v>1201</v>
      </c>
    </row>
    <row r="81" spans="1:5" ht="60" hidden="1">
      <c r="A81" s="55">
        <v>3</v>
      </c>
      <c r="B81" s="55">
        <v>2</v>
      </c>
      <c r="C81" s="56">
        <v>2</v>
      </c>
      <c r="D81" s="57" t="s">
        <v>1202</v>
      </c>
      <c r="E81" s="54" t="s">
        <v>1203</v>
      </c>
    </row>
    <row r="82" spans="1:5" ht="75" hidden="1">
      <c r="A82" s="55">
        <v>3</v>
      </c>
      <c r="B82" s="55">
        <v>2</v>
      </c>
      <c r="C82" s="56">
        <v>3</v>
      </c>
      <c r="D82" s="57" t="s">
        <v>1204</v>
      </c>
      <c r="E82" s="54" t="s">
        <v>1205</v>
      </c>
    </row>
    <row r="83" spans="1:5" ht="30" hidden="1">
      <c r="A83" s="55">
        <v>3</v>
      </c>
      <c r="B83" s="55">
        <v>2</v>
      </c>
      <c r="C83" s="56">
        <v>4</v>
      </c>
      <c r="D83" s="57" t="s">
        <v>1206</v>
      </c>
      <c r="E83" s="54" t="s">
        <v>1207</v>
      </c>
    </row>
    <row r="84" spans="1:5" hidden="1">
      <c r="A84" s="55">
        <v>3</v>
      </c>
      <c r="B84" s="55">
        <v>2</v>
      </c>
      <c r="C84" s="56">
        <v>5</v>
      </c>
      <c r="D84" s="57" t="s">
        <v>1208</v>
      </c>
      <c r="E84" s="54" t="s">
        <v>1209</v>
      </c>
    </row>
    <row r="85" spans="1:5" ht="25.5" hidden="1">
      <c r="A85" s="55">
        <v>3</v>
      </c>
      <c r="B85" s="55">
        <v>2</v>
      </c>
      <c r="C85" s="56">
        <v>6</v>
      </c>
      <c r="D85" s="57" t="s">
        <v>1210</v>
      </c>
      <c r="E85" s="54" t="s">
        <v>1211</v>
      </c>
    </row>
    <row r="86" spans="1:5" ht="45" hidden="1">
      <c r="A86" s="55">
        <v>3</v>
      </c>
      <c r="B86" s="55">
        <v>3</v>
      </c>
      <c r="C86" s="56">
        <v>0</v>
      </c>
      <c r="D86" s="57" t="s">
        <v>1212</v>
      </c>
      <c r="E86" s="54" t="s">
        <v>1213</v>
      </c>
    </row>
    <row r="87" spans="1:5" ht="90" hidden="1">
      <c r="A87" s="55">
        <v>3</v>
      </c>
      <c r="B87" s="55">
        <v>3</v>
      </c>
      <c r="C87" s="56">
        <v>1</v>
      </c>
      <c r="D87" s="57" t="s">
        <v>1214</v>
      </c>
      <c r="E87" s="54" t="s">
        <v>1215</v>
      </c>
    </row>
    <row r="88" spans="1:5" ht="60" hidden="1">
      <c r="A88" s="55">
        <v>3</v>
      </c>
      <c r="B88" s="55">
        <v>3</v>
      </c>
      <c r="C88" s="56">
        <v>2</v>
      </c>
      <c r="D88" s="57" t="s">
        <v>1216</v>
      </c>
      <c r="E88" s="54" t="s">
        <v>1217</v>
      </c>
    </row>
    <row r="89" spans="1:5" ht="75" hidden="1">
      <c r="A89" s="55">
        <v>3</v>
      </c>
      <c r="B89" s="55">
        <v>3</v>
      </c>
      <c r="C89" s="56">
        <v>3</v>
      </c>
      <c r="D89" s="57" t="s">
        <v>1218</v>
      </c>
      <c r="E89" s="54" t="s">
        <v>1219</v>
      </c>
    </row>
    <row r="90" spans="1:5" ht="45" hidden="1">
      <c r="A90" s="55">
        <v>3</v>
      </c>
      <c r="B90" s="55">
        <v>3</v>
      </c>
      <c r="C90" s="56">
        <v>4</v>
      </c>
      <c r="D90" s="57" t="s">
        <v>1220</v>
      </c>
      <c r="E90" s="54" t="s">
        <v>1221</v>
      </c>
    </row>
    <row r="91" spans="1:5" ht="45" hidden="1">
      <c r="A91" s="55">
        <v>3</v>
      </c>
      <c r="B91" s="55">
        <v>3</v>
      </c>
      <c r="C91" s="56">
        <v>5</v>
      </c>
      <c r="D91" s="57" t="s">
        <v>1222</v>
      </c>
      <c r="E91" s="54" t="s">
        <v>1223</v>
      </c>
    </row>
    <row r="92" spans="1:5" ht="60" hidden="1">
      <c r="A92" s="55">
        <v>3</v>
      </c>
      <c r="B92" s="55">
        <v>3</v>
      </c>
      <c r="C92" s="56">
        <v>6</v>
      </c>
      <c r="D92" s="57" t="s">
        <v>1224</v>
      </c>
      <c r="E92" s="54" t="s">
        <v>1225</v>
      </c>
    </row>
    <row r="93" spans="1:5" ht="60" hidden="1">
      <c r="A93" s="55">
        <v>3</v>
      </c>
      <c r="B93" s="55">
        <v>4</v>
      </c>
      <c r="C93" s="56">
        <v>0</v>
      </c>
      <c r="D93" s="57" t="s">
        <v>1226</v>
      </c>
      <c r="E93" s="54" t="s">
        <v>1227</v>
      </c>
    </row>
    <row r="94" spans="1:5" ht="60" hidden="1">
      <c r="A94" s="55">
        <v>3</v>
      </c>
      <c r="B94" s="55">
        <v>4</v>
      </c>
      <c r="C94" s="56">
        <v>1</v>
      </c>
      <c r="D94" s="57" t="s">
        <v>1228</v>
      </c>
      <c r="E94" s="54" t="s">
        <v>1229</v>
      </c>
    </row>
    <row r="95" spans="1:5" ht="45" hidden="1">
      <c r="A95" s="55">
        <v>3</v>
      </c>
      <c r="B95" s="55">
        <v>4</v>
      </c>
      <c r="C95" s="56">
        <v>2</v>
      </c>
      <c r="D95" s="57" t="s">
        <v>1230</v>
      </c>
      <c r="E95" s="54" t="s">
        <v>1231</v>
      </c>
    </row>
    <row r="96" spans="1:5" ht="30" hidden="1">
      <c r="A96" s="55">
        <v>3</v>
      </c>
      <c r="B96" s="55">
        <v>4</v>
      </c>
      <c r="C96" s="56">
        <v>3</v>
      </c>
      <c r="D96" s="57" t="s">
        <v>1232</v>
      </c>
      <c r="E96" s="54" t="s">
        <v>1233</v>
      </c>
    </row>
    <row r="97" spans="1:5" ht="45" hidden="1">
      <c r="A97" s="55">
        <v>3</v>
      </c>
      <c r="B97" s="55">
        <v>5</v>
      </c>
      <c r="C97" s="56">
        <v>0</v>
      </c>
      <c r="D97" s="57" t="s">
        <v>1234</v>
      </c>
      <c r="E97" s="54" t="s">
        <v>1235</v>
      </c>
    </row>
    <row r="98" spans="1:5" ht="75" hidden="1">
      <c r="A98" s="55">
        <v>3</v>
      </c>
      <c r="B98" s="55">
        <v>5</v>
      </c>
      <c r="C98" s="56">
        <v>1</v>
      </c>
      <c r="D98" s="57" t="s">
        <v>1236</v>
      </c>
      <c r="E98" s="54" t="s">
        <v>1237</v>
      </c>
    </row>
    <row r="99" spans="1:5" ht="60" hidden="1">
      <c r="A99" s="55">
        <v>3</v>
      </c>
      <c r="B99" s="55">
        <v>5</v>
      </c>
      <c r="C99" s="56">
        <v>2</v>
      </c>
      <c r="D99" s="57" t="s">
        <v>1238</v>
      </c>
      <c r="E99" s="54" t="s">
        <v>1239</v>
      </c>
    </row>
    <row r="100" spans="1:5" ht="60" hidden="1">
      <c r="A100" s="55">
        <v>3</v>
      </c>
      <c r="B100" s="55">
        <v>5</v>
      </c>
      <c r="C100" s="56">
        <v>3</v>
      </c>
      <c r="D100" s="57" t="s">
        <v>1240</v>
      </c>
      <c r="E100" s="54" t="s">
        <v>1241</v>
      </c>
    </row>
    <row r="101" spans="1:5" ht="60" hidden="1">
      <c r="A101" s="55">
        <v>3</v>
      </c>
      <c r="B101" s="55">
        <v>5</v>
      </c>
      <c r="C101" s="56">
        <v>4</v>
      </c>
      <c r="D101" s="57" t="s">
        <v>1242</v>
      </c>
      <c r="E101" s="54" t="s">
        <v>1243</v>
      </c>
    </row>
    <row r="102" spans="1:5" ht="60" hidden="1">
      <c r="A102" s="55">
        <v>3</v>
      </c>
      <c r="B102" s="55">
        <v>5</v>
      </c>
      <c r="C102" s="56">
        <v>5</v>
      </c>
      <c r="D102" s="57" t="s">
        <v>1244</v>
      </c>
      <c r="E102" s="54" t="s">
        <v>1245</v>
      </c>
    </row>
    <row r="103" spans="1:5" ht="25.5" hidden="1">
      <c r="A103" s="55">
        <v>3</v>
      </c>
      <c r="B103" s="55">
        <v>5</v>
      </c>
      <c r="C103" s="56">
        <v>6</v>
      </c>
      <c r="D103" s="57" t="s">
        <v>1246</v>
      </c>
      <c r="E103" s="54" t="s">
        <v>1247</v>
      </c>
    </row>
    <row r="104" spans="1:5" ht="45" hidden="1">
      <c r="A104" s="55">
        <v>3</v>
      </c>
      <c r="B104" s="55">
        <v>6</v>
      </c>
      <c r="C104" s="56">
        <v>0</v>
      </c>
      <c r="D104" s="57" t="s">
        <v>1248</v>
      </c>
      <c r="E104" s="54" t="s">
        <v>1249</v>
      </c>
    </row>
    <row r="105" spans="1:5" ht="45" hidden="1">
      <c r="A105" s="55">
        <v>3</v>
      </c>
      <c r="B105" s="55">
        <v>6</v>
      </c>
      <c r="C105" s="56">
        <v>1</v>
      </c>
      <c r="D105" s="57" t="s">
        <v>1250</v>
      </c>
      <c r="E105" s="54" t="s">
        <v>1251</v>
      </c>
    </row>
    <row r="106" spans="1:5" ht="45" hidden="1">
      <c r="A106" s="55">
        <v>3</v>
      </c>
      <c r="B106" s="55">
        <v>7</v>
      </c>
      <c r="C106" s="56">
        <v>0</v>
      </c>
      <c r="D106" s="57" t="s">
        <v>1252</v>
      </c>
      <c r="E106" s="54" t="s">
        <v>1253</v>
      </c>
    </row>
    <row r="107" spans="1:5" ht="30" hidden="1">
      <c r="A107" s="55">
        <v>3</v>
      </c>
      <c r="B107" s="55">
        <v>7</v>
      </c>
      <c r="C107" s="56">
        <v>1</v>
      </c>
      <c r="D107" s="57" t="s">
        <v>1254</v>
      </c>
      <c r="E107" s="54" t="s">
        <v>1255</v>
      </c>
    </row>
    <row r="108" spans="1:5" ht="45" hidden="1">
      <c r="A108" s="55">
        <v>3</v>
      </c>
      <c r="B108" s="55">
        <v>7</v>
      </c>
      <c r="C108" s="56">
        <v>2</v>
      </c>
      <c r="D108" s="57" t="s">
        <v>1256</v>
      </c>
      <c r="E108" s="54" t="s">
        <v>1257</v>
      </c>
    </row>
    <row r="109" spans="1:5" ht="30" hidden="1">
      <c r="A109" s="55">
        <v>3</v>
      </c>
      <c r="B109" s="55">
        <v>8</v>
      </c>
      <c r="C109" s="56">
        <v>0</v>
      </c>
      <c r="D109" s="57" t="s">
        <v>1258</v>
      </c>
      <c r="E109" s="54" t="s">
        <v>1259</v>
      </c>
    </row>
    <row r="110" spans="1:5" ht="60" hidden="1">
      <c r="A110" s="55">
        <v>3</v>
      </c>
      <c r="B110" s="55">
        <v>8</v>
      </c>
      <c r="C110" s="56">
        <v>1</v>
      </c>
      <c r="D110" s="57" t="s">
        <v>1260</v>
      </c>
      <c r="E110" s="54" t="s">
        <v>1261</v>
      </c>
    </row>
    <row r="111" spans="1:5" ht="75" hidden="1">
      <c r="A111" s="55">
        <v>3</v>
      </c>
      <c r="B111" s="55">
        <v>8</v>
      </c>
      <c r="C111" s="56">
        <v>2</v>
      </c>
      <c r="D111" s="57" t="s">
        <v>1262</v>
      </c>
      <c r="E111" s="54" t="s">
        <v>1263</v>
      </c>
    </row>
    <row r="112" spans="1:5" ht="45" hidden="1">
      <c r="A112" s="55">
        <v>3</v>
      </c>
      <c r="B112" s="55">
        <v>8</v>
      </c>
      <c r="C112" s="56">
        <v>3</v>
      </c>
      <c r="D112" s="57" t="s">
        <v>1264</v>
      </c>
      <c r="E112" s="54" t="s">
        <v>1265</v>
      </c>
    </row>
    <row r="113" spans="1:5" ht="45" hidden="1">
      <c r="A113" s="55">
        <v>3</v>
      </c>
      <c r="B113" s="55">
        <v>8</v>
      </c>
      <c r="C113" s="56">
        <v>4</v>
      </c>
      <c r="D113" s="57" t="s">
        <v>1266</v>
      </c>
      <c r="E113" s="54" t="s">
        <v>1267</v>
      </c>
    </row>
    <row r="114" spans="1:5" ht="30" hidden="1">
      <c r="A114" s="55">
        <v>3</v>
      </c>
      <c r="B114" s="55">
        <v>9</v>
      </c>
      <c r="C114" s="56">
        <v>0</v>
      </c>
      <c r="D114" s="57" t="s">
        <v>1268</v>
      </c>
      <c r="E114" s="54" t="s">
        <v>1269</v>
      </c>
    </row>
    <row r="115" spans="1:5" ht="105" hidden="1">
      <c r="A115" s="55">
        <v>3</v>
      </c>
      <c r="B115" s="55">
        <v>9</v>
      </c>
      <c r="C115" s="56">
        <v>1</v>
      </c>
      <c r="D115" s="57" t="s">
        <v>1270</v>
      </c>
      <c r="E115" s="54" t="s">
        <v>1271</v>
      </c>
    </row>
    <row r="116" spans="1:5" hidden="1">
      <c r="A116" s="55">
        <v>3</v>
      </c>
      <c r="B116" s="55">
        <v>9</v>
      </c>
      <c r="C116" s="56">
        <v>2</v>
      </c>
      <c r="D116" s="57" t="s">
        <v>1272</v>
      </c>
      <c r="E116" s="54" t="s">
        <v>1273</v>
      </c>
    </row>
    <row r="117" spans="1:5" hidden="1">
      <c r="A117" s="55">
        <v>3</v>
      </c>
      <c r="B117" s="55">
        <v>9</v>
      </c>
      <c r="C117" s="56">
        <v>3</v>
      </c>
      <c r="D117" s="57" t="s">
        <v>1274</v>
      </c>
      <c r="E117" s="54" t="s">
        <v>1275</v>
      </c>
    </row>
    <row r="118" spans="1:5" ht="45" hidden="1">
      <c r="A118" s="55">
        <v>4</v>
      </c>
      <c r="B118" s="55">
        <v>0</v>
      </c>
      <c r="C118" s="56">
        <v>0</v>
      </c>
      <c r="D118" s="60" t="s">
        <v>1276</v>
      </c>
      <c r="E118" s="53" t="s">
        <v>1277</v>
      </c>
    </row>
    <row r="119" spans="1:5" ht="45" hidden="1">
      <c r="A119" s="55">
        <v>4</v>
      </c>
      <c r="B119" s="55">
        <v>1</v>
      </c>
      <c r="C119" s="56">
        <v>0</v>
      </c>
      <c r="D119" s="57" t="s">
        <v>1278</v>
      </c>
      <c r="E119" s="54" t="s">
        <v>1279</v>
      </c>
    </row>
    <row r="120" spans="1:5" ht="30" hidden="1">
      <c r="A120" s="55">
        <v>4</v>
      </c>
      <c r="B120" s="55">
        <v>1</v>
      </c>
      <c r="C120" s="56">
        <v>1</v>
      </c>
      <c r="D120" s="57" t="s">
        <v>1280</v>
      </c>
      <c r="E120" s="54" t="s">
        <v>1281</v>
      </c>
    </row>
    <row r="121" spans="1:5" hidden="1">
      <c r="A121" s="55">
        <v>4</v>
      </c>
      <c r="B121" s="55">
        <v>1</v>
      </c>
      <c r="C121" s="56">
        <v>2</v>
      </c>
      <c r="D121" s="57" t="s">
        <v>1282</v>
      </c>
      <c r="E121" s="54" t="s">
        <v>1283</v>
      </c>
    </row>
    <row r="122" spans="1:5" ht="63.75" hidden="1">
      <c r="A122" s="55">
        <v>4</v>
      </c>
      <c r="B122" s="55">
        <v>2</v>
      </c>
      <c r="C122" s="56">
        <v>0</v>
      </c>
      <c r="D122" s="57" t="s">
        <v>1284</v>
      </c>
      <c r="E122" s="54" t="s">
        <v>1285</v>
      </c>
    </row>
    <row r="123" spans="1:5" ht="25.5" hidden="1">
      <c r="A123" s="55">
        <v>4</v>
      </c>
      <c r="B123" s="55">
        <v>2</v>
      </c>
      <c r="C123" s="56">
        <v>1</v>
      </c>
      <c r="D123" s="57" t="s">
        <v>1286</v>
      </c>
      <c r="E123" s="54" t="s">
        <v>1287</v>
      </c>
    </row>
    <row r="124" spans="1:5" ht="38.25" hidden="1">
      <c r="A124" s="55">
        <v>4</v>
      </c>
      <c r="B124" s="55">
        <v>2</v>
      </c>
      <c r="C124" s="56">
        <v>2</v>
      </c>
      <c r="D124" s="57" t="s">
        <v>1288</v>
      </c>
      <c r="E124" s="54" t="s">
        <v>1289</v>
      </c>
    </row>
    <row r="125" spans="1:5" ht="45" hidden="1">
      <c r="A125" s="55">
        <v>4</v>
      </c>
      <c r="B125" s="55">
        <v>2</v>
      </c>
      <c r="C125" s="56">
        <v>3</v>
      </c>
      <c r="D125" s="57" t="s">
        <v>1290</v>
      </c>
      <c r="E125" s="54" t="s">
        <v>1291</v>
      </c>
    </row>
    <row r="126" spans="1:5" ht="30" hidden="1">
      <c r="A126" s="55">
        <v>4</v>
      </c>
      <c r="B126" s="55">
        <v>3</v>
      </c>
      <c r="C126" s="56">
        <v>0</v>
      </c>
      <c r="D126" s="57" t="s">
        <v>1292</v>
      </c>
      <c r="E126" s="54" t="s">
        <v>1293</v>
      </c>
    </row>
    <row r="127" spans="1:5" ht="30" hidden="1">
      <c r="A127" s="55">
        <v>4</v>
      </c>
      <c r="B127" s="55">
        <v>3</v>
      </c>
      <c r="C127" s="56">
        <v>1</v>
      </c>
      <c r="D127" s="57" t="s">
        <v>1294</v>
      </c>
      <c r="E127" s="54" t="s">
        <v>1295</v>
      </c>
    </row>
    <row r="128" spans="1:5" hidden="1">
      <c r="A128" s="55">
        <v>4</v>
      </c>
      <c r="B128" s="55">
        <v>3</v>
      </c>
      <c r="C128" s="56">
        <v>2</v>
      </c>
      <c r="D128" s="57" t="s">
        <v>1296</v>
      </c>
      <c r="E128" s="54" t="s">
        <v>1297</v>
      </c>
    </row>
    <row r="129" spans="1:5" hidden="1">
      <c r="A129" s="55">
        <v>4</v>
      </c>
      <c r="B129" s="55">
        <v>3</v>
      </c>
      <c r="C129" s="56">
        <v>3</v>
      </c>
      <c r="D129" s="57" t="s">
        <v>1298</v>
      </c>
      <c r="E129" s="54" t="s">
        <v>1299</v>
      </c>
    </row>
    <row r="130" spans="1:5" ht="38.25" hidden="1">
      <c r="A130" s="55">
        <v>4</v>
      </c>
      <c r="B130" s="55">
        <v>3</v>
      </c>
      <c r="C130" s="56">
        <v>4</v>
      </c>
      <c r="D130" s="57" t="s">
        <v>1300</v>
      </c>
      <c r="E130" s="54" t="s">
        <v>1301</v>
      </c>
    </row>
    <row r="131" spans="1:5" ht="25.5" hidden="1">
      <c r="A131" s="55">
        <v>4</v>
      </c>
      <c r="B131" s="55">
        <v>4</v>
      </c>
      <c r="C131" s="56">
        <v>0</v>
      </c>
      <c r="D131" s="57" t="s">
        <v>1302</v>
      </c>
      <c r="E131" s="54" t="s">
        <v>1303</v>
      </c>
    </row>
    <row r="132" spans="1:5" ht="25.5" hidden="1">
      <c r="A132" s="55">
        <v>4</v>
      </c>
      <c r="B132" s="55">
        <v>4</v>
      </c>
      <c r="C132" s="56">
        <v>1</v>
      </c>
      <c r="D132" s="57" t="s">
        <v>1304</v>
      </c>
      <c r="E132" s="54" t="s">
        <v>1303</v>
      </c>
    </row>
  </sheetData>
  <mergeCells count="1">
    <mergeCell ref="A1:E1"/>
  </mergeCells>
  <printOptions horizontalCentered="1"/>
  <pageMargins left="0.70866141732283472" right="0.70866141732283472" top="0.35433070866141736" bottom="0.35433070866141736" header="0.23622047244094491" footer="0.23622047244094491"/>
  <pageSetup scale="70" orientation="landscape" r:id="rId1"/>
</worksheet>
</file>

<file path=xl/worksheets/sheet18.xml><?xml version="1.0" encoding="utf-8"?>
<worksheet xmlns="http://schemas.openxmlformats.org/spreadsheetml/2006/main" xmlns:r="http://schemas.openxmlformats.org/officeDocument/2006/relationships">
  <dimension ref="A1:IV109"/>
  <sheetViews>
    <sheetView workbookViewId="0">
      <selection sqref="A1:IV65536"/>
    </sheetView>
  </sheetViews>
  <sheetFormatPr baseColWidth="10" defaultColWidth="0" defaultRowHeight="15" customHeight="1" zeroHeight="1"/>
  <cols>
    <col min="1" max="1" width="10.7109375" style="48" customWidth="1"/>
    <col min="2" max="2" width="80" style="45" customWidth="1"/>
    <col min="3" max="3" width="99.85546875" style="49" hidden="1" customWidth="1"/>
    <col min="4" max="4" width="0.28515625" style="49" customWidth="1"/>
    <col min="5" max="5" width="0" style="49" hidden="1" customWidth="1"/>
    <col min="6" max="16384" width="11.42578125" style="49" hidden="1"/>
  </cols>
  <sheetData>
    <row r="1" spans="1:256" ht="30.75" customHeight="1">
      <c r="A1" s="842" t="s">
        <v>1340</v>
      </c>
      <c r="B1" s="842"/>
    </row>
    <row r="2" spans="1:256" s="41" customFormat="1" ht="24.95" customHeight="1">
      <c r="A2" s="61" t="s">
        <v>39</v>
      </c>
      <c r="B2" s="62" t="s">
        <v>34</v>
      </c>
      <c r="C2" s="40" t="s">
        <v>772</v>
      </c>
      <c r="D2" s="41" t="s">
        <v>773</v>
      </c>
      <c r="E2" s="41" t="s">
        <v>774</v>
      </c>
      <c r="F2" s="41" t="s">
        <v>775</v>
      </c>
      <c r="G2" s="41" t="s">
        <v>776</v>
      </c>
      <c r="H2" s="41" t="s">
        <v>777</v>
      </c>
      <c r="I2" s="41" t="s">
        <v>778</v>
      </c>
      <c r="J2" s="41" t="s">
        <v>779</v>
      </c>
      <c r="K2" s="41" t="s">
        <v>780</v>
      </c>
      <c r="L2" s="41" t="s">
        <v>781</v>
      </c>
      <c r="M2" s="41" t="s">
        <v>782</v>
      </c>
      <c r="N2" s="41" t="s">
        <v>783</v>
      </c>
      <c r="O2" s="41" t="s">
        <v>784</v>
      </c>
      <c r="P2" s="41" t="s">
        <v>785</v>
      </c>
      <c r="Q2" s="41" t="s">
        <v>786</v>
      </c>
      <c r="R2" s="41" t="s">
        <v>787</v>
      </c>
      <c r="S2" s="41" t="s">
        <v>788</v>
      </c>
      <c r="T2" s="41" t="s">
        <v>789</v>
      </c>
      <c r="U2" s="41" t="s">
        <v>790</v>
      </c>
      <c r="V2" s="41" t="s">
        <v>791</v>
      </c>
      <c r="W2" s="41" t="s">
        <v>792</v>
      </c>
      <c r="X2" s="41" t="s">
        <v>793</v>
      </c>
      <c r="Y2" s="41" t="s">
        <v>794</v>
      </c>
      <c r="Z2" s="41" t="s">
        <v>795</v>
      </c>
      <c r="AA2" s="41" t="s">
        <v>796</v>
      </c>
      <c r="AB2" s="41" t="s">
        <v>797</v>
      </c>
      <c r="AC2" s="41" t="s">
        <v>798</v>
      </c>
      <c r="AD2" s="41" t="s">
        <v>799</v>
      </c>
      <c r="AE2" s="41" t="s">
        <v>800</v>
      </c>
      <c r="AF2" s="41" t="s">
        <v>801</v>
      </c>
      <c r="AG2" s="41" t="s">
        <v>802</v>
      </c>
      <c r="AH2" s="41" t="s">
        <v>803</v>
      </c>
      <c r="AI2" s="41" t="s">
        <v>804</v>
      </c>
      <c r="AJ2" s="41" t="s">
        <v>805</v>
      </c>
      <c r="AK2" s="41" t="s">
        <v>806</v>
      </c>
      <c r="AL2" s="41" t="s">
        <v>807</v>
      </c>
      <c r="AM2" s="41" t="s">
        <v>808</v>
      </c>
      <c r="AN2" s="41" t="s">
        <v>809</v>
      </c>
      <c r="AO2" s="41" t="s">
        <v>810</v>
      </c>
      <c r="AP2" s="41" t="s">
        <v>811</v>
      </c>
      <c r="AQ2" s="41" t="s">
        <v>812</v>
      </c>
      <c r="AR2" s="41" t="s">
        <v>813</v>
      </c>
      <c r="AS2" s="41" t="s">
        <v>814</v>
      </c>
      <c r="AT2" s="41" t="s">
        <v>815</v>
      </c>
      <c r="AU2" s="41" t="s">
        <v>816</v>
      </c>
      <c r="AV2" s="41" t="s">
        <v>817</v>
      </c>
      <c r="AW2" s="41" t="s">
        <v>818</v>
      </c>
      <c r="AX2" s="41" t="s">
        <v>819</v>
      </c>
      <c r="AY2" s="41" t="s">
        <v>820</v>
      </c>
      <c r="AZ2" s="41" t="s">
        <v>821</v>
      </c>
      <c r="BA2" s="41" t="s">
        <v>822</v>
      </c>
      <c r="BB2" s="41" t="s">
        <v>823</v>
      </c>
      <c r="BC2" s="41" t="s">
        <v>824</v>
      </c>
      <c r="BD2" s="41" t="s">
        <v>825</v>
      </c>
      <c r="BE2" s="41" t="s">
        <v>826</v>
      </c>
      <c r="BF2" s="41" t="s">
        <v>827</v>
      </c>
      <c r="BG2" s="41" t="s">
        <v>828</v>
      </c>
      <c r="BH2" s="41" t="s">
        <v>829</v>
      </c>
      <c r="BI2" s="41" t="s">
        <v>830</v>
      </c>
      <c r="BJ2" s="41" t="s">
        <v>831</v>
      </c>
      <c r="BK2" s="41" t="s">
        <v>832</v>
      </c>
      <c r="BL2" s="41" t="s">
        <v>833</v>
      </c>
      <c r="BM2" s="41" t="s">
        <v>834</v>
      </c>
      <c r="BN2" s="41" t="s">
        <v>835</v>
      </c>
      <c r="BO2" s="41" t="s">
        <v>836</v>
      </c>
      <c r="BP2" s="41" t="s">
        <v>837</v>
      </c>
      <c r="BQ2" s="41" t="s">
        <v>838</v>
      </c>
      <c r="BR2" s="41" t="s">
        <v>839</v>
      </c>
      <c r="BS2" s="41" t="s">
        <v>840</v>
      </c>
      <c r="BT2" s="41" t="s">
        <v>841</v>
      </c>
      <c r="BU2" s="41" t="s">
        <v>842</v>
      </c>
      <c r="BV2" s="41" t="s">
        <v>843</v>
      </c>
      <c r="BW2" s="41" t="s">
        <v>844</v>
      </c>
      <c r="BX2" s="41" t="s">
        <v>845</v>
      </c>
      <c r="BY2" s="41" t="s">
        <v>846</v>
      </c>
      <c r="BZ2" s="41" t="s">
        <v>847</v>
      </c>
      <c r="CA2" s="41" t="s">
        <v>848</v>
      </c>
      <c r="CB2" s="41" t="s">
        <v>849</v>
      </c>
      <c r="CC2" s="41" t="s">
        <v>850</v>
      </c>
      <c r="CD2" s="41" t="s">
        <v>851</v>
      </c>
      <c r="CE2" s="41" t="s">
        <v>852</v>
      </c>
      <c r="CF2" s="41" t="s">
        <v>853</v>
      </c>
      <c r="CG2" s="41" t="s">
        <v>854</v>
      </c>
      <c r="CH2" s="41" t="s">
        <v>855</v>
      </c>
      <c r="CI2" s="41" t="s">
        <v>856</v>
      </c>
      <c r="CJ2" s="41" t="s">
        <v>857</v>
      </c>
      <c r="CK2" s="41" t="s">
        <v>858</v>
      </c>
      <c r="CL2" s="41" t="s">
        <v>859</v>
      </c>
      <c r="CM2" s="41" t="s">
        <v>860</v>
      </c>
      <c r="CN2" s="41" t="s">
        <v>861</v>
      </c>
      <c r="CO2" s="41" t="s">
        <v>862</v>
      </c>
      <c r="CP2" s="41" t="s">
        <v>863</v>
      </c>
      <c r="CQ2" s="41" t="s">
        <v>864</v>
      </c>
      <c r="CR2" s="41" t="s">
        <v>865</v>
      </c>
      <c r="CS2" s="41" t="s">
        <v>866</v>
      </c>
      <c r="CT2" s="41" t="s">
        <v>867</v>
      </c>
      <c r="CU2" s="41" t="s">
        <v>868</v>
      </c>
      <c r="CV2" s="41" t="s">
        <v>869</v>
      </c>
      <c r="CW2" s="41" t="s">
        <v>870</v>
      </c>
      <c r="CX2" s="41" t="s">
        <v>871</v>
      </c>
      <c r="CY2" s="41" t="s">
        <v>872</v>
      </c>
      <c r="CZ2" s="41" t="s">
        <v>873</v>
      </c>
      <c r="DA2" s="41" t="s">
        <v>874</v>
      </c>
      <c r="DB2" s="41" t="s">
        <v>875</v>
      </c>
      <c r="DC2" s="41" t="s">
        <v>876</v>
      </c>
      <c r="DD2" s="41" t="s">
        <v>877</v>
      </c>
      <c r="DE2" s="41" t="s">
        <v>878</v>
      </c>
      <c r="DF2" s="41" t="s">
        <v>879</v>
      </c>
      <c r="DG2" s="41" t="s">
        <v>880</v>
      </c>
      <c r="DH2" s="41" t="s">
        <v>881</v>
      </c>
      <c r="DI2" s="41" t="s">
        <v>882</v>
      </c>
      <c r="DJ2" s="41" t="s">
        <v>883</v>
      </c>
      <c r="DK2" s="41" t="s">
        <v>884</v>
      </c>
      <c r="DL2" s="41" t="s">
        <v>885</v>
      </c>
      <c r="DM2" s="41" t="s">
        <v>886</v>
      </c>
      <c r="DN2" s="41" t="s">
        <v>887</v>
      </c>
      <c r="DO2" s="41" t="s">
        <v>888</v>
      </c>
      <c r="DP2" s="41" t="s">
        <v>889</v>
      </c>
      <c r="DQ2" s="41" t="s">
        <v>890</v>
      </c>
      <c r="DR2" s="41" t="s">
        <v>891</v>
      </c>
      <c r="DS2" s="41" t="s">
        <v>892</v>
      </c>
      <c r="DT2" s="41" t="s">
        <v>893</v>
      </c>
      <c r="DU2" s="41" t="s">
        <v>894</v>
      </c>
      <c r="DV2" s="41" t="s">
        <v>895</v>
      </c>
      <c r="DW2" s="41" t="s">
        <v>896</v>
      </c>
      <c r="DX2" s="41" t="s">
        <v>897</v>
      </c>
      <c r="DY2" s="41" t="s">
        <v>898</v>
      </c>
      <c r="DZ2" s="41" t="s">
        <v>899</v>
      </c>
      <c r="EA2" s="41" t="s">
        <v>900</v>
      </c>
      <c r="EB2" s="41" t="s">
        <v>901</v>
      </c>
      <c r="EC2" s="41" t="s">
        <v>902</v>
      </c>
      <c r="ED2" s="41" t="s">
        <v>903</v>
      </c>
      <c r="EE2" s="41" t="s">
        <v>904</v>
      </c>
      <c r="EF2" s="41" t="s">
        <v>905</v>
      </c>
      <c r="EG2" s="41" t="s">
        <v>906</v>
      </c>
      <c r="EH2" s="41" t="s">
        <v>907</v>
      </c>
      <c r="EI2" s="41" t="s">
        <v>908</v>
      </c>
      <c r="EJ2" s="41" t="s">
        <v>909</v>
      </c>
      <c r="EK2" s="41" t="s">
        <v>910</v>
      </c>
      <c r="EL2" s="41" t="s">
        <v>911</v>
      </c>
      <c r="EM2" s="41" t="s">
        <v>912</v>
      </c>
      <c r="EN2" s="41" t="s">
        <v>913</v>
      </c>
      <c r="EO2" s="41" t="s">
        <v>914</v>
      </c>
      <c r="EP2" s="41" t="s">
        <v>915</v>
      </c>
      <c r="EQ2" s="41" t="s">
        <v>916</v>
      </c>
      <c r="ER2" s="41" t="s">
        <v>917</v>
      </c>
      <c r="ES2" s="41" t="s">
        <v>918</v>
      </c>
      <c r="ET2" s="41" t="s">
        <v>919</v>
      </c>
      <c r="EU2" s="41" t="s">
        <v>920</v>
      </c>
      <c r="EV2" s="41" t="s">
        <v>921</v>
      </c>
      <c r="EW2" s="41" t="s">
        <v>922</v>
      </c>
      <c r="EX2" s="41" t="s">
        <v>923</v>
      </c>
      <c r="EY2" s="41" t="s">
        <v>924</v>
      </c>
      <c r="EZ2" s="41" t="s">
        <v>925</v>
      </c>
      <c r="FA2" s="41" t="s">
        <v>926</v>
      </c>
      <c r="FB2" s="41" t="s">
        <v>927</v>
      </c>
      <c r="FC2" s="41" t="s">
        <v>928</v>
      </c>
      <c r="FD2" s="41" t="s">
        <v>929</v>
      </c>
      <c r="FE2" s="41" t="s">
        <v>930</v>
      </c>
      <c r="FF2" s="41" t="s">
        <v>931</v>
      </c>
      <c r="FG2" s="41" t="s">
        <v>932</v>
      </c>
      <c r="FH2" s="41" t="s">
        <v>933</v>
      </c>
      <c r="FI2" s="41" t="s">
        <v>934</v>
      </c>
      <c r="FJ2" s="41" t="s">
        <v>935</v>
      </c>
      <c r="FK2" s="41" t="s">
        <v>936</v>
      </c>
      <c r="FL2" s="41" t="s">
        <v>937</v>
      </c>
      <c r="FM2" s="41" t="s">
        <v>938</v>
      </c>
      <c r="FN2" s="41" t="s">
        <v>939</v>
      </c>
      <c r="FO2" s="41" t="s">
        <v>940</v>
      </c>
      <c r="FP2" s="41" t="s">
        <v>941</v>
      </c>
      <c r="FQ2" s="41" t="s">
        <v>942</v>
      </c>
      <c r="FR2" s="41" t="s">
        <v>943</v>
      </c>
      <c r="FS2" s="41" t="s">
        <v>944</v>
      </c>
      <c r="FT2" s="41" t="s">
        <v>945</v>
      </c>
      <c r="FU2" s="41" t="s">
        <v>946</v>
      </c>
      <c r="FV2" s="41" t="s">
        <v>947</v>
      </c>
      <c r="FW2" s="41" t="s">
        <v>948</v>
      </c>
      <c r="FX2" s="41" t="s">
        <v>949</v>
      </c>
      <c r="FY2" s="41" t="s">
        <v>950</v>
      </c>
      <c r="FZ2" s="41" t="s">
        <v>951</v>
      </c>
      <c r="GA2" s="41" t="s">
        <v>952</v>
      </c>
      <c r="GB2" s="41" t="s">
        <v>953</v>
      </c>
      <c r="GC2" s="41" t="s">
        <v>954</v>
      </c>
      <c r="GD2" s="41" t="s">
        <v>955</v>
      </c>
      <c r="GE2" s="41" t="s">
        <v>956</v>
      </c>
      <c r="GF2" s="41" t="s">
        <v>957</v>
      </c>
      <c r="GG2" s="41" t="s">
        <v>958</v>
      </c>
      <c r="GH2" s="41" t="s">
        <v>959</v>
      </c>
      <c r="GI2" s="41" t="s">
        <v>960</v>
      </c>
      <c r="GJ2" s="41" t="s">
        <v>961</v>
      </c>
      <c r="GK2" s="41" t="s">
        <v>962</v>
      </c>
      <c r="GL2" s="41" t="s">
        <v>963</v>
      </c>
      <c r="GM2" s="41" t="s">
        <v>964</v>
      </c>
      <c r="GN2" s="41" t="s">
        <v>965</v>
      </c>
      <c r="GO2" s="41" t="s">
        <v>966</v>
      </c>
      <c r="GP2" s="41" t="s">
        <v>967</v>
      </c>
      <c r="GQ2" s="41" t="s">
        <v>968</v>
      </c>
      <c r="GR2" s="41" t="s">
        <v>969</v>
      </c>
      <c r="GS2" s="41" t="s">
        <v>970</v>
      </c>
      <c r="GT2" s="41" t="s">
        <v>971</v>
      </c>
      <c r="GU2" s="41" t="s">
        <v>972</v>
      </c>
      <c r="GV2" s="41" t="s">
        <v>973</v>
      </c>
      <c r="GW2" s="41" t="s">
        <v>974</v>
      </c>
      <c r="GX2" s="41" t="s">
        <v>975</v>
      </c>
      <c r="GY2" s="41" t="s">
        <v>976</v>
      </c>
      <c r="GZ2" s="41" t="s">
        <v>977</v>
      </c>
      <c r="HA2" s="41" t="s">
        <v>978</v>
      </c>
      <c r="HB2" s="41" t="s">
        <v>979</v>
      </c>
      <c r="HC2" s="41" t="s">
        <v>980</v>
      </c>
      <c r="HD2" s="41" t="s">
        <v>981</v>
      </c>
      <c r="HE2" s="41" t="s">
        <v>982</v>
      </c>
      <c r="HF2" s="41" t="s">
        <v>983</v>
      </c>
      <c r="HG2" s="41" t="s">
        <v>984</v>
      </c>
      <c r="HH2" s="41" t="s">
        <v>985</v>
      </c>
      <c r="HI2" s="41" t="s">
        <v>986</v>
      </c>
      <c r="HJ2" s="41" t="s">
        <v>987</v>
      </c>
      <c r="HK2" s="41" t="s">
        <v>988</v>
      </c>
      <c r="HL2" s="41" t="s">
        <v>989</v>
      </c>
      <c r="HM2" s="41" t="s">
        <v>990</v>
      </c>
      <c r="HN2" s="41" t="s">
        <v>991</v>
      </c>
      <c r="HO2" s="41" t="s">
        <v>992</v>
      </c>
      <c r="HP2" s="41" t="s">
        <v>993</v>
      </c>
      <c r="HQ2" s="41" t="s">
        <v>994</v>
      </c>
      <c r="HR2" s="41" t="s">
        <v>995</v>
      </c>
      <c r="HS2" s="41" t="s">
        <v>996</v>
      </c>
      <c r="HT2" s="41" t="s">
        <v>997</v>
      </c>
      <c r="HU2" s="41" t="s">
        <v>998</v>
      </c>
      <c r="HV2" s="41" t="s">
        <v>999</v>
      </c>
      <c r="HW2" s="41" t="s">
        <v>1000</v>
      </c>
      <c r="HX2" s="41" t="s">
        <v>1001</v>
      </c>
      <c r="HY2" s="41" t="s">
        <v>1002</v>
      </c>
      <c r="HZ2" s="41" t="s">
        <v>1003</v>
      </c>
      <c r="IA2" s="41" t="s">
        <v>1004</v>
      </c>
      <c r="IB2" s="41" t="s">
        <v>1005</v>
      </c>
      <c r="IC2" s="41" t="s">
        <v>1006</v>
      </c>
      <c r="ID2" s="41" t="s">
        <v>1007</v>
      </c>
      <c r="IE2" s="41" t="s">
        <v>1008</v>
      </c>
      <c r="IF2" s="41" t="s">
        <v>1009</v>
      </c>
      <c r="IG2" s="41" t="s">
        <v>1010</v>
      </c>
      <c r="IH2" s="41" t="s">
        <v>1011</v>
      </c>
      <c r="II2" s="41" t="s">
        <v>1012</v>
      </c>
      <c r="IJ2" s="41" t="s">
        <v>1013</v>
      </c>
      <c r="IK2" s="41" t="s">
        <v>1014</v>
      </c>
      <c r="IL2" s="41" t="s">
        <v>1015</v>
      </c>
      <c r="IM2" s="41" t="s">
        <v>1016</v>
      </c>
      <c r="IN2" s="41" t="s">
        <v>1017</v>
      </c>
      <c r="IO2" s="41" t="s">
        <v>1018</v>
      </c>
      <c r="IP2" s="41" t="s">
        <v>1019</v>
      </c>
      <c r="IQ2" s="41" t="s">
        <v>1020</v>
      </c>
      <c r="IR2" s="41" t="s">
        <v>1021</v>
      </c>
      <c r="IS2" s="41" t="s">
        <v>1022</v>
      </c>
      <c r="IT2" s="41" t="s">
        <v>1023</v>
      </c>
      <c r="IU2" s="41" t="s">
        <v>1024</v>
      </c>
      <c r="IV2" s="41" t="s">
        <v>1025</v>
      </c>
    </row>
    <row r="3" spans="1:256" s="43" customFormat="1" ht="20.100000000000001" customHeight="1">
      <c r="A3" s="381">
        <v>100</v>
      </c>
      <c r="B3" s="382" t="s">
        <v>1333</v>
      </c>
      <c r="C3" s="42"/>
    </row>
    <row r="4" spans="1:256" s="43" customFormat="1" ht="20.100000000000001" customHeight="1">
      <c r="A4" s="360">
        <v>101</v>
      </c>
      <c r="B4" s="361" t="s">
        <v>1691</v>
      </c>
      <c r="C4" s="42"/>
    </row>
    <row r="5" spans="1:256" s="43" customFormat="1" ht="20.100000000000001" customHeight="1">
      <c r="A5" s="360">
        <v>102</v>
      </c>
      <c r="B5" s="361" t="s">
        <v>1694</v>
      </c>
      <c r="C5" s="42"/>
    </row>
    <row r="6" spans="1:256" s="43" customFormat="1" ht="20.100000000000001" customHeight="1">
      <c r="A6" s="360">
        <v>103</v>
      </c>
      <c r="B6" s="361" t="s">
        <v>1695</v>
      </c>
      <c r="C6" s="42"/>
    </row>
    <row r="7" spans="1:256" s="43" customFormat="1" ht="20.100000000000001" customHeight="1">
      <c r="A7" s="360">
        <v>104</v>
      </c>
      <c r="B7" s="361" t="s">
        <v>2</v>
      </c>
      <c r="C7" s="42"/>
    </row>
    <row r="8" spans="1:256" s="43" customFormat="1" ht="20.100000000000001" customHeight="1">
      <c r="A8" s="360">
        <v>105</v>
      </c>
      <c r="B8" s="361" t="s">
        <v>1692</v>
      </c>
      <c r="C8" s="42"/>
    </row>
    <row r="9" spans="1:256" s="43" customFormat="1" ht="20.100000000000001" customHeight="1">
      <c r="A9" s="360">
        <v>106</v>
      </c>
      <c r="B9" s="361" t="s">
        <v>1693</v>
      </c>
      <c r="C9" s="42"/>
    </row>
    <row r="10" spans="1:256" s="43" customFormat="1" ht="20.100000000000001" customHeight="1">
      <c r="A10" s="360">
        <v>107</v>
      </c>
      <c r="B10" s="361" t="s">
        <v>1758</v>
      </c>
      <c r="C10" s="42"/>
    </row>
    <row r="11" spans="1:256" s="43" customFormat="1" ht="20.100000000000001" customHeight="1">
      <c r="A11" s="381">
        <v>200</v>
      </c>
      <c r="B11" s="382" t="s">
        <v>40</v>
      </c>
      <c r="C11" s="42"/>
    </row>
    <row r="12" spans="1:256" s="43" customFormat="1" ht="20.100000000000001" customHeight="1">
      <c r="A12" s="360">
        <v>201</v>
      </c>
      <c r="B12" s="361" t="s">
        <v>1793</v>
      </c>
      <c r="C12" s="42"/>
    </row>
    <row r="13" spans="1:256" s="43" customFormat="1" ht="20.100000000000001" customHeight="1">
      <c r="A13" s="360">
        <v>202</v>
      </c>
      <c r="B13" s="361" t="s">
        <v>1794</v>
      </c>
      <c r="C13" s="42"/>
    </row>
    <row r="14" spans="1:256" s="43" customFormat="1" ht="20.100000000000001" customHeight="1">
      <c r="A14" s="360">
        <v>203</v>
      </c>
      <c r="B14" s="361" t="s">
        <v>1795</v>
      </c>
      <c r="C14" s="42"/>
    </row>
    <row r="15" spans="1:256" s="43" customFormat="1" ht="20.100000000000001" customHeight="1">
      <c r="A15" s="360">
        <v>209</v>
      </c>
      <c r="B15" s="361" t="s">
        <v>1035</v>
      </c>
      <c r="C15" s="42"/>
    </row>
    <row r="16" spans="1:256" s="43" customFormat="1" ht="20.100000000000001" customHeight="1">
      <c r="A16" s="383">
        <v>400</v>
      </c>
      <c r="B16" s="384" t="s">
        <v>41</v>
      </c>
      <c r="C16" s="42"/>
    </row>
    <row r="17" spans="1:256" s="43" customFormat="1" ht="20.100000000000001" customHeight="1">
      <c r="A17" s="362">
        <v>401</v>
      </c>
      <c r="B17" s="363" t="s">
        <v>1759</v>
      </c>
      <c r="C17" s="42"/>
    </row>
    <row r="18" spans="1:256" s="43" customFormat="1" ht="20.100000000000001" customHeight="1">
      <c r="A18" s="383">
        <v>500</v>
      </c>
      <c r="B18" s="384" t="s">
        <v>42</v>
      </c>
      <c r="C18" s="42"/>
    </row>
    <row r="19" spans="1:256" s="43" customFormat="1" ht="20.100000000000001" customHeight="1">
      <c r="A19" s="362">
        <v>501</v>
      </c>
      <c r="B19" s="363" t="s">
        <v>1026</v>
      </c>
      <c r="C19" s="42"/>
    </row>
    <row r="20" spans="1:256" s="43" customFormat="1" ht="20.100000000000001" customHeight="1">
      <c r="A20" s="362">
        <v>502</v>
      </c>
      <c r="B20" s="363" t="s">
        <v>1027</v>
      </c>
      <c r="C20" s="42"/>
    </row>
    <row r="21" spans="1:256" s="43" customFormat="1" ht="20.100000000000001" customHeight="1">
      <c r="A21" s="362">
        <v>503</v>
      </c>
      <c r="B21" s="363" t="s">
        <v>1028</v>
      </c>
      <c r="C21" s="42"/>
    </row>
    <row r="22" spans="1:256" s="43" customFormat="1" ht="20.100000000000001" customHeight="1">
      <c r="A22" s="362">
        <v>504</v>
      </c>
      <c r="B22" s="363" t="s">
        <v>1029</v>
      </c>
      <c r="C22" s="42"/>
    </row>
    <row r="23" spans="1:256" s="43" customFormat="1" ht="20.100000000000001" customHeight="1">
      <c r="A23" s="362">
        <v>505</v>
      </c>
      <c r="B23" s="361" t="s">
        <v>1030</v>
      </c>
      <c r="C23" s="44">
        <v>404</v>
      </c>
      <c r="D23" s="46" t="s">
        <v>1030</v>
      </c>
      <c r="E23" s="47">
        <v>404</v>
      </c>
      <c r="F23" s="46" t="s">
        <v>1030</v>
      </c>
      <c r="G23" s="47">
        <v>404</v>
      </c>
      <c r="H23" s="46" t="s">
        <v>1030</v>
      </c>
      <c r="I23" s="47">
        <v>404</v>
      </c>
      <c r="J23" s="46" t="s">
        <v>1030</v>
      </c>
      <c r="K23" s="47">
        <v>404</v>
      </c>
      <c r="L23" s="46" t="s">
        <v>1030</v>
      </c>
      <c r="M23" s="47">
        <v>404</v>
      </c>
      <c r="N23" s="46" t="s">
        <v>1030</v>
      </c>
      <c r="O23" s="47">
        <v>404</v>
      </c>
      <c r="P23" s="46" t="s">
        <v>1030</v>
      </c>
      <c r="Q23" s="47">
        <v>404</v>
      </c>
      <c r="R23" s="46" t="s">
        <v>1030</v>
      </c>
      <c r="S23" s="47">
        <v>404</v>
      </c>
      <c r="T23" s="46" t="s">
        <v>1030</v>
      </c>
      <c r="U23" s="47">
        <v>404</v>
      </c>
      <c r="V23" s="46" t="s">
        <v>1030</v>
      </c>
      <c r="W23" s="47">
        <v>404</v>
      </c>
      <c r="X23" s="46" t="s">
        <v>1030</v>
      </c>
      <c r="Y23" s="47">
        <v>404</v>
      </c>
      <c r="Z23" s="46" t="s">
        <v>1030</v>
      </c>
      <c r="AA23" s="47">
        <v>404</v>
      </c>
      <c r="AB23" s="46" t="s">
        <v>1030</v>
      </c>
      <c r="AC23" s="47">
        <v>404</v>
      </c>
      <c r="AD23" s="46" t="s">
        <v>1030</v>
      </c>
      <c r="AE23" s="47">
        <v>404</v>
      </c>
      <c r="AF23" s="46" t="s">
        <v>1030</v>
      </c>
      <c r="AG23" s="47">
        <v>404</v>
      </c>
      <c r="AH23" s="46" t="s">
        <v>1030</v>
      </c>
      <c r="AI23" s="47">
        <v>404</v>
      </c>
      <c r="AJ23" s="46" t="s">
        <v>1030</v>
      </c>
      <c r="AK23" s="47">
        <v>404</v>
      </c>
      <c r="AL23" s="46" t="s">
        <v>1030</v>
      </c>
      <c r="AM23" s="47">
        <v>404</v>
      </c>
      <c r="AN23" s="46" t="s">
        <v>1030</v>
      </c>
      <c r="AO23" s="47">
        <v>404</v>
      </c>
      <c r="AP23" s="46" t="s">
        <v>1030</v>
      </c>
      <c r="AQ23" s="47">
        <v>404</v>
      </c>
      <c r="AR23" s="46" t="s">
        <v>1030</v>
      </c>
      <c r="AS23" s="47">
        <v>404</v>
      </c>
      <c r="AT23" s="46" t="s">
        <v>1030</v>
      </c>
      <c r="AU23" s="47">
        <v>404</v>
      </c>
      <c r="AV23" s="46" t="s">
        <v>1030</v>
      </c>
      <c r="AW23" s="47">
        <v>404</v>
      </c>
      <c r="AX23" s="46" t="s">
        <v>1030</v>
      </c>
      <c r="AY23" s="47">
        <v>404</v>
      </c>
      <c r="AZ23" s="46" t="s">
        <v>1030</v>
      </c>
      <c r="BA23" s="47">
        <v>404</v>
      </c>
      <c r="BB23" s="46" t="s">
        <v>1030</v>
      </c>
      <c r="BC23" s="47">
        <v>404</v>
      </c>
      <c r="BD23" s="46" t="s">
        <v>1030</v>
      </c>
      <c r="BE23" s="47">
        <v>404</v>
      </c>
      <c r="BF23" s="46" t="s">
        <v>1030</v>
      </c>
      <c r="BG23" s="47">
        <v>404</v>
      </c>
      <c r="BH23" s="46" t="s">
        <v>1030</v>
      </c>
      <c r="BI23" s="47">
        <v>404</v>
      </c>
      <c r="BJ23" s="46" t="s">
        <v>1030</v>
      </c>
      <c r="BK23" s="47">
        <v>404</v>
      </c>
      <c r="BL23" s="46" t="s">
        <v>1030</v>
      </c>
      <c r="BM23" s="47">
        <v>404</v>
      </c>
      <c r="BN23" s="46" t="s">
        <v>1030</v>
      </c>
      <c r="BO23" s="47">
        <v>404</v>
      </c>
      <c r="BP23" s="46" t="s">
        <v>1030</v>
      </c>
      <c r="BQ23" s="47">
        <v>404</v>
      </c>
      <c r="BR23" s="46" t="s">
        <v>1030</v>
      </c>
      <c r="BS23" s="47">
        <v>404</v>
      </c>
      <c r="BT23" s="46" t="s">
        <v>1030</v>
      </c>
      <c r="BU23" s="47">
        <v>404</v>
      </c>
      <c r="BV23" s="46" t="s">
        <v>1030</v>
      </c>
      <c r="BW23" s="47">
        <v>404</v>
      </c>
      <c r="BX23" s="46" t="s">
        <v>1030</v>
      </c>
      <c r="BY23" s="47">
        <v>404</v>
      </c>
      <c r="BZ23" s="46" t="s">
        <v>1030</v>
      </c>
      <c r="CA23" s="47">
        <v>404</v>
      </c>
      <c r="CB23" s="46" t="s">
        <v>1030</v>
      </c>
      <c r="CC23" s="47">
        <v>404</v>
      </c>
      <c r="CD23" s="46" t="s">
        <v>1030</v>
      </c>
      <c r="CE23" s="47">
        <v>404</v>
      </c>
      <c r="CF23" s="46" t="s">
        <v>1030</v>
      </c>
      <c r="CG23" s="47">
        <v>404</v>
      </c>
      <c r="CH23" s="46" t="s">
        <v>1030</v>
      </c>
      <c r="CI23" s="47">
        <v>404</v>
      </c>
      <c r="CJ23" s="46" t="s">
        <v>1030</v>
      </c>
      <c r="CK23" s="47">
        <v>404</v>
      </c>
      <c r="CL23" s="46" t="s">
        <v>1030</v>
      </c>
      <c r="CM23" s="47">
        <v>404</v>
      </c>
      <c r="CN23" s="46" t="s">
        <v>1030</v>
      </c>
      <c r="CO23" s="47">
        <v>404</v>
      </c>
      <c r="CP23" s="46" t="s">
        <v>1030</v>
      </c>
      <c r="CQ23" s="47">
        <v>404</v>
      </c>
      <c r="CR23" s="46" t="s">
        <v>1030</v>
      </c>
      <c r="CS23" s="47">
        <v>404</v>
      </c>
      <c r="CT23" s="46" t="s">
        <v>1030</v>
      </c>
      <c r="CU23" s="47">
        <v>404</v>
      </c>
      <c r="CV23" s="46" t="s">
        <v>1030</v>
      </c>
      <c r="CW23" s="47">
        <v>404</v>
      </c>
      <c r="CX23" s="46" t="s">
        <v>1030</v>
      </c>
      <c r="CY23" s="47">
        <v>404</v>
      </c>
      <c r="CZ23" s="46" t="s">
        <v>1030</v>
      </c>
      <c r="DA23" s="47">
        <v>404</v>
      </c>
      <c r="DB23" s="46" t="s">
        <v>1030</v>
      </c>
      <c r="DC23" s="47">
        <v>404</v>
      </c>
      <c r="DD23" s="46" t="s">
        <v>1030</v>
      </c>
      <c r="DE23" s="47">
        <v>404</v>
      </c>
      <c r="DF23" s="46" t="s">
        <v>1030</v>
      </c>
      <c r="DG23" s="47">
        <v>404</v>
      </c>
      <c r="DH23" s="46" t="s">
        <v>1030</v>
      </c>
      <c r="DI23" s="47">
        <v>404</v>
      </c>
      <c r="DJ23" s="46" t="s">
        <v>1030</v>
      </c>
      <c r="DK23" s="47">
        <v>404</v>
      </c>
      <c r="DL23" s="46" t="s">
        <v>1030</v>
      </c>
      <c r="DM23" s="47">
        <v>404</v>
      </c>
      <c r="DN23" s="46" t="s">
        <v>1030</v>
      </c>
      <c r="DO23" s="47">
        <v>404</v>
      </c>
      <c r="DP23" s="46" t="s">
        <v>1030</v>
      </c>
      <c r="DQ23" s="47">
        <v>404</v>
      </c>
      <c r="DR23" s="46" t="s">
        <v>1030</v>
      </c>
      <c r="DS23" s="47">
        <v>404</v>
      </c>
      <c r="DT23" s="46" t="s">
        <v>1030</v>
      </c>
      <c r="DU23" s="47">
        <v>404</v>
      </c>
      <c r="DV23" s="46" t="s">
        <v>1030</v>
      </c>
      <c r="DW23" s="47">
        <v>404</v>
      </c>
      <c r="DX23" s="46" t="s">
        <v>1030</v>
      </c>
      <c r="DY23" s="47">
        <v>404</v>
      </c>
      <c r="DZ23" s="46" t="s">
        <v>1030</v>
      </c>
      <c r="EA23" s="47">
        <v>404</v>
      </c>
      <c r="EB23" s="46" t="s">
        <v>1030</v>
      </c>
      <c r="EC23" s="47">
        <v>404</v>
      </c>
      <c r="ED23" s="46" t="s">
        <v>1030</v>
      </c>
      <c r="EE23" s="47">
        <v>404</v>
      </c>
      <c r="EF23" s="46" t="s">
        <v>1030</v>
      </c>
      <c r="EG23" s="47">
        <v>404</v>
      </c>
      <c r="EH23" s="46" t="s">
        <v>1030</v>
      </c>
      <c r="EI23" s="47">
        <v>404</v>
      </c>
      <c r="EJ23" s="46" t="s">
        <v>1030</v>
      </c>
      <c r="EK23" s="47">
        <v>404</v>
      </c>
      <c r="EL23" s="46" t="s">
        <v>1030</v>
      </c>
      <c r="EM23" s="47">
        <v>404</v>
      </c>
      <c r="EN23" s="46" t="s">
        <v>1030</v>
      </c>
      <c r="EO23" s="47">
        <v>404</v>
      </c>
      <c r="EP23" s="46" t="s">
        <v>1030</v>
      </c>
      <c r="EQ23" s="47">
        <v>404</v>
      </c>
      <c r="ER23" s="46" t="s">
        <v>1030</v>
      </c>
      <c r="ES23" s="47">
        <v>404</v>
      </c>
      <c r="ET23" s="46" t="s">
        <v>1030</v>
      </c>
      <c r="EU23" s="47">
        <v>404</v>
      </c>
      <c r="EV23" s="46" t="s">
        <v>1030</v>
      </c>
      <c r="EW23" s="47">
        <v>404</v>
      </c>
      <c r="EX23" s="46" t="s">
        <v>1030</v>
      </c>
      <c r="EY23" s="47">
        <v>404</v>
      </c>
      <c r="EZ23" s="46" t="s">
        <v>1030</v>
      </c>
      <c r="FA23" s="47">
        <v>404</v>
      </c>
      <c r="FB23" s="46" t="s">
        <v>1030</v>
      </c>
      <c r="FC23" s="47">
        <v>404</v>
      </c>
      <c r="FD23" s="46" t="s">
        <v>1030</v>
      </c>
      <c r="FE23" s="47">
        <v>404</v>
      </c>
      <c r="FF23" s="46" t="s">
        <v>1030</v>
      </c>
      <c r="FG23" s="47">
        <v>404</v>
      </c>
      <c r="FH23" s="46" t="s">
        <v>1030</v>
      </c>
      <c r="FI23" s="47">
        <v>404</v>
      </c>
      <c r="FJ23" s="46" t="s">
        <v>1030</v>
      </c>
      <c r="FK23" s="47">
        <v>404</v>
      </c>
      <c r="FL23" s="46" t="s">
        <v>1030</v>
      </c>
      <c r="FM23" s="47">
        <v>404</v>
      </c>
      <c r="FN23" s="46" t="s">
        <v>1030</v>
      </c>
      <c r="FO23" s="47">
        <v>404</v>
      </c>
      <c r="FP23" s="46" t="s">
        <v>1030</v>
      </c>
      <c r="FQ23" s="47">
        <v>404</v>
      </c>
      <c r="FR23" s="46" t="s">
        <v>1030</v>
      </c>
      <c r="FS23" s="47">
        <v>404</v>
      </c>
      <c r="FT23" s="46" t="s">
        <v>1030</v>
      </c>
      <c r="FU23" s="47">
        <v>404</v>
      </c>
      <c r="FV23" s="46" t="s">
        <v>1030</v>
      </c>
      <c r="FW23" s="47">
        <v>404</v>
      </c>
      <c r="FX23" s="46" t="s">
        <v>1030</v>
      </c>
      <c r="FY23" s="47">
        <v>404</v>
      </c>
      <c r="FZ23" s="46" t="s">
        <v>1030</v>
      </c>
      <c r="GA23" s="47">
        <v>404</v>
      </c>
      <c r="GB23" s="46" t="s">
        <v>1030</v>
      </c>
      <c r="GC23" s="47">
        <v>404</v>
      </c>
      <c r="GD23" s="46" t="s">
        <v>1030</v>
      </c>
      <c r="GE23" s="47">
        <v>404</v>
      </c>
      <c r="GF23" s="46" t="s">
        <v>1030</v>
      </c>
      <c r="GG23" s="47">
        <v>404</v>
      </c>
      <c r="GH23" s="46" t="s">
        <v>1030</v>
      </c>
      <c r="GI23" s="47">
        <v>404</v>
      </c>
      <c r="GJ23" s="46" t="s">
        <v>1030</v>
      </c>
      <c r="GK23" s="47">
        <v>404</v>
      </c>
      <c r="GL23" s="46" t="s">
        <v>1030</v>
      </c>
      <c r="GM23" s="47">
        <v>404</v>
      </c>
      <c r="GN23" s="46" t="s">
        <v>1030</v>
      </c>
      <c r="GO23" s="47">
        <v>404</v>
      </c>
      <c r="GP23" s="46" t="s">
        <v>1030</v>
      </c>
      <c r="GQ23" s="47">
        <v>404</v>
      </c>
      <c r="GR23" s="46" t="s">
        <v>1030</v>
      </c>
      <c r="GS23" s="47">
        <v>404</v>
      </c>
      <c r="GT23" s="46" t="s">
        <v>1030</v>
      </c>
      <c r="GU23" s="47">
        <v>404</v>
      </c>
      <c r="GV23" s="46" t="s">
        <v>1030</v>
      </c>
      <c r="GW23" s="47">
        <v>404</v>
      </c>
      <c r="GX23" s="46" t="s">
        <v>1030</v>
      </c>
      <c r="GY23" s="47">
        <v>404</v>
      </c>
      <c r="GZ23" s="46" t="s">
        <v>1030</v>
      </c>
      <c r="HA23" s="47">
        <v>404</v>
      </c>
      <c r="HB23" s="46" t="s">
        <v>1030</v>
      </c>
      <c r="HC23" s="47">
        <v>404</v>
      </c>
      <c r="HD23" s="46" t="s">
        <v>1030</v>
      </c>
      <c r="HE23" s="47">
        <v>404</v>
      </c>
      <c r="HF23" s="46" t="s">
        <v>1030</v>
      </c>
      <c r="HG23" s="47">
        <v>404</v>
      </c>
      <c r="HH23" s="46" t="s">
        <v>1030</v>
      </c>
      <c r="HI23" s="47">
        <v>404</v>
      </c>
      <c r="HJ23" s="46" t="s">
        <v>1030</v>
      </c>
      <c r="HK23" s="47">
        <v>404</v>
      </c>
      <c r="HL23" s="46" t="s">
        <v>1030</v>
      </c>
      <c r="HM23" s="47">
        <v>404</v>
      </c>
      <c r="HN23" s="46" t="s">
        <v>1030</v>
      </c>
      <c r="HO23" s="47">
        <v>404</v>
      </c>
      <c r="HP23" s="46" t="s">
        <v>1030</v>
      </c>
      <c r="HQ23" s="47">
        <v>404</v>
      </c>
      <c r="HR23" s="46" t="s">
        <v>1030</v>
      </c>
      <c r="HS23" s="47">
        <v>404</v>
      </c>
      <c r="HT23" s="46" t="s">
        <v>1030</v>
      </c>
      <c r="HU23" s="47">
        <v>404</v>
      </c>
      <c r="HV23" s="46" t="s">
        <v>1030</v>
      </c>
      <c r="HW23" s="47">
        <v>404</v>
      </c>
      <c r="HX23" s="46" t="s">
        <v>1030</v>
      </c>
      <c r="HY23" s="47">
        <v>404</v>
      </c>
      <c r="HZ23" s="46" t="s">
        <v>1030</v>
      </c>
      <c r="IA23" s="47">
        <v>404</v>
      </c>
      <c r="IB23" s="46" t="s">
        <v>1030</v>
      </c>
      <c r="IC23" s="47">
        <v>404</v>
      </c>
      <c r="ID23" s="46" t="s">
        <v>1030</v>
      </c>
      <c r="IE23" s="47">
        <v>404</v>
      </c>
      <c r="IF23" s="46" t="s">
        <v>1030</v>
      </c>
      <c r="IG23" s="47">
        <v>404</v>
      </c>
      <c r="IH23" s="46" t="s">
        <v>1030</v>
      </c>
      <c r="II23" s="47">
        <v>404</v>
      </c>
      <c r="IJ23" s="46" t="s">
        <v>1030</v>
      </c>
      <c r="IK23" s="47">
        <v>404</v>
      </c>
      <c r="IL23" s="46" t="s">
        <v>1030</v>
      </c>
      <c r="IM23" s="47">
        <v>404</v>
      </c>
      <c r="IN23" s="46" t="s">
        <v>1030</v>
      </c>
      <c r="IO23" s="47">
        <v>404</v>
      </c>
      <c r="IP23" s="46" t="s">
        <v>1030</v>
      </c>
      <c r="IQ23" s="47">
        <v>404</v>
      </c>
      <c r="IR23" s="46" t="s">
        <v>1030</v>
      </c>
      <c r="IS23" s="47">
        <v>404</v>
      </c>
      <c r="IT23" s="46" t="s">
        <v>1030</v>
      </c>
      <c r="IU23" s="47">
        <v>404</v>
      </c>
      <c r="IV23" s="46" t="s">
        <v>1030</v>
      </c>
    </row>
    <row r="24" spans="1:256" s="43" customFormat="1" ht="20.100000000000001" customHeight="1">
      <c r="A24" s="362">
        <v>506</v>
      </c>
      <c r="B24" s="363" t="s">
        <v>1760</v>
      </c>
      <c r="C24" s="42"/>
    </row>
    <row r="25" spans="1:256" s="43" customFormat="1" ht="20.100000000000001" customHeight="1">
      <c r="A25" s="44">
        <v>509</v>
      </c>
      <c r="B25" s="446" t="s">
        <v>1031</v>
      </c>
      <c r="C25" s="42"/>
    </row>
    <row r="26" spans="1:256" s="43" customFormat="1" ht="20.100000000000001" customHeight="1">
      <c r="A26" s="381">
        <v>600</v>
      </c>
      <c r="B26" s="385" t="s">
        <v>43</v>
      </c>
      <c r="C26" s="42"/>
    </row>
    <row r="27" spans="1:256" s="43" customFormat="1" ht="20.100000000000001" customHeight="1">
      <c r="A27" s="360">
        <v>601</v>
      </c>
      <c r="B27" s="364" t="s">
        <v>1032</v>
      </c>
      <c r="C27" s="42"/>
    </row>
    <row r="28" spans="1:256" s="43" customFormat="1" ht="20.100000000000001" customHeight="1">
      <c r="A28" s="360">
        <v>602</v>
      </c>
      <c r="B28" s="364" t="s">
        <v>1033</v>
      </c>
      <c r="C28" s="42"/>
    </row>
    <row r="29" spans="1:256" s="43" customFormat="1" ht="20.100000000000001" customHeight="1">
      <c r="A29" s="362">
        <v>603</v>
      </c>
      <c r="B29" s="363" t="s">
        <v>1761</v>
      </c>
      <c r="C29" s="42"/>
    </row>
    <row r="30" spans="1:256" s="43" customFormat="1" ht="20.100000000000001" customHeight="1">
      <c r="A30" s="360">
        <v>609</v>
      </c>
      <c r="B30" s="364" t="s">
        <v>1034</v>
      </c>
      <c r="C30" s="42"/>
    </row>
    <row r="31" spans="1:256" s="43" customFormat="1" ht="20.100000000000001" customHeight="1">
      <c r="A31" s="381">
        <v>700</v>
      </c>
      <c r="B31" s="382" t="s">
        <v>756</v>
      </c>
      <c r="C31" s="42"/>
    </row>
    <row r="32" spans="1:256" s="43" customFormat="1" ht="20.100000000000001" customHeight="1">
      <c r="A32" s="360">
        <v>701</v>
      </c>
      <c r="B32" s="361" t="s">
        <v>1762</v>
      </c>
      <c r="C32" s="42"/>
    </row>
    <row r="33" spans="1:3" s="43" customFormat="1" ht="20.100000000000001" customHeight="1">
      <c r="A33" s="360">
        <v>702</v>
      </c>
      <c r="B33" s="361" t="s">
        <v>1036</v>
      </c>
      <c r="C33" s="42"/>
    </row>
    <row r="34" spans="1:3" s="43" customFormat="1" ht="20.100000000000001" customHeight="1">
      <c r="A34" s="360">
        <v>703</v>
      </c>
      <c r="B34" s="361" t="s">
        <v>1037</v>
      </c>
      <c r="C34" s="42"/>
    </row>
    <row r="35" spans="1:3" s="43" customFormat="1" ht="20.100000000000001" customHeight="1">
      <c r="A35" s="360">
        <v>704</v>
      </c>
      <c r="B35" s="361" t="s">
        <v>1038</v>
      </c>
      <c r="C35" s="42"/>
    </row>
    <row r="36" spans="1:3" s="43" customFormat="1" ht="20.100000000000001" customHeight="1">
      <c r="A36" s="360">
        <v>709</v>
      </c>
      <c r="B36" s="361" t="s">
        <v>179</v>
      </c>
      <c r="C36" s="42"/>
    </row>
    <row r="37" spans="1:3" ht="15.75"/>
    <row r="38" spans="1:3" s="48" customFormat="1" ht="15.75">
      <c r="B38" s="45"/>
    </row>
    <row r="39" spans="1:3" s="48" customFormat="1" ht="15.75">
      <c r="B39" s="45"/>
    </row>
    <row r="40" spans="1:3" s="48" customFormat="1" ht="15.75">
      <c r="B40" s="45"/>
    </row>
    <row r="41" spans="1:3" s="48" customFormat="1" ht="15.75">
      <c r="B41" s="45"/>
    </row>
    <row r="42" spans="1:3" s="48" customFormat="1" ht="15.75">
      <c r="B42" s="45"/>
    </row>
    <row r="43" spans="1:3" s="48" customFormat="1" ht="15.75">
      <c r="B43" s="45"/>
    </row>
    <row r="44" spans="1:3" s="48" customFormat="1" ht="15.75">
      <c r="B44" s="45"/>
    </row>
    <row r="45" spans="1:3" ht="15" customHeight="1"/>
    <row r="46" spans="1:3" ht="15" customHeight="1"/>
    <row r="47" spans="1:3" ht="15" customHeight="1"/>
    <row r="48" spans="1:3"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sheetData>
  <mergeCells count="1">
    <mergeCell ref="A1:B1"/>
  </mergeCells>
  <printOptions horizontalCentered="1"/>
  <pageMargins left="0.70866141732283472" right="0.70866141732283472" top="0.55118110236220474" bottom="0.74803149606299213" header="0.31496062992125984" footer="0.31496062992125984"/>
  <pageSetup scale="90" orientation="portrait" horizontalDpi="4294967295" verticalDpi="4294967295" r:id="rId1"/>
  <headerFooter>
    <oddFooter>&amp;L&amp;"-,Cursiva"&amp;10Ejercicio Fiscal  2016&amp;R&amp;10Página &amp;P de &amp;N</oddFooter>
  </headerFooter>
  <tableParts count="1">
    <tablePart r:id="rId2"/>
  </tableParts>
</worksheet>
</file>

<file path=xl/worksheets/sheet19.xml><?xml version="1.0" encoding="utf-8"?>
<worksheet xmlns="http://schemas.openxmlformats.org/spreadsheetml/2006/main" xmlns:r="http://schemas.openxmlformats.org/officeDocument/2006/relationships">
  <dimension ref="A1:L24"/>
  <sheetViews>
    <sheetView workbookViewId="0">
      <selection activeCell="D9" sqref="D9"/>
    </sheetView>
  </sheetViews>
  <sheetFormatPr baseColWidth="10" defaultRowHeight="15"/>
  <cols>
    <col min="1" max="1" width="20.7109375" customWidth="1"/>
    <col min="2" max="2" width="2.5703125" customWidth="1"/>
    <col min="3" max="3" width="36.85546875" customWidth="1"/>
    <col min="4" max="4" width="61.7109375" customWidth="1"/>
    <col min="5" max="12" width="11.42578125" hidden="1" customWidth="1"/>
  </cols>
  <sheetData>
    <row r="1" spans="1:5" ht="36.75" customHeight="1" thickBot="1">
      <c r="A1" s="841" t="s">
        <v>1757</v>
      </c>
      <c r="B1" s="841"/>
      <c r="C1" s="841"/>
      <c r="D1" s="841"/>
      <c r="E1" s="366"/>
    </row>
    <row r="2" spans="1:5" ht="36" customHeight="1" thickBot="1">
      <c r="A2" s="401" t="s">
        <v>1696</v>
      </c>
      <c r="B2" s="847" t="s">
        <v>1697</v>
      </c>
      <c r="C2" s="847"/>
      <c r="D2" s="402" t="s">
        <v>1698</v>
      </c>
      <c r="E2" s="365"/>
    </row>
    <row r="3" spans="1:5" ht="15" customHeight="1">
      <c r="A3" s="845" t="s">
        <v>1699</v>
      </c>
      <c r="B3" s="403" t="s">
        <v>1706</v>
      </c>
      <c r="C3" s="404"/>
      <c r="D3" s="849" t="s">
        <v>1711</v>
      </c>
    </row>
    <row r="4" spans="1:5">
      <c r="A4" s="848"/>
      <c r="B4" s="367" t="s">
        <v>1700</v>
      </c>
      <c r="C4" s="368" t="s">
        <v>1707</v>
      </c>
      <c r="D4" s="850"/>
    </row>
    <row r="5" spans="1:5">
      <c r="A5" s="848"/>
      <c r="B5" s="369" t="s">
        <v>1700</v>
      </c>
      <c r="C5" s="370" t="s">
        <v>1708</v>
      </c>
      <c r="D5" s="851"/>
    </row>
    <row r="6" spans="1:5" ht="39" customHeight="1" thickBot="1">
      <c r="A6" s="846"/>
      <c r="B6" s="405" t="s">
        <v>1700</v>
      </c>
      <c r="C6" s="406" t="s">
        <v>1709</v>
      </c>
      <c r="D6" s="407" t="s">
        <v>1712</v>
      </c>
    </row>
    <row r="7" spans="1:5" ht="4.5" customHeight="1" thickBot="1">
      <c r="A7" s="419"/>
      <c r="B7" s="419"/>
      <c r="C7" s="423"/>
      <c r="D7" s="424"/>
    </row>
    <row r="8" spans="1:5" ht="116.25" customHeight="1">
      <c r="A8" s="852" t="s">
        <v>1701</v>
      </c>
      <c r="B8" s="408" t="s">
        <v>1700</v>
      </c>
      <c r="C8" s="409" t="s">
        <v>1710</v>
      </c>
      <c r="D8" s="410" t="s">
        <v>1702</v>
      </c>
    </row>
    <row r="9" spans="1:5" ht="76.5" customHeight="1">
      <c r="A9" s="853"/>
      <c r="B9" s="393" t="s">
        <v>1700</v>
      </c>
      <c r="C9" s="392" t="s">
        <v>1713</v>
      </c>
      <c r="D9" s="395" t="s">
        <v>1763</v>
      </c>
    </row>
    <row r="10" spans="1:5" ht="72" customHeight="1">
      <c r="A10" s="853"/>
      <c r="B10" s="393" t="s">
        <v>1700</v>
      </c>
      <c r="C10" s="394" t="s">
        <v>1714</v>
      </c>
      <c r="D10" s="395" t="s">
        <v>1703</v>
      </c>
    </row>
    <row r="11" spans="1:5" ht="36" customHeight="1">
      <c r="A11" s="853"/>
      <c r="B11" s="393" t="s">
        <v>1700</v>
      </c>
      <c r="C11" s="394" t="s">
        <v>1715</v>
      </c>
      <c r="D11" s="396" t="s">
        <v>1716</v>
      </c>
    </row>
    <row r="12" spans="1:5" ht="56.25" customHeight="1">
      <c r="A12" s="853"/>
      <c r="B12" s="393" t="s">
        <v>1700</v>
      </c>
      <c r="C12" s="394" t="s">
        <v>1717</v>
      </c>
      <c r="D12" s="395" t="s">
        <v>1718</v>
      </c>
    </row>
    <row r="13" spans="1:5" ht="37.5" customHeight="1">
      <c r="A13" s="853"/>
      <c r="B13" s="393" t="s">
        <v>1700</v>
      </c>
      <c r="C13" s="394" t="s">
        <v>1719</v>
      </c>
      <c r="D13" s="395" t="s">
        <v>1721</v>
      </c>
    </row>
    <row r="14" spans="1:5" ht="38.25" customHeight="1" thickBot="1">
      <c r="A14" s="854"/>
      <c r="B14" s="411" t="s">
        <v>1700</v>
      </c>
      <c r="C14" s="412" t="s">
        <v>1720</v>
      </c>
      <c r="D14" s="413" t="s">
        <v>1722</v>
      </c>
    </row>
    <row r="15" spans="1:5" ht="4.5" customHeight="1" thickBot="1">
      <c r="A15" s="290"/>
      <c r="B15" s="425"/>
      <c r="C15" s="426"/>
      <c r="D15" s="427"/>
    </row>
    <row r="16" spans="1:5" ht="43.5" customHeight="1">
      <c r="A16" s="855" t="s">
        <v>1705</v>
      </c>
      <c r="B16" s="414" t="s">
        <v>1700</v>
      </c>
      <c r="C16" s="415" t="s">
        <v>1730</v>
      </c>
      <c r="D16" s="416" t="s">
        <v>1727</v>
      </c>
    </row>
    <row r="17" spans="1:4" ht="50.25" customHeight="1">
      <c r="A17" s="856"/>
      <c r="B17" s="371" t="s">
        <v>1700</v>
      </c>
      <c r="C17" s="372" t="s">
        <v>1731</v>
      </c>
      <c r="D17" s="397" t="s">
        <v>1723</v>
      </c>
    </row>
    <row r="18" spans="1:4" ht="54.75" customHeight="1" thickBot="1">
      <c r="A18" s="857"/>
      <c r="B18" s="398" t="s">
        <v>1700</v>
      </c>
      <c r="C18" s="399" t="s">
        <v>1732</v>
      </c>
      <c r="D18" s="400" t="s">
        <v>1724</v>
      </c>
    </row>
    <row r="19" spans="1:4" ht="4.5" customHeight="1" thickBot="1">
      <c r="A19" s="428"/>
      <c r="B19" s="429"/>
      <c r="C19" s="426"/>
      <c r="D19" s="427"/>
    </row>
    <row r="20" spans="1:4" ht="59.25" customHeight="1">
      <c r="A20" s="843" t="s">
        <v>1725</v>
      </c>
      <c r="B20" s="417" t="s">
        <v>1700</v>
      </c>
      <c r="C20" s="418" t="s">
        <v>1733</v>
      </c>
      <c r="D20" s="410" t="s">
        <v>1735</v>
      </c>
    </row>
    <row r="21" spans="1:4" ht="25.5" customHeight="1" thickBot="1">
      <c r="A21" s="844"/>
      <c r="B21" s="411" t="s">
        <v>1700</v>
      </c>
      <c r="C21" s="412" t="s">
        <v>1734</v>
      </c>
      <c r="D21" s="413" t="s">
        <v>1736</v>
      </c>
    </row>
    <row r="22" spans="1:4" ht="4.5" customHeight="1" thickBot="1">
      <c r="A22" s="430"/>
      <c r="B22" s="420"/>
      <c r="C22" s="421"/>
      <c r="D22" s="422"/>
    </row>
    <row r="23" spans="1:4" ht="37.5" customHeight="1">
      <c r="A23" s="845" t="s">
        <v>1726</v>
      </c>
      <c r="B23" s="414" t="s">
        <v>1700</v>
      </c>
      <c r="C23" s="415" t="s">
        <v>1729</v>
      </c>
      <c r="D23" s="416" t="s">
        <v>1737</v>
      </c>
    </row>
    <row r="24" spans="1:4" ht="29.25" customHeight="1" thickBot="1">
      <c r="A24" s="846"/>
      <c r="B24" s="398" t="s">
        <v>1700</v>
      </c>
      <c r="C24" s="399" t="s">
        <v>1728</v>
      </c>
      <c r="D24" s="400" t="s">
        <v>1738</v>
      </c>
    </row>
  </sheetData>
  <mergeCells count="8">
    <mergeCell ref="A20:A21"/>
    <mergeCell ref="A23:A24"/>
    <mergeCell ref="A1:D1"/>
    <mergeCell ref="B2:C2"/>
    <mergeCell ref="A3:A6"/>
    <mergeCell ref="D3:D5"/>
    <mergeCell ref="A8:A14"/>
    <mergeCell ref="A16:A18"/>
  </mergeCells>
  <printOptions horizontalCentered="1"/>
  <pageMargins left="0.47244094488188981" right="0.23622047244094491" top="0.47244094488188981" bottom="0.51181102362204722" header="0.31496062992125984" footer="0.31496062992125984"/>
  <pageSetup scale="80" orientation="portrait" horizontalDpi="4294967295" verticalDpi="4294967295" r:id="rId1"/>
  <headerFooter>
    <oddFooter>&amp;L&amp;"-,Cursiva"&amp;10Ejercicio Fiscal 2016&amp;R&amp;10Página &amp;P de &amp;N</oddFooter>
  </headerFooter>
  <drawing r:id="rId2"/>
</worksheet>
</file>

<file path=xl/worksheets/sheet2.xml><?xml version="1.0" encoding="utf-8"?>
<worksheet xmlns="http://schemas.openxmlformats.org/spreadsheetml/2006/main" xmlns:r="http://schemas.openxmlformats.org/officeDocument/2006/relationships">
  <sheetPr codeName="Hoja3">
    <tabColor rgb="FFA15517"/>
  </sheetPr>
  <dimension ref="B1:C16"/>
  <sheetViews>
    <sheetView showGridLines="0" showRuler="0" zoomScale="90" zoomScaleNormal="90" workbookViewId="0">
      <selection activeCell="C8" sqref="C8"/>
    </sheetView>
  </sheetViews>
  <sheetFormatPr baseColWidth="10" defaultRowHeight="15"/>
  <cols>
    <col min="1" max="1" width="3.140625" customWidth="1"/>
    <col min="2" max="2" width="7.28515625" customWidth="1"/>
    <col min="3" max="3" width="110.85546875" customWidth="1"/>
  </cols>
  <sheetData>
    <row r="1" spans="2:3" ht="23.25" customHeight="1" thickTop="1">
      <c r="B1" s="464" t="s">
        <v>1610</v>
      </c>
      <c r="C1" s="465"/>
    </row>
    <row r="2" spans="2:3" ht="18" customHeight="1">
      <c r="B2" s="466"/>
      <c r="C2" s="467"/>
    </row>
    <row r="3" spans="2:3" ht="21">
      <c r="B3" s="162"/>
      <c r="C3" s="163" t="str">
        <f>'Objetivos PMD'!$B$3</f>
        <v>Municipio:  Degollado, Jalisco.</v>
      </c>
    </row>
    <row r="4" spans="2:3" ht="21">
      <c r="B4" s="162" t="s">
        <v>0</v>
      </c>
      <c r="C4" s="164" t="s">
        <v>5</v>
      </c>
    </row>
    <row r="5" spans="2:3" ht="34.5" customHeight="1">
      <c r="B5" s="70">
        <v>1</v>
      </c>
      <c r="C5" s="72" t="s">
        <v>1926</v>
      </c>
    </row>
    <row r="6" spans="2:3" ht="34.5" customHeight="1">
      <c r="B6" s="70">
        <v>2</v>
      </c>
      <c r="C6" s="50" t="s">
        <v>1927</v>
      </c>
    </row>
    <row r="7" spans="2:3" ht="34.5" customHeight="1">
      <c r="B7" s="70">
        <v>3</v>
      </c>
      <c r="C7" s="50" t="s">
        <v>1928</v>
      </c>
    </row>
    <row r="8" spans="2:3" ht="34.5" customHeight="1">
      <c r="B8" s="70">
        <v>4</v>
      </c>
      <c r="C8" s="50" t="s">
        <v>1929</v>
      </c>
    </row>
    <row r="9" spans="2:3" ht="34.5" customHeight="1">
      <c r="B9" s="70">
        <v>5</v>
      </c>
      <c r="C9" s="72"/>
    </row>
    <row r="10" spans="2:3" ht="34.5" customHeight="1">
      <c r="B10" s="70">
        <v>6</v>
      </c>
      <c r="C10" s="50"/>
    </row>
    <row r="11" spans="2:3" ht="34.5" customHeight="1">
      <c r="B11" s="70">
        <v>7</v>
      </c>
      <c r="C11" s="72"/>
    </row>
    <row r="12" spans="2:3" ht="34.5" customHeight="1">
      <c r="B12" s="70">
        <v>8</v>
      </c>
      <c r="C12" s="50"/>
    </row>
    <row r="13" spans="2:3" ht="34.5" customHeight="1">
      <c r="B13" s="70">
        <v>9</v>
      </c>
      <c r="C13" s="50"/>
    </row>
    <row r="14" spans="2:3" ht="34.5" customHeight="1">
      <c r="B14" s="70">
        <v>10</v>
      </c>
      <c r="C14" s="50"/>
    </row>
    <row r="15" spans="2:3" ht="34.5" customHeight="1" thickBot="1">
      <c r="B15" s="71">
        <v>11</v>
      </c>
      <c r="C15" s="51"/>
    </row>
    <row r="16" spans="2:3" ht="15.75" thickTop="1"/>
  </sheetData>
  <mergeCells count="1">
    <mergeCell ref="B1:C2"/>
  </mergeCells>
  <printOptions horizontalCentered="1"/>
  <pageMargins left="0.70866141732283472" right="0.70866141732283472" top="0.59055118110236227" bottom="0.39370078740157483" header="0.31496062992125984" footer="0.31496062992125984"/>
  <pageSetup orientation="landscape" r:id="rId1"/>
  <headerFooter>
    <oddFooter>&amp;L&amp;"-,Cursiva"&amp;10Ejercicio Fiscal 2016&amp;R&amp;10Página &amp;P de &amp;N</oddFooter>
  </headerFooter>
</worksheet>
</file>

<file path=xl/worksheets/sheet20.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1:CE29"/>
  <sheetViews>
    <sheetView showGridLines="0" topLeftCell="A10" workbookViewId="0">
      <selection activeCell="B7" sqref="B7:V8"/>
    </sheetView>
  </sheetViews>
  <sheetFormatPr baseColWidth="10" defaultRowHeight="15"/>
  <cols>
    <col min="1" max="1" width="1.42578125" customWidth="1"/>
    <col min="2" max="28" width="1.7109375" customWidth="1"/>
    <col min="29" max="29" width="1.42578125" customWidth="1"/>
    <col min="30" max="45" width="1.7109375" customWidth="1"/>
    <col min="46" max="46" width="3" customWidth="1"/>
    <col min="47" max="94" width="1.7109375" customWidth="1"/>
  </cols>
  <sheetData>
    <row r="1" spans="2:83" ht="15" customHeight="1">
      <c r="B1" s="474" t="s">
        <v>1779</v>
      </c>
      <c r="C1" s="475"/>
      <c r="D1" s="475"/>
      <c r="E1" s="475"/>
      <c r="F1" s="475"/>
      <c r="G1" s="475"/>
      <c r="H1" s="475"/>
      <c r="I1" s="475"/>
      <c r="J1" s="475"/>
      <c r="K1" s="475"/>
      <c r="L1" s="475"/>
      <c r="M1" s="475"/>
      <c r="N1" s="475"/>
      <c r="O1" s="475"/>
      <c r="P1" s="475"/>
      <c r="Q1" s="476"/>
      <c r="R1" s="476"/>
      <c r="S1" s="476"/>
      <c r="T1" s="476"/>
      <c r="U1" s="476"/>
      <c r="V1" s="476"/>
      <c r="W1" s="476"/>
      <c r="X1" s="476"/>
      <c r="Y1" s="476"/>
      <c r="Z1" s="476"/>
      <c r="AA1" s="476"/>
      <c r="AB1" s="476"/>
      <c r="AC1" s="476"/>
      <c r="AD1" s="476"/>
      <c r="AE1" s="476"/>
      <c r="AF1" s="476"/>
      <c r="AG1" s="476"/>
      <c r="AH1" s="476"/>
      <c r="AI1" s="476"/>
      <c r="AJ1" s="476"/>
      <c r="AK1" s="476"/>
      <c r="AL1" s="476"/>
      <c r="AM1" s="476"/>
      <c r="AN1" s="476"/>
      <c r="AO1" s="476"/>
      <c r="AP1" s="476"/>
      <c r="AQ1" s="476"/>
      <c r="AR1" s="476"/>
      <c r="AS1" s="476"/>
      <c r="AT1" s="476"/>
      <c r="AU1" s="476"/>
      <c r="AV1" s="476"/>
      <c r="AW1" s="476"/>
      <c r="AX1" s="476"/>
      <c r="AY1" s="476"/>
      <c r="AZ1" s="476"/>
      <c r="BA1" s="476"/>
      <c r="BB1" s="476"/>
      <c r="BC1" s="476"/>
      <c r="BD1" s="476"/>
      <c r="BE1" s="476"/>
      <c r="BF1" s="476"/>
      <c r="BG1" s="476"/>
      <c r="BH1" s="476"/>
      <c r="BI1" s="476"/>
      <c r="BJ1" s="476"/>
      <c r="BK1" s="476"/>
      <c r="BL1" s="476"/>
      <c r="BM1" s="476"/>
      <c r="BN1" s="476"/>
      <c r="BO1" s="476"/>
      <c r="BP1" s="476"/>
      <c r="BQ1" s="476"/>
      <c r="BR1" s="476"/>
      <c r="BS1" s="476"/>
      <c r="BT1" s="476"/>
      <c r="BU1" s="476"/>
      <c r="BV1" s="476"/>
      <c r="BW1" s="476"/>
      <c r="BX1" s="476"/>
      <c r="BY1" s="476"/>
      <c r="BZ1" s="476"/>
      <c r="CA1" s="476"/>
      <c r="CB1" s="476"/>
      <c r="CC1" s="477"/>
    </row>
    <row r="2" spans="2:83" ht="9" customHeight="1">
      <c r="B2" s="478"/>
      <c r="C2" s="479"/>
      <c r="D2" s="479"/>
      <c r="E2" s="479"/>
      <c r="F2" s="479"/>
      <c r="G2" s="479"/>
      <c r="H2" s="479"/>
      <c r="I2" s="479"/>
      <c r="J2" s="479"/>
      <c r="K2" s="479"/>
      <c r="L2" s="479"/>
      <c r="M2" s="479"/>
      <c r="N2" s="479"/>
      <c r="O2" s="479"/>
      <c r="P2" s="479"/>
      <c r="Q2" s="479"/>
      <c r="R2" s="479"/>
      <c r="S2" s="479"/>
      <c r="T2" s="479"/>
      <c r="U2" s="479"/>
      <c r="V2" s="479"/>
      <c r="W2" s="479"/>
      <c r="X2" s="479"/>
      <c r="Y2" s="479"/>
      <c r="Z2" s="479"/>
      <c r="AA2" s="479"/>
      <c r="AB2" s="479"/>
      <c r="AC2" s="479"/>
      <c r="AD2" s="479"/>
      <c r="AE2" s="479"/>
      <c r="AF2" s="479"/>
      <c r="AG2" s="479"/>
      <c r="AH2" s="479"/>
      <c r="AI2" s="479"/>
      <c r="AJ2" s="479"/>
      <c r="AK2" s="479"/>
      <c r="AL2" s="479"/>
      <c r="AM2" s="479"/>
      <c r="AN2" s="479"/>
      <c r="AO2" s="479"/>
      <c r="AP2" s="479"/>
      <c r="AQ2" s="479"/>
      <c r="AR2" s="479"/>
      <c r="AS2" s="479"/>
      <c r="AT2" s="479"/>
      <c r="AU2" s="479"/>
      <c r="AV2" s="479"/>
      <c r="AW2" s="479"/>
      <c r="AX2" s="479"/>
      <c r="AY2" s="479"/>
      <c r="AZ2" s="479"/>
      <c r="BA2" s="479"/>
      <c r="BB2" s="479"/>
      <c r="BC2" s="479"/>
      <c r="BD2" s="479"/>
      <c r="BE2" s="479"/>
      <c r="BF2" s="479"/>
      <c r="BG2" s="479"/>
      <c r="BH2" s="479"/>
      <c r="BI2" s="479"/>
      <c r="BJ2" s="479"/>
      <c r="BK2" s="479"/>
      <c r="BL2" s="479"/>
      <c r="BM2" s="479"/>
      <c r="BN2" s="479"/>
      <c r="BO2" s="479"/>
      <c r="BP2" s="479"/>
      <c r="BQ2" s="479"/>
      <c r="BR2" s="479"/>
      <c r="BS2" s="479"/>
      <c r="BT2" s="479"/>
      <c r="BU2" s="479"/>
      <c r="BV2" s="479"/>
      <c r="BW2" s="479"/>
      <c r="BX2" s="479"/>
      <c r="BY2" s="479"/>
      <c r="BZ2" s="479"/>
      <c r="CA2" s="479"/>
      <c r="CB2" s="479"/>
      <c r="CC2" s="480"/>
    </row>
    <row r="3" spans="2:83" ht="15" customHeight="1">
      <c r="B3" s="481" t="s">
        <v>1930</v>
      </c>
      <c r="C3" s="482"/>
      <c r="D3" s="482"/>
      <c r="E3" s="482"/>
      <c r="F3" s="482"/>
      <c r="G3" s="482"/>
      <c r="H3" s="482"/>
      <c r="I3" s="482"/>
      <c r="J3" s="482"/>
      <c r="K3" s="482"/>
      <c r="L3" s="482"/>
      <c r="M3" s="482"/>
      <c r="N3" s="482"/>
      <c r="O3" s="482"/>
      <c r="P3" s="482"/>
      <c r="Q3" s="482"/>
      <c r="R3" s="482"/>
      <c r="S3" s="482"/>
      <c r="T3" s="482"/>
      <c r="U3" s="482"/>
      <c r="V3" s="482"/>
      <c r="W3" s="482"/>
      <c r="X3" s="482"/>
      <c r="Y3" s="482"/>
      <c r="Z3" s="482"/>
      <c r="AA3" s="482"/>
      <c r="AB3" s="482"/>
      <c r="AC3" s="482"/>
      <c r="AD3" s="482"/>
      <c r="AE3" s="482"/>
      <c r="AF3" s="482"/>
      <c r="AG3" s="482"/>
      <c r="AH3" s="482"/>
      <c r="AI3" s="482"/>
      <c r="AJ3" s="482"/>
      <c r="AK3" s="482"/>
      <c r="AL3" s="482"/>
      <c r="AM3" s="482"/>
      <c r="AN3" s="482"/>
      <c r="AO3" s="482"/>
      <c r="AP3" s="482"/>
      <c r="AQ3" s="482"/>
      <c r="AR3" s="482"/>
      <c r="AS3" s="482"/>
      <c r="AT3" s="482"/>
      <c r="AU3" s="482"/>
      <c r="AV3" s="482"/>
      <c r="AW3" s="482"/>
      <c r="AX3" s="482"/>
      <c r="AY3" s="482"/>
      <c r="AZ3" s="482"/>
      <c r="BA3" s="482"/>
      <c r="BB3" s="482"/>
      <c r="BC3" s="449"/>
      <c r="BD3" s="449"/>
      <c r="BE3" s="449"/>
      <c r="BF3" s="449"/>
      <c r="BG3" s="449"/>
      <c r="BH3" s="449"/>
      <c r="BI3" s="449"/>
      <c r="BJ3" s="449"/>
      <c r="BK3" s="449"/>
      <c r="BL3" s="449"/>
      <c r="BM3" s="449"/>
      <c r="BN3" s="165"/>
      <c r="BO3" s="165"/>
      <c r="BP3" s="165"/>
      <c r="BQ3" s="165"/>
      <c r="BR3" s="165"/>
      <c r="BS3" s="165"/>
      <c r="BT3" s="165"/>
      <c r="BU3" s="165"/>
      <c r="BV3" s="165"/>
      <c r="BW3" s="165"/>
      <c r="BX3" s="165"/>
      <c r="BY3" s="165"/>
      <c r="BZ3" s="165"/>
      <c r="CA3" s="165"/>
      <c r="CB3" s="165"/>
      <c r="CC3" s="166"/>
      <c r="CD3" s="167"/>
    </row>
    <row r="4" spans="2:83" s="1" customFormat="1" ht="15" customHeight="1">
      <c r="B4" s="81"/>
      <c r="C4" s="81"/>
      <c r="D4" s="81"/>
      <c r="E4" s="81"/>
      <c r="F4" s="81"/>
      <c r="G4" s="81"/>
      <c r="H4" s="81"/>
      <c r="I4" s="81"/>
      <c r="J4" s="81"/>
      <c r="K4" s="81"/>
      <c r="L4" s="81"/>
      <c r="M4" s="81"/>
      <c r="N4" s="81"/>
      <c r="O4" s="81"/>
      <c r="P4" s="81"/>
      <c r="Q4" s="81"/>
      <c r="R4" s="81"/>
      <c r="S4" s="81"/>
      <c r="T4" s="81"/>
      <c r="U4" s="81"/>
      <c r="V4" s="81"/>
      <c r="W4" s="81"/>
      <c r="X4" s="81"/>
      <c r="Y4" s="81"/>
      <c r="Z4" s="81"/>
      <c r="AA4" s="81"/>
      <c r="AB4" s="81"/>
      <c r="AC4" s="81"/>
      <c r="AD4" s="81"/>
      <c r="AE4" s="81"/>
      <c r="AF4" s="81"/>
      <c r="AG4" s="81"/>
      <c r="AH4" s="81"/>
      <c r="AI4" s="81"/>
      <c r="AJ4" s="81"/>
      <c r="AK4" s="81"/>
      <c r="AL4" s="81"/>
      <c r="AM4" s="81"/>
      <c r="AN4" s="81"/>
      <c r="AO4" s="81"/>
      <c r="AP4" s="81"/>
      <c r="AQ4" s="81"/>
      <c r="AR4" s="81"/>
      <c r="AS4" s="81"/>
      <c r="AT4" s="81"/>
      <c r="AU4" s="81"/>
      <c r="AV4" s="81"/>
      <c r="AW4" s="81"/>
      <c r="AX4" s="81"/>
      <c r="AY4" s="81"/>
      <c r="AZ4" s="81"/>
      <c r="BA4" s="81"/>
      <c r="BB4" s="81"/>
      <c r="BC4" s="81"/>
      <c r="BD4" s="81"/>
      <c r="BE4" s="81"/>
      <c r="BF4" s="81"/>
      <c r="BG4" s="81"/>
      <c r="BH4" s="81"/>
      <c r="BI4" s="81"/>
      <c r="BJ4" s="81"/>
      <c r="BK4" s="81"/>
      <c r="BL4" s="81"/>
      <c r="BM4" s="81"/>
      <c r="BN4" s="81"/>
      <c r="BO4" s="81"/>
      <c r="BP4" s="81"/>
      <c r="BQ4" s="81"/>
      <c r="BR4" s="81"/>
      <c r="BS4" s="81"/>
      <c r="BT4" s="81"/>
      <c r="BU4" s="81"/>
      <c r="BV4" s="81"/>
      <c r="BW4" s="81"/>
      <c r="BX4" s="81"/>
      <c r="BY4" s="81"/>
      <c r="BZ4" s="81"/>
      <c r="CA4" s="81"/>
      <c r="CB4" s="81"/>
      <c r="CC4" s="81"/>
    </row>
    <row r="5" spans="2:83" ht="22.5" customHeight="1">
      <c r="B5" s="483" t="s">
        <v>1772</v>
      </c>
      <c r="C5" s="483"/>
      <c r="D5" s="483"/>
      <c r="E5" s="483"/>
      <c r="F5" s="483"/>
      <c r="G5" s="483"/>
      <c r="H5" s="483"/>
      <c r="I5" s="483"/>
      <c r="J5" s="483"/>
      <c r="K5" s="483"/>
      <c r="L5" s="483"/>
      <c r="M5" s="483"/>
      <c r="N5" s="483"/>
      <c r="O5" s="483"/>
      <c r="P5" s="483"/>
      <c r="Q5" s="483"/>
      <c r="R5" s="483"/>
      <c r="S5" s="483"/>
      <c r="T5" s="483"/>
      <c r="U5" s="483"/>
      <c r="V5" s="483"/>
      <c r="W5" s="483" t="s">
        <v>1611</v>
      </c>
      <c r="X5" s="483"/>
      <c r="Y5" s="483"/>
      <c r="Z5" s="483"/>
      <c r="AA5" s="483"/>
      <c r="AB5" s="483"/>
      <c r="AC5" s="483"/>
      <c r="AD5" s="483" t="s">
        <v>1780</v>
      </c>
      <c r="AE5" s="483"/>
      <c r="AF5" s="483"/>
      <c r="AG5" s="483"/>
      <c r="AH5" s="483"/>
      <c r="AI5" s="483"/>
      <c r="AJ5" s="483"/>
      <c r="AK5" s="483" t="s">
        <v>1612</v>
      </c>
      <c r="AL5" s="483"/>
      <c r="AM5" s="483"/>
      <c r="AN5" s="483"/>
      <c r="AO5" s="483"/>
      <c r="AP5" s="483"/>
      <c r="AQ5" s="483"/>
      <c r="AR5" s="483"/>
      <c r="AS5" s="483"/>
      <c r="AT5" s="483"/>
      <c r="AU5" s="483"/>
      <c r="AV5" s="483" t="s">
        <v>1613</v>
      </c>
      <c r="AW5" s="483"/>
      <c r="AX5" s="483"/>
      <c r="AY5" s="483"/>
      <c r="AZ5" s="483"/>
      <c r="BA5" s="483"/>
      <c r="BB5" s="483"/>
      <c r="BC5" s="484" t="s">
        <v>1614</v>
      </c>
      <c r="BD5" s="485"/>
      <c r="BE5" s="485"/>
      <c r="BF5" s="485"/>
      <c r="BG5" s="485"/>
      <c r="BH5" s="485"/>
      <c r="BI5" s="485"/>
      <c r="BJ5" s="485"/>
      <c r="BK5" s="485"/>
      <c r="BL5" s="485"/>
      <c r="BM5" s="486"/>
      <c r="BN5" s="490" t="s">
        <v>1337</v>
      </c>
      <c r="BO5" s="490"/>
      <c r="BP5" s="490"/>
      <c r="BQ5" s="490"/>
      <c r="BR5" s="490"/>
      <c r="BS5" s="490"/>
      <c r="BT5" s="490"/>
      <c r="BU5" s="490"/>
      <c r="BV5" s="490"/>
      <c r="BW5" s="490"/>
      <c r="BX5" s="490"/>
      <c r="BY5" s="490"/>
      <c r="BZ5" s="490"/>
      <c r="CA5" s="490"/>
      <c r="CB5" s="490"/>
      <c r="CC5" s="490"/>
      <c r="CD5" s="490"/>
      <c r="CE5" s="490"/>
    </row>
    <row r="6" spans="2:83" ht="21.75" customHeight="1">
      <c r="B6" s="483"/>
      <c r="C6" s="483"/>
      <c r="D6" s="483"/>
      <c r="E6" s="483"/>
      <c r="F6" s="483"/>
      <c r="G6" s="483"/>
      <c r="H6" s="483"/>
      <c r="I6" s="483"/>
      <c r="J6" s="483"/>
      <c r="K6" s="483"/>
      <c r="L6" s="483"/>
      <c r="M6" s="483"/>
      <c r="N6" s="483"/>
      <c r="O6" s="483"/>
      <c r="P6" s="483"/>
      <c r="Q6" s="483"/>
      <c r="R6" s="483"/>
      <c r="S6" s="483"/>
      <c r="T6" s="483"/>
      <c r="U6" s="483"/>
      <c r="V6" s="483"/>
      <c r="W6" s="483"/>
      <c r="X6" s="483"/>
      <c r="Y6" s="483"/>
      <c r="Z6" s="483"/>
      <c r="AA6" s="483"/>
      <c r="AB6" s="483"/>
      <c r="AC6" s="483"/>
      <c r="AD6" s="483"/>
      <c r="AE6" s="483"/>
      <c r="AF6" s="483"/>
      <c r="AG6" s="483"/>
      <c r="AH6" s="483"/>
      <c r="AI6" s="483"/>
      <c r="AJ6" s="483"/>
      <c r="AK6" s="483"/>
      <c r="AL6" s="483"/>
      <c r="AM6" s="483"/>
      <c r="AN6" s="483"/>
      <c r="AO6" s="483"/>
      <c r="AP6" s="483"/>
      <c r="AQ6" s="483"/>
      <c r="AR6" s="483"/>
      <c r="AS6" s="483"/>
      <c r="AT6" s="483"/>
      <c r="AU6" s="483"/>
      <c r="AV6" s="483"/>
      <c r="AW6" s="483"/>
      <c r="AX6" s="483"/>
      <c r="AY6" s="483"/>
      <c r="AZ6" s="483"/>
      <c r="BA6" s="483"/>
      <c r="BB6" s="483"/>
      <c r="BC6" s="487"/>
      <c r="BD6" s="488"/>
      <c r="BE6" s="488"/>
      <c r="BF6" s="488"/>
      <c r="BG6" s="488"/>
      <c r="BH6" s="488"/>
      <c r="BI6" s="488"/>
      <c r="BJ6" s="488"/>
      <c r="BK6" s="488"/>
      <c r="BL6" s="488"/>
      <c r="BM6" s="489"/>
      <c r="BN6" s="490" t="s">
        <v>1334</v>
      </c>
      <c r="BO6" s="490"/>
      <c r="BP6" s="490"/>
      <c r="BQ6" s="490"/>
      <c r="BR6" s="490"/>
      <c r="BS6" s="490"/>
      <c r="BT6" s="490" t="s">
        <v>1335</v>
      </c>
      <c r="BU6" s="490"/>
      <c r="BV6" s="490"/>
      <c r="BW6" s="490"/>
      <c r="BX6" s="490"/>
      <c r="BY6" s="490"/>
      <c r="BZ6" s="490" t="s">
        <v>1336</v>
      </c>
      <c r="CA6" s="490"/>
      <c r="CB6" s="490"/>
      <c r="CC6" s="490"/>
      <c r="CD6" s="490"/>
      <c r="CE6" s="490"/>
    </row>
    <row r="7" spans="2:83" ht="57.95" customHeight="1">
      <c r="B7" s="496" t="s">
        <v>1931</v>
      </c>
      <c r="C7" s="469"/>
      <c r="D7" s="469"/>
      <c r="E7" s="469"/>
      <c r="F7" s="469"/>
      <c r="G7" s="469"/>
      <c r="H7" s="469"/>
      <c r="I7" s="469"/>
      <c r="J7" s="469"/>
      <c r="K7" s="469"/>
      <c r="L7" s="469"/>
      <c r="M7" s="469"/>
      <c r="N7" s="469"/>
      <c r="O7" s="469"/>
      <c r="P7" s="469"/>
      <c r="Q7" s="491"/>
      <c r="R7" s="491"/>
      <c r="S7" s="491"/>
      <c r="T7" s="491"/>
      <c r="U7" s="491"/>
      <c r="V7" s="492"/>
      <c r="W7" s="496" t="s">
        <v>1935</v>
      </c>
      <c r="X7" s="491"/>
      <c r="Y7" s="491"/>
      <c r="Z7" s="491"/>
      <c r="AA7" s="491"/>
      <c r="AB7" s="491"/>
      <c r="AC7" s="492"/>
      <c r="AD7" s="497" t="s">
        <v>1773</v>
      </c>
      <c r="AE7" s="498"/>
      <c r="AF7" s="498"/>
      <c r="AG7" s="498"/>
      <c r="AH7" s="498"/>
      <c r="AI7" s="498"/>
      <c r="AJ7" s="499"/>
      <c r="AK7" s="496" t="s">
        <v>1941</v>
      </c>
      <c r="AL7" s="469"/>
      <c r="AM7" s="469"/>
      <c r="AN7" s="469"/>
      <c r="AO7" s="469"/>
      <c r="AP7" s="491"/>
      <c r="AQ7" s="491"/>
      <c r="AR7" s="491"/>
      <c r="AS7" s="491"/>
      <c r="AT7" s="491"/>
      <c r="AU7" s="492"/>
      <c r="AV7" s="496" t="s">
        <v>1938</v>
      </c>
      <c r="AW7" s="491"/>
      <c r="AX7" s="491"/>
      <c r="AY7" s="491"/>
      <c r="AZ7" s="491"/>
      <c r="BA7" s="491"/>
      <c r="BB7" s="492"/>
      <c r="BC7" s="468" t="s">
        <v>1939</v>
      </c>
      <c r="BD7" s="491"/>
      <c r="BE7" s="491"/>
      <c r="BF7" s="491"/>
      <c r="BG7" s="491"/>
      <c r="BH7" s="491"/>
      <c r="BI7" s="491"/>
      <c r="BJ7" s="491"/>
      <c r="BK7" s="491"/>
      <c r="BL7" s="491"/>
      <c r="BM7" s="492"/>
      <c r="BN7" s="468"/>
      <c r="BO7" s="469"/>
      <c r="BP7" s="469"/>
      <c r="BQ7" s="469"/>
      <c r="BR7" s="469"/>
      <c r="BS7" s="470"/>
      <c r="BT7" s="468"/>
      <c r="BU7" s="469"/>
      <c r="BV7" s="469"/>
      <c r="BW7" s="469"/>
      <c r="BX7" s="469"/>
      <c r="BY7" s="470"/>
      <c r="BZ7" s="468"/>
      <c r="CA7" s="469"/>
      <c r="CB7" s="469"/>
      <c r="CC7" s="469"/>
      <c r="CD7" s="469"/>
      <c r="CE7" s="470"/>
    </row>
    <row r="8" spans="2:83">
      <c r="B8" s="493"/>
      <c r="C8" s="494"/>
      <c r="D8" s="494"/>
      <c r="E8" s="494"/>
      <c r="F8" s="494"/>
      <c r="G8" s="494"/>
      <c r="H8" s="494"/>
      <c r="I8" s="494"/>
      <c r="J8" s="494"/>
      <c r="K8" s="494"/>
      <c r="L8" s="494"/>
      <c r="M8" s="494"/>
      <c r="N8" s="494"/>
      <c r="O8" s="494"/>
      <c r="P8" s="494"/>
      <c r="Q8" s="494"/>
      <c r="R8" s="494"/>
      <c r="S8" s="494"/>
      <c r="T8" s="494"/>
      <c r="U8" s="494"/>
      <c r="V8" s="495"/>
      <c r="W8" s="493"/>
      <c r="X8" s="494"/>
      <c r="Y8" s="494"/>
      <c r="Z8" s="494"/>
      <c r="AA8" s="494"/>
      <c r="AB8" s="494"/>
      <c r="AC8" s="495"/>
      <c r="AD8" s="500"/>
      <c r="AE8" s="501"/>
      <c r="AF8" s="501"/>
      <c r="AG8" s="501"/>
      <c r="AH8" s="501"/>
      <c r="AI8" s="501"/>
      <c r="AJ8" s="502"/>
      <c r="AK8" s="493"/>
      <c r="AL8" s="494"/>
      <c r="AM8" s="494"/>
      <c r="AN8" s="494"/>
      <c r="AO8" s="494"/>
      <c r="AP8" s="494"/>
      <c r="AQ8" s="494"/>
      <c r="AR8" s="494"/>
      <c r="AS8" s="494"/>
      <c r="AT8" s="494"/>
      <c r="AU8" s="495"/>
      <c r="AV8" s="493"/>
      <c r="AW8" s="494"/>
      <c r="AX8" s="494"/>
      <c r="AY8" s="494"/>
      <c r="AZ8" s="494"/>
      <c r="BA8" s="494"/>
      <c r="BB8" s="495"/>
      <c r="BC8" s="493"/>
      <c r="BD8" s="494"/>
      <c r="BE8" s="494"/>
      <c r="BF8" s="494"/>
      <c r="BG8" s="494"/>
      <c r="BH8" s="494"/>
      <c r="BI8" s="494"/>
      <c r="BJ8" s="494"/>
      <c r="BK8" s="494"/>
      <c r="BL8" s="494"/>
      <c r="BM8" s="495"/>
      <c r="BN8" s="471"/>
      <c r="BO8" s="472"/>
      <c r="BP8" s="472"/>
      <c r="BQ8" s="472"/>
      <c r="BR8" s="472"/>
      <c r="BS8" s="473"/>
      <c r="BT8" s="471"/>
      <c r="BU8" s="472"/>
      <c r="BV8" s="472"/>
      <c r="BW8" s="472"/>
      <c r="BX8" s="472"/>
      <c r="BY8" s="473"/>
      <c r="BZ8" s="471"/>
      <c r="CA8" s="472"/>
      <c r="CB8" s="472"/>
      <c r="CC8" s="472"/>
      <c r="CD8" s="472"/>
      <c r="CE8" s="473"/>
    </row>
    <row r="9" spans="2:83" ht="57.95" customHeight="1">
      <c r="B9" s="503" t="s">
        <v>1932</v>
      </c>
      <c r="C9" s="491"/>
      <c r="D9" s="491"/>
      <c r="E9" s="491"/>
      <c r="F9" s="491"/>
      <c r="G9" s="491"/>
      <c r="H9" s="491"/>
      <c r="I9" s="491"/>
      <c r="J9" s="491"/>
      <c r="K9" s="491"/>
      <c r="L9" s="491"/>
      <c r="M9" s="491"/>
      <c r="N9" s="491"/>
      <c r="O9" s="491"/>
      <c r="P9" s="491"/>
      <c r="Q9" s="491"/>
      <c r="R9" s="491"/>
      <c r="S9" s="491"/>
      <c r="T9" s="491"/>
      <c r="U9" s="491"/>
      <c r="V9" s="492"/>
      <c r="W9" s="496" t="s">
        <v>1935</v>
      </c>
      <c r="X9" s="491"/>
      <c r="Y9" s="491"/>
      <c r="Z9" s="491"/>
      <c r="AA9" s="491"/>
      <c r="AB9" s="491"/>
      <c r="AC9" s="492"/>
      <c r="AD9" s="497" t="s">
        <v>1773</v>
      </c>
      <c r="AE9" s="498"/>
      <c r="AF9" s="498"/>
      <c r="AG9" s="498"/>
      <c r="AH9" s="498"/>
      <c r="AI9" s="498"/>
      <c r="AJ9" s="499"/>
      <c r="AK9" s="496" t="s">
        <v>1941</v>
      </c>
      <c r="AL9" s="469"/>
      <c r="AM9" s="469"/>
      <c r="AN9" s="469"/>
      <c r="AO9" s="469"/>
      <c r="AP9" s="491"/>
      <c r="AQ9" s="491"/>
      <c r="AR9" s="491"/>
      <c r="AS9" s="491"/>
      <c r="AT9" s="491"/>
      <c r="AU9" s="492"/>
      <c r="AV9" s="496" t="s">
        <v>1938</v>
      </c>
      <c r="AW9" s="491"/>
      <c r="AX9" s="491"/>
      <c r="AY9" s="491"/>
      <c r="AZ9" s="491"/>
      <c r="BA9" s="491"/>
      <c r="BB9" s="492"/>
      <c r="BC9" s="468" t="s">
        <v>1936</v>
      </c>
      <c r="BD9" s="491"/>
      <c r="BE9" s="491"/>
      <c r="BF9" s="491"/>
      <c r="BG9" s="491"/>
      <c r="BH9" s="491"/>
      <c r="BI9" s="491"/>
      <c r="BJ9" s="491"/>
      <c r="BK9" s="491"/>
      <c r="BL9" s="491"/>
      <c r="BM9" s="492"/>
      <c r="BN9" s="468"/>
      <c r="BO9" s="469"/>
      <c r="BP9" s="469"/>
      <c r="BQ9" s="469"/>
      <c r="BR9" s="469"/>
      <c r="BS9" s="470"/>
      <c r="BT9" s="468"/>
      <c r="BU9" s="491"/>
      <c r="BV9" s="491"/>
      <c r="BW9" s="491"/>
      <c r="BX9" s="491"/>
      <c r="BY9" s="492"/>
      <c r="BZ9" s="468"/>
      <c r="CA9" s="491"/>
      <c r="CB9" s="491"/>
      <c r="CC9" s="491"/>
      <c r="CD9" s="491"/>
      <c r="CE9" s="492"/>
    </row>
    <row r="10" spans="2:83">
      <c r="B10" s="493"/>
      <c r="C10" s="494"/>
      <c r="D10" s="494"/>
      <c r="E10" s="494"/>
      <c r="F10" s="494"/>
      <c r="G10" s="494"/>
      <c r="H10" s="494"/>
      <c r="I10" s="494"/>
      <c r="J10" s="494"/>
      <c r="K10" s="494"/>
      <c r="L10" s="494"/>
      <c r="M10" s="494"/>
      <c r="N10" s="494"/>
      <c r="O10" s="494"/>
      <c r="P10" s="494"/>
      <c r="Q10" s="494"/>
      <c r="R10" s="494"/>
      <c r="S10" s="494"/>
      <c r="T10" s="494"/>
      <c r="U10" s="494"/>
      <c r="V10" s="495"/>
      <c r="W10" s="493"/>
      <c r="X10" s="494"/>
      <c r="Y10" s="494"/>
      <c r="Z10" s="494"/>
      <c r="AA10" s="494"/>
      <c r="AB10" s="494"/>
      <c r="AC10" s="495"/>
      <c r="AD10" s="500"/>
      <c r="AE10" s="501"/>
      <c r="AF10" s="501"/>
      <c r="AG10" s="501"/>
      <c r="AH10" s="501"/>
      <c r="AI10" s="501"/>
      <c r="AJ10" s="502"/>
      <c r="AK10" s="493"/>
      <c r="AL10" s="494"/>
      <c r="AM10" s="494"/>
      <c r="AN10" s="494"/>
      <c r="AO10" s="494"/>
      <c r="AP10" s="494"/>
      <c r="AQ10" s="494"/>
      <c r="AR10" s="494"/>
      <c r="AS10" s="494"/>
      <c r="AT10" s="494"/>
      <c r="AU10" s="495"/>
      <c r="AV10" s="493"/>
      <c r="AW10" s="494"/>
      <c r="AX10" s="494"/>
      <c r="AY10" s="494"/>
      <c r="AZ10" s="494"/>
      <c r="BA10" s="494"/>
      <c r="BB10" s="495"/>
      <c r="BC10" s="493"/>
      <c r="BD10" s="494"/>
      <c r="BE10" s="494"/>
      <c r="BF10" s="494"/>
      <c r="BG10" s="494"/>
      <c r="BH10" s="494"/>
      <c r="BI10" s="494"/>
      <c r="BJ10" s="494"/>
      <c r="BK10" s="494"/>
      <c r="BL10" s="494"/>
      <c r="BM10" s="495"/>
      <c r="BN10" s="471"/>
      <c r="BO10" s="472"/>
      <c r="BP10" s="472"/>
      <c r="BQ10" s="472"/>
      <c r="BR10" s="472"/>
      <c r="BS10" s="473"/>
      <c r="BT10" s="493"/>
      <c r="BU10" s="494"/>
      <c r="BV10" s="494"/>
      <c r="BW10" s="494"/>
      <c r="BX10" s="494"/>
      <c r="BY10" s="495"/>
      <c r="BZ10" s="493"/>
      <c r="CA10" s="494"/>
      <c r="CB10" s="494"/>
      <c r="CC10" s="494"/>
      <c r="CD10" s="494"/>
      <c r="CE10" s="495"/>
    </row>
    <row r="11" spans="2:83" ht="57.95" customHeight="1">
      <c r="B11" s="503" t="s">
        <v>1933</v>
      </c>
      <c r="C11" s="491"/>
      <c r="D11" s="491"/>
      <c r="E11" s="491"/>
      <c r="F11" s="491"/>
      <c r="G11" s="491"/>
      <c r="H11" s="491"/>
      <c r="I11" s="491"/>
      <c r="J11" s="491"/>
      <c r="K11" s="491"/>
      <c r="L11" s="491"/>
      <c r="M11" s="491"/>
      <c r="N11" s="491"/>
      <c r="O11" s="491"/>
      <c r="P11" s="491"/>
      <c r="Q11" s="491"/>
      <c r="R11" s="491"/>
      <c r="S11" s="491"/>
      <c r="T11" s="491"/>
      <c r="U11" s="491"/>
      <c r="V11" s="492"/>
      <c r="W11" s="496" t="s">
        <v>1935</v>
      </c>
      <c r="X11" s="491"/>
      <c r="Y11" s="491"/>
      <c r="Z11" s="491"/>
      <c r="AA11" s="491"/>
      <c r="AB11" s="491"/>
      <c r="AC11" s="492"/>
      <c r="AD11" s="497" t="s">
        <v>1773</v>
      </c>
      <c r="AE11" s="498"/>
      <c r="AF11" s="498"/>
      <c r="AG11" s="498"/>
      <c r="AH11" s="498"/>
      <c r="AI11" s="498"/>
      <c r="AJ11" s="499"/>
      <c r="AK11" s="503" t="s">
        <v>1941</v>
      </c>
      <c r="AL11" s="491"/>
      <c r="AM11" s="491"/>
      <c r="AN11" s="491"/>
      <c r="AO11" s="491"/>
      <c r="AP11" s="491"/>
      <c r="AQ11" s="491"/>
      <c r="AR11" s="491"/>
      <c r="AS11" s="491"/>
      <c r="AT11" s="491"/>
      <c r="AU11" s="492"/>
      <c r="AV11" s="503" t="s">
        <v>1938</v>
      </c>
      <c r="AW11" s="491"/>
      <c r="AX11" s="491"/>
      <c r="AY11" s="491"/>
      <c r="AZ11" s="491"/>
      <c r="BA11" s="491"/>
      <c r="BB11" s="492"/>
      <c r="BC11" s="503" t="s">
        <v>1937</v>
      </c>
      <c r="BD11" s="491"/>
      <c r="BE11" s="491"/>
      <c r="BF11" s="491"/>
      <c r="BG11" s="491"/>
      <c r="BH11" s="491"/>
      <c r="BI11" s="491"/>
      <c r="BJ11" s="491"/>
      <c r="BK11" s="491"/>
      <c r="BL11" s="491"/>
      <c r="BM11" s="492"/>
      <c r="BN11" s="503"/>
      <c r="BO11" s="491"/>
      <c r="BP11" s="491"/>
      <c r="BQ11" s="491"/>
      <c r="BR11" s="491"/>
      <c r="BS11" s="492"/>
      <c r="BT11" s="503"/>
      <c r="BU11" s="491"/>
      <c r="BV11" s="491"/>
      <c r="BW11" s="491"/>
      <c r="BX11" s="491"/>
      <c r="BY11" s="492"/>
      <c r="BZ11" s="503"/>
      <c r="CA11" s="491"/>
      <c r="CB11" s="491"/>
      <c r="CC11" s="491"/>
      <c r="CD11" s="491"/>
      <c r="CE11" s="492"/>
    </row>
    <row r="12" spans="2:83">
      <c r="B12" s="493"/>
      <c r="C12" s="494"/>
      <c r="D12" s="494"/>
      <c r="E12" s="494"/>
      <c r="F12" s="494"/>
      <c r="G12" s="494"/>
      <c r="H12" s="494"/>
      <c r="I12" s="494"/>
      <c r="J12" s="494"/>
      <c r="K12" s="494"/>
      <c r="L12" s="494"/>
      <c r="M12" s="494"/>
      <c r="N12" s="494"/>
      <c r="O12" s="494"/>
      <c r="P12" s="494"/>
      <c r="Q12" s="494"/>
      <c r="R12" s="494"/>
      <c r="S12" s="494"/>
      <c r="T12" s="494"/>
      <c r="U12" s="494"/>
      <c r="V12" s="495"/>
      <c r="W12" s="493"/>
      <c r="X12" s="494"/>
      <c r="Y12" s="494"/>
      <c r="Z12" s="494"/>
      <c r="AA12" s="494"/>
      <c r="AB12" s="494"/>
      <c r="AC12" s="495"/>
      <c r="AD12" s="500"/>
      <c r="AE12" s="501"/>
      <c r="AF12" s="501"/>
      <c r="AG12" s="501"/>
      <c r="AH12" s="501"/>
      <c r="AI12" s="501"/>
      <c r="AJ12" s="502"/>
      <c r="AK12" s="493"/>
      <c r="AL12" s="494"/>
      <c r="AM12" s="494"/>
      <c r="AN12" s="494"/>
      <c r="AO12" s="494"/>
      <c r="AP12" s="494"/>
      <c r="AQ12" s="494"/>
      <c r="AR12" s="494"/>
      <c r="AS12" s="494"/>
      <c r="AT12" s="494"/>
      <c r="AU12" s="495"/>
      <c r="AV12" s="493"/>
      <c r="AW12" s="494"/>
      <c r="AX12" s="494"/>
      <c r="AY12" s="494"/>
      <c r="AZ12" s="494"/>
      <c r="BA12" s="494"/>
      <c r="BB12" s="495"/>
      <c r="BC12" s="493"/>
      <c r="BD12" s="494"/>
      <c r="BE12" s="494"/>
      <c r="BF12" s="494"/>
      <c r="BG12" s="494"/>
      <c r="BH12" s="494"/>
      <c r="BI12" s="494"/>
      <c r="BJ12" s="494"/>
      <c r="BK12" s="494"/>
      <c r="BL12" s="494"/>
      <c r="BM12" s="495"/>
      <c r="BN12" s="493"/>
      <c r="BO12" s="494"/>
      <c r="BP12" s="494"/>
      <c r="BQ12" s="494"/>
      <c r="BR12" s="494"/>
      <c r="BS12" s="495"/>
      <c r="BT12" s="493"/>
      <c r="BU12" s="494"/>
      <c r="BV12" s="494"/>
      <c r="BW12" s="494"/>
      <c r="BX12" s="494"/>
      <c r="BY12" s="495"/>
      <c r="BZ12" s="493"/>
      <c r="CA12" s="494"/>
      <c r="CB12" s="494"/>
      <c r="CC12" s="494"/>
      <c r="CD12" s="494"/>
      <c r="CE12" s="495"/>
    </row>
    <row r="13" spans="2:83" ht="57.95" customHeight="1">
      <c r="B13" s="503" t="s">
        <v>1934</v>
      </c>
      <c r="C13" s="491"/>
      <c r="D13" s="491"/>
      <c r="E13" s="491"/>
      <c r="F13" s="491"/>
      <c r="G13" s="491"/>
      <c r="H13" s="491"/>
      <c r="I13" s="491"/>
      <c r="J13" s="491"/>
      <c r="K13" s="491"/>
      <c r="L13" s="491"/>
      <c r="M13" s="491"/>
      <c r="N13" s="491"/>
      <c r="O13" s="491"/>
      <c r="P13" s="491"/>
      <c r="Q13" s="491"/>
      <c r="R13" s="491"/>
      <c r="S13" s="491"/>
      <c r="T13" s="491"/>
      <c r="U13" s="491"/>
      <c r="V13" s="492"/>
      <c r="W13" s="496" t="s">
        <v>1557</v>
      </c>
      <c r="X13" s="491"/>
      <c r="Y13" s="491"/>
      <c r="Z13" s="491"/>
      <c r="AA13" s="491"/>
      <c r="AB13" s="491"/>
      <c r="AC13" s="492"/>
      <c r="AD13" s="497" t="s">
        <v>1773</v>
      </c>
      <c r="AE13" s="498"/>
      <c r="AF13" s="498"/>
      <c r="AG13" s="498"/>
      <c r="AH13" s="498"/>
      <c r="AI13" s="498"/>
      <c r="AJ13" s="499"/>
      <c r="AK13" s="503" t="s">
        <v>1942</v>
      </c>
      <c r="AL13" s="491"/>
      <c r="AM13" s="491"/>
      <c r="AN13" s="491"/>
      <c r="AO13" s="491"/>
      <c r="AP13" s="491"/>
      <c r="AQ13" s="491"/>
      <c r="AR13" s="491"/>
      <c r="AS13" s="491"/>
      <c r="AT13" s="491"/>
      <c r="AU13" s="492"/>
      <c r="AV13" s="503" t="s">
        <v>1938</v>
      </c>
      <c r="AW13" s="491"/>
      <c r="AX13" s="491"/>
      <c r="AY13" s="491"/>
      <c r="AZ13" s="491"/>
      <c r="BA13" s="491"/>
      <c r="BB13" s="492"/>
      <c r="BC13" s="503" t="s">
        <v>1940</v>
      </c>
      <c r="BD13" s="491"/>
      <c r="BE13" s="491"/>
      <c r="BF13" s="491"/>
      <c r="BG13" s="491"/>
      <c r="BH13" s="491"/>
      <c r="BI13" s="491"/>
      <c r="BJ13" s="491"/>
      <c r="BK13" s="491"/>
      <c r="BL13" s="491"/>
      <c r="BM13" s="492"/>
      <c r="BN13" s="503"/>
      <c r="BO13" s="491"/>
      <c r="BP13" s="491"/>
      <c r="BQ13" s="491"/>
      <c r="BR13" s="491"/>
      <c r="BS13" s="492"/>
      <c r="BT13" s="503"/>
      <c r="BU13" s="491"/>
      <c r="BV13" s="491"/>
      <c r="BW13" s="491"/>
      <c r="BX13" s="491"/>
      <c r="BY13" s="492"/>
      <c r="BZ13" s="503"/>
      <c r="CA13" s="491"/>
      <c r="CB13" s="491"/>
      <c r="CC13" s="491"/>
      <c r="CD13" s="491"/>
      <c r="CE13" s="492"/>
    </row>
    <row r="14" spans="2:83">
      <c r="B14" s="493"/>
      <c r="C14" s="494"/>
      <c r="D14" s="494"/>
      <c r="E14" s="494"/>
      <c r="F14" s="494"/>
      <c r="G14" s="494"/>
      <c r="H14" s="494"/>
      <c r="I14" s="494"/>
      <c r="J14" s="494"/>
      <c r="K14" s="494"/>
      <c r="L14" s="494"/>
      <c r="M14" s="494"/>
      <c r="N14" s="494"/>
      <c r="O14" s="494"/>
      <c r="P14" s="494"/>
      <c r="Q14" s="494"/>
      <c r="R14" s="494"/>
      <c r="S14" s="494"/>
      <c r="T14" s="494"/>
      <c r="U14" s="494"/>
      <c r="V14" s="495"/>
      <c r="W14" s="493"/>
      <c r="X14" s="494"/>
      <c r="Y14" s="494"/>
      <c r="Z14" s="494"/>
      <c r="AA14" s="494"/>
      <c r="AB14" s="494"/>
      <c r="AC14" s="495"/>
      <c r="AD14" s="500"/>
      <c r="AE14" s="501"/>
      <c r="AF14" s="501"/>
      <c r="AG14" s="501"/>
      <c r="AH14" s="501"/>
      <c r="AI14" s="501"/>
      <c r="AJ14" s="502"/>
      <c r="AK14" s="493"/>
      <c r="AL14" s="494"/>
      <c r="AM14" s="494"/>
      <c r="AN14" s="494"/>
      <c r="AO14" s="494"/>
      <c r="AP14" s="494"/>
      <c r="AQ14" s="494"/>
      <c r="AR14" s="494"/>
      <c r="AS14" s="494"/>
      <c r="AT14" s="494"/>
      <c r="AU14" s="495"/>
      <c r="AV14" s="493"/>
      <c r="AW14" s="494"/>
      <c r="AX14" s="494"/>
      <c r="AY14" s="494"/>
      <c r="AZ14" s="494"/>
      <c r="BA14" s="494"/>
      <c r="BB14" s="495"/>
      <c r="BC14" s="493"/>
      <c r="BD14" s="494"/>
      <c r="BE14" s="494"/>
      <c r="BF14" s="494"/>
      <c r="BG14" s="494"/>
      <c r="BH14" s="494"/>
      <c r="BI14" s="494"/>
      <c r="BJ14" s="494"/>
      <c r="BK14" s="494"/>
      <c r="BL14" s="494"/>
      <c r="BM14" s="495"/>
      <c r="BN14" s="493"/>
      <c r="BO14" s="494"/>
      <c r="BP14" s="494"/>
      <c r="BQ14" s="494"/>
      <c r="BR14" s="494"/>
      <c r="BS14" s="495"/>
      <c r="BT14" s="493"/>
      <c r="BU14" s="494"/>
      <c r="BV14" s="494"/>
      <c r="BW14" s="494"/>
      <c r="BX14" s="494"/>
      <c r="BY14" s="495"/>
      <c r="BZ14" s="493"/>
      <c r="CA14" s="494"/>
      <c r="CB14" s="494"/>
      <c r="CC14" s="494"/>
      <c r="CD14" s="494"/>
      <c r="CE14" s="495"/>
    </row>
    <row r="15" spans="2:83" s="456" customFormat="1"/>
    <row r="16" spans="2:83" s="456" customFormat="1" ht="15" hidden="1" customHeight="1">
      <c r="B16" s="454"/>
      <c r="C16" s="454"/>
      <c r="D16" s="454"/>
      <c r="E16" s="454"/>
      <c r="F16" s="454"/>
      <c r="G16" s="454"/>
      <c r="H16" s="454"/>
      <c r="I16" s="454"/>
      <c r="J16" s="454"/>
      <c r="K16" s="454"/>
      <c r="L16" s="454"/>
      <c r="M16" s="454"/>
      <c r="N16" s="454"/>
      <c r="O16" s="454"/>
      <c r="P16" s="454"/>
      <c r="Q16" s="457" t="s">
        <v>1773</v>
      </c>
      <c r="R16" s="454"/>
      <c r="S16" s="454"/>
      <c r="T16" s="454"/>
      <c r="U16" s="454"/>
      <c r="V16" s="454"/>
      <c r="W16" s="454"/>
      <c r="X16" s="454"/>
      <c r="Y16" s="454"/>
      <c r="Z16" s="454"/>
      <c r="AA16" s="454"/>
      <c r="AB16" s="454"/>
      <c r="AC16" s="454"/>
      <c r="AD16" s="454"/>
      <c r="AE16" s="454"/>
      <c r="AF16" s="454"/>
      <c r="AG16" s="454" t="s">
        <v>1781</v>
      </c>
      <c r="AH16" s="454"/>
      <c r="AI16" s="454"/>
      <c r="AJ16" s="454"/>
      <c r="AK16" s="454"/>
      <c r="AL16" s="454"/>
      <c r="AM16" s="454"/>
      <c r="AN16" s="454"/>
      <c r="AO16" s="454"/>
      <c r="AP16" s="454"/>
      <c r="AQ16" s="454"/>
      <c r="AR16" s="454"/>
      <c r="AS16" s="454"/>
      <c r="AT16" s="454"/>
      <c r="AU16" s="454"/>
      <c r="AV16" s="454"/>
      <c r="AW16" s="454"/>
      <c r="AX16" s="454"/>
      <c r="AY16" s="454"/>
      <c r="AZ16" s="454"/>
      <c r="BA16" s="454"/>
      <c r="BB16" s="454"/>
      <c r="BC16" s="454"/>
      <c r="BD16" s="454"/>
      <c r="BE16" s="454"/>
      <c r="BF16" s="454"/>
      <c r="BG16" s="454"/>
      <c r="BH16" s="454"/>
      <c r="BI16" s="454"/>
      <c r="BJ16" s="454"/>
      <c r="BK16" s="454"/>
      <c r="BL16" s="454"/>
      <c r="BM16" s="454"/>
      <c r="BN16" s="454"/>
      <c r="BO16" s="454"/>
      <c r="BP16" s="454"/>
      <c r="BQ16" s="454"/>
      <c r="BR16" s="454"/>
      <c r="BS16" s="454"/>
      <c r="BT16" s="454"/>
      <c r="BU16" s="454"/>
      <c r="BV16" s="454"/>
      <c r="BW16" s="454"/>
    </row>
    <row r="17" spans="2:76" s="456" customFormat="1" ht="15.75" hidden="1" customHeight="1">
      <c r="B17" s="455"/>
      <c r="C17" s="455"/>
      <c r="D17" s="455"/>
      <c r="E17" s="455"/>
      <c r="F17" s="455"/>
      <c r="G17" s="455"/>
      <c r="H17" s="455"/>
      <c r="I17" s="455"/>
      <c r="J17" s="455"/>
      <c r="K17" s="455"/>
      <c r="L17" s="455"/>
      <c r="M17" s="455"/>
      <c r="N17" s="455"/>
      <c r="O17" s="455"/>
      <c r="P17" s="455"/>
      <c r="Q17" s="457" t="s">
        <v>1774</v>
      </c>
      <c r="R17" s="455"/>
      <c r="S17" s="455"/>
      <c r="T17" s="455"/>
      <c r="U17" s="455"/>
      <c r="V17" s="455"/>
      <c r="W17" s="454"/>
      <c r="X17" s="454"/>
      <c r="Y17" s="454"/>
      <c r="Z17" s="454"/>
      <c r="AA17" s="454"/>
      <c r="AB17" s="454"/>
      <c r="AC17" s="454"/>
      <c r="AD17" s="454"/>
      <c r="AE17" s="454"/>
      <c r="AF17" s="454"/>
      <c r="AG17" s="454" t="s">
        <v>1782</v>
      </c>
      <c r="AH17" s="454"/>
      <c r="AI17" s="454"/>
      <c r="AJ17" s="454"/>
      <c r="AK17" s="454"/>
      <c r="AL17" s="454"/>
      <c r="AM17" s="454"/>
      <c r="AN17" s="454"/>
      <c r="AO17" s="454"/>
      <c r="AP17" s="454"/>
      <c r="AQ17" s="454"/>
      <c r="AR17" s="454"/>
      <c r="AS17" s="454"/>
      <c r="AT17" s="454"/>
      <c r="AU17" s="454"/>
      <c r="AV17" s="454"/>
      <c r="AW17" s="454"/>
      <c r="AX17" s="454"/>
      <c r="AY17" s="454"/>
      <c r="AZ17" s="454"/>
      <c r="BA17" s="454"/>
      <c r="BB17" s="454"/>
      <c r="BC17" s="454"/>
      <c r="BD17" s="454"/>
      <c r="BE17" s="454"/>
      <c r="BF17" s="454"/>
      <c r="BG17" s="454"/>
      <c r="BH17" s="454"/>
      <c r="BI17" s="454"/>
      <c r="BJ17" s="454"/>
      <c r="BK17" s="454"/>
      <c r="BL17" s="454"/>
      <c r="BM17" s="454"/>
      <c r="BN17" s="454"/>
      <c r="BO17" s="454"/>
      <c r="BP17" s="454"/>
      <c r="BQ17" s="454"/>
      <c r="BR17" s="454"/>
      <c r="BS17" s="454"/>
      <c r="BT17" s="454"/>
      <c r="BU17" s="454"/>
      <c r="BV17" s="454"/>
      <c r="BW17" s="454"/>
    </row>
    <row r="18" spans="2:76" s="456" customFormat="1" ht="18" hidden="1" customHeight="1">
      <c r="B18" s="455"/>
      <c r="C18" s="455"/>
      <c r="D18" s="455"/>
      <c r="E18" s="455"/>
      <c r="F18" s="455"/>
      <c r="G18" s="455"/>
      <c r="H18" s="455"/>
      <c r="I18" s="455"/>
      <c r="J18" s="455"/>
      <c r="K18" s="455"/>
      <c r="L18" s="455"/>
      <c r="M18" s="455"/>
      <c r="N18" s="455"/>
      <c r="O18" s="455"/>
      <c r="P18" s="455"/>
      <c r="Q18" s="457" t="s">
        <v>1775</v>
      </c>
      <c r="R18" s="455"/>
      <c r="S18" s="455"/>
      <c r="T18" s="455"/>
      <c r="U18" s="455"/>
      <c r="V18" s="455"/>
      <c r="W18" s="454"/>
      <c r="X18" s="454"/>
      <c r="Y18" s="454"/>
      <c r="Z18" s="454"/>
      <c r="AA18" s="454"/>
      <c r="AB18" s="454"/>
      <c r="AC18" s="454"/>
      <c r="AD18" s="454"/>
      <c r="AE18" s="454"/>
      <c r="AF18" s="454"/>
      <c r="AG18" s="454" t="s">
        <v>1783</v>
      </c>
      <c r="AH18" s="454"/>
      <c r="AI18" s="454"/>
      <c r="AJ18" s="454"/>
      <c r="AK18" s="454"/>
      <c r="AL18" s="454"/>
      <c r="AM18" s="454"/>
      <c r="AN18" s="454"/>
      <c r="AO18" s="454"/>
      <c r="AP18" s="454"/>
      <c r="AQ18" s="454"/>
      <c r="AR18" s="454"/>
      <c r="AS18" s="454"/>
      <c r="AT18" s="454"/>
      <c r="AU18" s="454"/>
      <c r="AV18" s="454"/>
      <c r="AW18" s="454"/>
      <c r="AX18" s="454"/>
      <c r="AY18" s="454"/>
      <c r="AZ18" s="454"/>
      <c r="BA18" s="454"/>
      <c r="BB18" s="454"/>
      <c r="BC18" s="454"/>
      <c r="BD18" s="454"/>
      <c r="BE18" s="454"/>
      <c r="BF18" s="454"/>
      <c r="BG18" s="454"/>
      <c r="BH18" s="454"/>
      <c r="BI18" s="454"/>
      <c r="BJ18" s="454"/>
      <c r="BK18" s="454"/>
      <c r="BL18" s="454"/>
      <c r="BM18" s="454"/>
      <c r="BN18" s="454"/>
      <c r="BO18" s="454"/>
      <c r="BP18" s="454"/>
      <c r="BQ18" s="454"/>
      <c r="BR18" s="454"/>
      <c r="BS18" s="454"/>
      <c r="BT18" s="454"/>
      <c r="BU18" s="454"/>
      <c r="BV18" s="454"/>
      <c r="BW18" s="454"/>
    </row>
    <row r="19" spans="2:76" s="456" customFormat="1" hidden="1">
      <c r="B19" s="455"/>
      <c r="C19" s="455"/>
      <c r="D19" s="455"/>
      <c r="E19" s="455"/>
      <c r="F19" s="455"/>
      <c r="G19" s="455"/>
      <c r="H19" s="455"/>
      <c r="I19" s="455"/>
      <c r="J19" s="455"/>
      <c r="K19" s="455"/>
      <c r="L19" s="455"/>
      <c r="M19" s="455"/>
      <c r="N19" s="455"/>
      <c r="O19" s="455"/>
      <c r="P19" s="455"/>
      <c r="Q19" s="457"/>
      <c r="R19" s="455"/>
      <c r="S19" s="455"/>
      <c r="T19" s="455"/>
      <c r="U19" s="455"/>
      <c r="V19" s="455"/>
      <c r="W19" s="454"/>
      <c r="X19" s="454"/>
      <c r="Y19" s="454"/>
      <c r="Z19" s="454"/>
      <c r="AA19" s="454"/>
      <c r="AB19" s="454"/>
      <c r="AC19" s="454"/>
      <c r="AD19" s="454"/>
      <c r="AE19" s="454"/>
      <c r="AF19" s="454"/>
      <c r="AG19" s="454" t="s">
        <v>1557</v>
      </c>
      <c r="AH19" s="454"/>
      <c r="AI19" s="454"/>
      <c r="AJ19" s="454"/>
      <c r="AK19" s="454"/>
      <c r="AL19" s="454"/>
      <c r="AM19" s="454"/>
      <c r="AN19" s="454"/>
      <c r="AO19" s="454"/>
      <c r="AP19" s="454"/>
      <c r="AQ19" s="454"/>
      <c r="AR19" s="454"/>
      <c r="AS19" s="454"/>
      <c r="AT19" s="454"/>
      <c r="AU19" s="454"/>
      <c r="AV19" s="454"/>
      <c r="AW19" s="454"/>
      <c r="AX19" s="454"/>
      <c r="AY19" s="454"/>
      <c r="AZ19" s="454"/>
      <c r="BA19" s="454"/>
      <c r="BB19" s="454"/>
      <c r="BC19" s="454"/>
      <c r="BD19" s="454"/>
      <c r="BE19" s="454"/>
      <c r="BF19" s="454"/>
      <c r="BG19" s="454"/>
      <c r="BH19" s="454"/>
      <c r="BI19" s="454"/>
      <c r="BJ19" s="454"/>
      <c r="BK19" s="454"/>
      <c r="BL19" s="454"/>
      <c r="BM19" s="454"/>
      <c r="BN19" s="454"/>
      <c r="BO19" s="454"/>
      <c r="BP19" s="454"/>
      <c r="BQ19" s="454"/>
      <c r="BR19" s="454"/>
      <c r="BS19" s="454"/>
      <c r="BT19" s="454"/>
      <c r="BU19" s="454"/>
      <c r="BV19" s="454"/>
      <c r="BW19" s="454"/>
    </row>
    <row r="20" spans="2:76" s="456" customFormat="1">
      <c r="B20" s="455"/>
      <c r="C20" s="455"/>
      <c r="D20" s="455"/>
      <c r="E20" s="455"/>
      <c r="F20" s="455"/>
      <c r="G20" s="455"/>
      <c r="H20" s="455"/>
      <c r="I20" s="455"/>
      <c r="J20" s="455"/>
      <c r="K20" s="455"/>
      <c r="L20" s="455"/>
      <c r="M20" s="455"/>
      <c r="N20" s="455"/>
      <c r="O20" s="455"/>
      <c r="P20" s="455"/>
      <c r="Q20" s="457"/>
      <c r="R20" s="455"/>
      <c r="S20" s="455"/>
      <c r="T20" s="455"/>
      <c r="U20" s="455"/>
      <c r="V20" s="455"/>
      <c r="W20" s="454"/>
      <c r="X20" s="454"/>
      <c r="Y20" s="454"/>
      <c r="Z20" s="454"/>
      <c r="AA20" s="454"/>
      <c r="AB20" s="454"/>
      <c r="AC20" s="454"/>
      <c r="AD20" s="454"/>
      <c r="AE20" s="454"/>
      <c r="AF20" s="454"/>
      <c r="AG20" s="454"/>
      <c r="AH20" s="454"/>
      <c r="AI20" s="454"/>
      <c r="AJ20" s="454"/>
      <c r="AK20" s="454"/>
      <c r="AL20" s="454"/>
      <c r="AM20" s="454"/>
      <c r="AN20" s="454"/>
      <c r="AO20" s="454"/>
      <c r="AP20" s="454"/>
      <c r="AQ20" s="454"/>
      <c r="AR20" s="454"/>
      <c r="AS20" s="454"/>
      <c r="AT20" s="454"/>
      <c r="AU20" s="454"/>
      <c r="AV20" s="454"/>
      <c r="AW20" s="454"/>
      <c r="AX20" s="454"/>
      <c r="AY20" s="454"/>
      <c r="AZ20" s="454"/>
      <c r="BA20" s="454"/>
      <c r="BB20" s="454"/>
      <c r="BC20" s="454"/>
      <c r="BD20" s="454"/>
      <c r="BE20" s="454"/>
      <c r="BF20" s="454"/>
      <c r="BG20" s="454"/>
      <c r="BH20" s="454"/>
      <c r="BI20" s="454"/>
      <c r="BJ20" s="454"/>
      <c r="BK20" s="454"/>
      <c r="BL20" s="454"/>
      <c r="BM20" s="454"/>
      <c r="BN20" s="454"/>
      <c r="BO20" s="454"/>
      <c r="BP20" s="454"/>
      <c r="BQ20" s="454"/>
      <c r="BR20" s="454"/>
      <c r="BS20" s="454"/>
      <c r="BT20" s="454"/>
      <c r="BU20" s="454"/>
      <c r="BV20" s="454"/>
      <c r="BW20" s="454"/>
    </row>
    <row r="21" spans="2:76" ht="15" customHeight="1">
      <c r="B21" s="504" t="s">
        <v>1773</v>
      </c>
      <c r="C21" s="504"/>
      <c r="D21" s="504"/>
      <c r="E21" s="504"/>
      <c r="F21" s="504"/>
      <c r="G21" s="504"/>
      <c r="H21" s="504"/>
      <c r="I21" s="504"/>
      <c r="J21" s="504"/>
      <c r="K21" s="504"/>
      <c r="L21" s="504"/>
      <c r="M21" s="451"/>
      <c r="N21" s="451"/>
      <c r="O21" s="451"/>
      <c r="P21" s="451"/>
      <c r="Q21" s="452"/>
      <c r="R21" s="452"/>
      <c r="S21" s="452"/>
      <c r="T21" s="452"/>
      <c r="U21" s="452"/>
      <c r="V21" s="452"/>
      <c r="W21" s="452"/>
      <c r="X21" s="452"/>
      <c r="Y21" s="452"/>
      <c r="Z21" s="452"/>
      <c r="AA21" s="452"/>
      <c r="AB21" s="450"/>
      <c r="AC21" s="450"/>
      <c r="AD21" s="450"/>
      <c r="AE21" s="450"/>
      <c r="AF21" s="450"/>
      <c r="AG21" s="450"/>
      <c r="AH21" s="450"/>
      <c r="AI21" s="450"/>
      <c r="AJ21" s="450"/>
      <c r="AK21" s="450"/>
      <c r="AL21" s="450"/>
      <c r="AM21" s="450"/>
      <c r="AN21" s="450"/>
      <c r="AO21" s="450"/>
      <c r="AP21" s="450"/>
      <c r="AQ21" s="450"/>
      <c r="AR21" s="450"/>
      <c r="AS21" s="450"/>
      <c r="AT21" s="450"/>
      <c r="AU21" s="450"/>
      <c r="AV21" s="450"/>
      <c r="AW21" s="450"/>
      <c r="AX21" s="450"/>
      <c r="AY21" s="450"/>
      <c r="AZ21" s="450"/>
      <c r="BA21" s="450"/>
      <c r="BB21" s="450"/>
      <c r="BC21" s="450"/>
      <c r="BD21" s="450"/>
      <c r="BE21" s="450"/>
      <c r="BF21" s="450"/>
      <c r="BG21" s="450"/>
      <c r="BH21" s="450"/>
      <c r="BI21" s="450"/>
      <c r="BJ21" s="450"/>
      <c r="BK21" s="450"/>
      <c r="BL21" s="450"/>
      <c r="BM21" s="450"/>
      <c r="BN21" s="450"/>
      <c r="BO21" s="450"/>
      <c r="BP21" s="450"/>
      <c r="BQ21" s="450"/>
      <c r="BR21" s="450"/>
      <c r="BS21" s="450"/>
      <c r="BT21" s="450"/>
      <c r="BU21" s="450"/>
      <c r="BV21" s="450"/>
      <c r="BW21" s="450"/>
    </row>
    <row r="22" spans="2:76" ht="32.25" customHeight="1">
      <c r="B22" s="505" t="s">
        <v>1776</v>
      </c>
      <c r="C22" s="505"/>
      <c r="D22" s="505"/>
      <c r="E22" s="505"/>
      <c r="F22" s="505"/>
      <c r="G22" s="505"/>
      <c r="H22" s="505"/>
      <c r="I22" s="505"/>
      <c r="J22" s="505"/>
      <c r="K22" s="505"/>
      <c r="L22" s="505"/>
      <c r="M22" s="505"/>
      <c r="N22" s="505"/>
      <c r="O22" s="505"/>
      <c r="P22" s="505"/>
      <c r="Q22" s="505"/>
      <c r="R22" s="505"/>
      <c r="S22" s="505"/>
      <c r="T22" s="505"/>
      <c r="U22" s="505"/>
      <c r="V22" s="505"/>
      <c r="W22" s="505"/>
      <c r="X22" s="505"/>
      <c r="Y22" s="505"/>
      <c r="Z22" s="505"/>
      <c r="AA22" s="505"/>
      <c r="AB22" s="505"/>
      <c r="AC22" s="505"/>
      <c r="AD22" s="505"/>
      <c r="AE22" s="505"/>
      <c r="AF22" s="505"/>
      <c r="AG22" s="505"/>
      <c r="AH22" s="505"/>
      <c r="AI22" s="505"/>
      <c r="AJ22" s="505"/>
      <c r="AK22" s="505"/>
      <c r="AL22" s="505"/>
      <c r="AM22" s="505"/>
      <c r="AN22" s="505"/>
      <c r="AO22" s="505"/>
      <c r="AP22" s="505"/>
      <c r="AQ22" s="505"/>
      <c r="AR22" s="505"/>
      <c r="AS22" s="505"/>
      <c r="AT22" s="505"/>
      <c r="AU22" s="505"/>
      <c r="AV22" s="505"/>
      <c r="AW22" s="505"/>
      <c r="AX22" s="505"/>
      <c r="AY22" s="505"/>
      <c r="AZ22" s="505"/>
      <c r="BA22" s="505"/>
      <c r="BB22" s="505"/>
      <c r="BC22" s="505"/>
      <c r="BD22" s="505"/>
      <c r="BE22" s="505"/>
      <c r="BF22" s="505"/>
      <c r="BG22" s="505"/>
      <c r="BH22" s="505"/>
      <c r="BI22" s="505"/>
      <c r="BJ22" s="505"/>
      <c r="BK22" s="505"/>
      <c r="BL22" s="505"/>
      <c r="BM22" s="505"/>
      <c r="BN22" s="505"/>
      <c r="BO22" s="505"/>
      <c r="BP22" s="505"/>
      <c r="BQ22" s="505"/>
      <c r="BR22" s="505"/>
      <c r="BS22" s="505"/>
      <c r="BT22" s="505"/>
      <c r="BU22" s="505"/>
      <c r="BV22" s="505"/>
      <c r="BW22" s="505"/>
      <c r="BX22" s="505"/>
    </row>
    <row r="23" spans="2:76">
      <c r="B23" s="35" t="s">
        <v>1774</v>
      </c>
      <c r="C23" s="35"/>
      <c r="D23" s="35"/>
      <c r="E23" s="35"/>
      <c r="F23" s="35"/>
      <c r="G23" s="35"/>
      <c r="H23" s="35"/>
      <c r="I23" s="35"/>
      <c r="J23" s="35"/>
      <c r="K23" s="35"/>
      <c r="L23" s="35"/>
      <c r="M23" s="35"/>
      <c r="N23" s="35"/>
      <c r="O23" s="35"/>
      <c r="P23" s="35"/>
    </row>
    <row r="24" spans="2:76" ht="28.5" customHeight="1">
      <c r="B24" s="506" t="s">
        <v>1777</v>
      </c>
      <c r="C24" s="506"/>
      <c r="D24" s="506"/>
      <c r="E24" s="506"/>
      <c r="F24" s="506"/>
      <c r="G24" s="506"/>
      <c r="H24" s="506"/>
      <c r="I24" s="506"/>
      <c r="J24" s="506"/>
      <c r="K24" s="506"/>
      <c r="L24" s="506"/>
      <c r="M24" s="506"/>
      <c r="N24" s="506"/>
      <c r="O24" s="506"/>
      <c r="P24" s="506"/>
      <c r="Q24" s="506"/>
      <c r="R24" s="506"/>
      <c r="S24" s="506"/>
      <c r="T24" s="506"/>
      <c r="U24" s="506"/>
      <c r="V24" s="506"/>
      <c r="W24" s="506"/>
      <c r="X24" s="506"/>
      <c r="Y24" s="506"/>
      <c r="Z24" s="506"/>
      <c r="AA24" s="506"/>
      <c r="AB24" s="506"/>
      <c r="AC24" s="506"/>
      <c r="AD24" s="506"/>
      <c r="AE24" s="506"/>
      <c r="AF24" s="506"/>
      <c r="AG24" s="506"/>
      <c r="AH24" s="506"/>
      <c r="AI24" s="506"/>
      <c r="AJ24" s="506"/>
      <c r="AK24" s="506"/>
      <c r="AL24" s="506"/>
      <c r="AM24" s="506"/>
      <c r="AN24" s="506"/>
      <c r="AO24" s="506"/>
      <c r="AP24" s="506"/>
      <c r="AQ24" s="506"/>
      <c r="AR24" s="506"/>
      <c r="AS24" s="506"/>
      <c r="AT24" s="506"/>
      <c r="AU24" s="506"/>
      <c r="AV24" s="506"/>
      <c r="AW24" s="506"/>
      <c r="AX24" s="506"/>
      <c r="AY24" s="506"/>
      <c r="AZ24" s="506"/>
      <c r="BA24" s="506"/>
      <c r="BB24" s="506"/>
      <c r="BC24" s="506"/>
      <c r="BD24" s="506"/>
      <c r="BE24" s="506"/>
      <c r="BF24" s="506"/>
      <c r="BG24" s="506"/>
      <c r="BH24" s="506"/>
      <c r="BI24" s="506"/>
      <c r="BJ24" s="506"/>
      <c r="BK24" s="506"/>
      <c r="BL24" s="506"/>
      <c r="BM24" s="506"/>
      <c r="BN24" s="506"/>
      <c r="BO24" s="506"/>
      <c r="BP24" s="506"/>
      <c r="BQ24" s="506"/>
      <c r="BR24" s="506"/>
      <c r="BS24" s="506"/>
      <c r="BT24" s="506"/>
      <c r="BU24" s="506"/>
      <c r="BV24" s="506"/>
      <c r="BW24" s="506"/>
      <c r="BX24" s="506"/>
    </row>
    <row r="25" spans="2:76">
      <c r="B25" s="35" t="s">
        <v>1775</v>
      </c>
      <c r="C25" s="35"/>
      <c r="D25" s="35"/>
      <c r="E25" s="35"/>
      <c r="F25" s="35"/>
      <c r="G25" s="35"/>
      <c r="H25" s="35"/>
      <c r="I25" s="35"/>
      <c r="J25" s="35"/>
      <c r="K25" s="35"/>
      <c r="L25" s="35"/>
      <c r="M25" s="35"/>
      <c r="N25" s="35"/>
      <c r="O25" s="35"/>
      <c r="P25" s="35"/>
    </row>
    <row r="26" spans="2:76">
      <c r="B26" s="507" t="s">
        <v>1778</v>
      </c>
      <c r="C26" s="507"/>
      <c r="D26" s="507"/>
      <c r="E26" s="507"/>
      <c r="F26" s="507"/>
      <c r="G26" s="507"/>
      <c r="H26" s="507"/>
      <c r="I26" s="507"/>
      <c r="J26" s="507"/>
      <c r="K26" s="507"/>
      <c r="L26" s="507"/>
      <c r="M26" s="507"/>
      <c r="N26" s="507"/>
      <c r="O26" s="507"/>
      <c r="P26" s="507"/>
      <c r="Q26" s="507"/>
      <c r="R26" s="507"/>
      <c r="S26" s="507"/>
      <c r="T26" s="507"/>
      <c r="U26" s="507"/>
      <c r="V26" s="507"/>
      <c r="W26" s="507"/>
      <c r="X26" s="507"/>
      <c r="Y26" s="507"/>
      <c r="Z26" s="507"/>
      <c r="AA26" s="507"/>
      <c r="AB26" s="507"/>
      <c r="AC26" s="507"/>
      <c r="AD26" s="507"/>
      <c r="AE26" s="507"/>
      <c r="AF26" s="507"/>
      <c r="AG26" s="507"/>
      <c r="AH26" s="507"/>
      <c r="AI26" s="507"/>
      <c r="AJ26" s="507"/>
      <c r="AK26" s="507"/>
      <c r="AL26" s="507"/>
      <c r="AM26" s="507"/>
      <c r="AN26" s="507"/>
      <c r="AO26" s="507"/>
      <c r="AP26" s="507"/>
      <c r="AQ26" s="507"/>
      <c r="AR26" s="507"/>
      <c r="AS26" s="507"/>
      <c r="AT26" s="507"/>
      <c r="AU26" s="507"/>
      <c r="AV26" s="507"/>
      <c r="AW26" s="507"/>
      <c r="AX26" s="507"/>
      <c r="AY26" s="507"/>
      <c r="AZ26" s="507"/>
      <c r="BA26" s="507"/>
      <c r="BB26" s="507"/>
      <c r="BC26" s="507"/>
      <c r="BD26" s="507"/>
      <c r="BE26" s="507"/>
      <c r="BF26" s="507"/>
      <c r="BG26" s="507"/>
      <c r="BH26" s="507"/>
      <c r="BI26" s="507"/>
      <c r="BJ26" s="507"/>
      <c r="BK26" s="507"/>
      <c r="BL26" s="507"/>
      <c r="BM26" s="507"/>
      <c r="BN26" s="507"/>
      <c r="BO26" s="507"/>
      <c r="BP26" s="507"/>
      <c r="BQ26" s="507"/>
      <c r="BR26" s="507"/>
      <c r="BS26" s="507"/>
      <c r="BT26" s="507"/>
      <c r="BU26" s="507"/>
      <c r="BV26" s="507"/>
      <c r="BW26" s="507"/>
      <c r="BX26" s="507"/>
    </row>
    <row r="27" spans="2:76">
      <c r="B27" s="453"/>
      <c r="C27" s="453"/>
      <c r="D27" s="453"/>
      <c r="E27" s="453"/>
      <c r="F27" s="453"/>
      <c r="G27" s="453"/>
      <c r="H27" s="453"/>
      <c r="I27" s="453"/>
      <c r="J27" s="453"/>
      <c r="K27" s="453"/>
      <c r="L27" s="453"/>
      <c r="M27" s="453"/>
      <c r="N27" s="453"/>
      <c r="O27" s="453"/>
      <c r="P27" s="453"/>
      <c r="Q27" s="453"/>
      <c r="R27" s="453"/>
      <c r="S27" s="453"/>
      <c r="T27" s="453"/>
      <c r="U27" s="453"/>
      <c r="V27" s="453"/>
      <c r="W27" s="453"/>
      <c r="X27" s="453"/>
      <c r="Y27" s="453"/>
      <c r="Z27" s="453"/>
      <c r="AA27" s="453"/>
      <c r="AB27" s="453"/>
      <c r="AC27" s="453"/>
      <c r="AD27" s="453"/>
      <c r="AE27" s="453"/>
      <c r="AF27" s="453"/>
      <c r="AG27" s="453"/>
      <c r="AH27" s="453"/>
      <c r="AI27" s="453"/>
      <c r="AJ27" s="453"/>
      <c r="AK27" s="453"/>
      <c r="AL27" s="453"/>
      <c r="AM27" s="453"/>
      <c r="AN27" s="453"/>
      <c r="AO27" s="453"/>
      <c r="AP27" s="453"/>
      <c r="AQ27" s="453"/>
      <c r="AR27" s="453"/>
      <c r="AS27" s="453"/>
      <c r="AT27" s="453"/>
      <c r="AU27" s="453"/>
      <c r="AV27" s="453"/>
      <c r="AW27" s="453"/>
      <c r="AX27" s="453"/>
      <c r="AY27" s="453"/>
      <c r="AZ27" s="453"/>
      <c r="BA27" s="453"/>
      <c r="BB27" s="453"/>
      <c r="BC27" s="453"/>
      <c r="BD27" s="453"/>
      <c r="BE27" s="453"/>
      <c r="BF27" s="453"/>
      <c r="BG27" s="453"/>
      <c r="BH27" s="453"/>
      <c r="BI27" s="453"/>
      <c r="BJ27" s="453"/>
      <c r="BK27" s="453"/>
      <c r="BL27" s="453"/>
      <c r="BM27" s="453"/>
      <c r="BN27" s="453"/>
      <c r="BO27" s="453"/>
      <c r="BP27" s="453"/>
      <c r="BQ27" s="453"/>
      <c r="BR27" s="453"/>
      <c r="BS27" s="453"/>
      <c r="BT27" s="453"/>
      <c r="BU27" s="453"/>
      <c r="BV27" s="453"/>
      <c r="BW27" s="453"/>
      <c r="BX27" s="453"/>
    </row>
    <row r="28" spans="2:76">
      <c r="B28" s="453"/>
      <c r="C28" s="453"/>
      <c r="D28" s="453"/>
      <c r="E28" s="453"/>
      <c r="F28" s="453"/>
      <c r="G28" s="453"/>
      <c r="H28" s="453"/>
      <c r="I28" s="453"/>
      <c r="J28" s="453"/>
      <c r="K28" s="453"/>
      <c r="L28" s="453"/>
      <c r="M28" s="453"/>
      <c r="N28" s="453"/>
      <c r="O28" s="453"/>
      <c r="P28" s="453"/>
      <c r="Q28" s="453"/>
      <c r="R28" s="453"/>
      <c r="S28" s="453"/>
      <c r="T28" s="453"/>
      <c r="U28" s="453"/>
      <c r="V28" s="453"/>
      <c r="W28" s="453"/>
      <c r="X28" s="453"/>
      <c r="Y28" s="453"/>
      <c r="Z28" s="453"/>
      <c r="AA28" s="453"/>
      <c r="AB28" s="453"/>
      <c r="AC28" s="453"/>
      <c r="AD28" s="453"/>
      <c r="AE28" s="453"/>
      <c r="AF28" s="453"/>
      <c r="AG28" s="453"/>
      <c r="AH28" s="453"/>
      <c r="AI28" s="453"/>
      <c r="AJ28" s="453"/>
      <c r="AK28" s="453"/>
      <c r="AL28" s="453"/>
      <c r="AM28" s="453"/>
      <c r="AN28" s="453"/>
      <c r="AO28" s="453"/>
      <c r="AP28" s="453"/>
      <c r="AQ28" s="453"/>
      <c r="AR28" s="453"/>
      <c r="AS28" s="453"/>
      <c r="AT28" s="453"/>
      <c r="AU28" s="453"/>
      <c r="AV28" s="453"/>
      <c r="AW28" s="453"/>
      <c r="AX28" s="453"/>
      <c r="AY28" s="453"/>
      <c r="AZ28" s="453"/>
      <c r="BA28" s="453"/>
      <c r="BB28" s="453"/>
      <c r="BC28" s="453"/>
      <c r="BD28" s="453"/>
      <c r="BE28" s="453"/>
      <c r="BF28" s="453"/>
      <c r="BG28" s="453"/>
      <c r="BH28" s="453"/>
      <c r="BI28" s="453"/>
      <c r="BJ28" s="453"/>
      <c r="BK28" s="453"/>
      <c r="BL28" s="453"/>
      <c r="BM28" s="453"/>
      <c r="BN28" s="453"/>
      <c r="BO28" s="453"/>
      <c r="BP28" s="453"/>
      <c r="BQ28" s="453"/>
      <c r="BR28" s="453"/>
      <c r="BS28" s="453"/>
      <c r="BT28" s="453"/>
      <c r="BU28" s="453"/>
      <c r="BV28" s="453"/>
      <c r="BW28" s="453"/>
      <c r="BX28" s="453"/>
    </row>
    <row r="29" spans="2:76">
      <c r="B29" s="453"/>
      <c r="C29" s="453"/>
      <c r="D29" s="453"/>
      <c r="E29" s="453"/>
      <c r="F29" s="453"/>
      <c r="G29" s="453"/>
      <c r="H29" s="453"/>
      <c r="I29" s="453"/>
      <c r="J29" s="453"/>
      <c r="K29" s="453"/>
      <c r="L29" s="453"/>
      <c r="M29" s="453"/>
      <c r="N29" s="453"/>
      <c r="O29" s="453"/>
      <c r="P29" s="453"/>
      <c r="Q29" s="453"/>
      <c r="R29" s="453"/>
      <c r="S29" s="453"/>
      <c r="T29" s="453"/>
      <c r="U29" s="453"/>
      <c r="V29" s="453"/>
      <c r="W29" s="453"/>
      <c r="X29" s="453"/>
      <c r="Y29" s="453"/>
      <c r="Z29" s="453"/>
      <c r="AA29" s="453"/>
      <c r="AB29" s="453"/>
      <c r="AC29" s="453"/>
      <c r="AD29" s="453"/>
      <c r="AE29" s="453"/>
      <c r="AF29" s="453"/>
      <c r="AG29" s="453"/>
      <c r="AH29" s="453"/>
      <c r="AI29" s="453"/>
      <c r="AJ29" s="453"/>
      <c r="AK29" s="453"/>
      <c r="AL29" s="453"/>
      <c r="AM29" s="453"/>
      <c r="AN29" s="453"/>
      <c r="AO29" s="453"/>
      <c r="AP29" s="453"/>
      <c r="AQ29" s="453"/>
      <c r="AR29" s="453"/>
      <c r="AS29" s="453"/>
      <c r="AT29" s="453"/>
      <c r="AU29" s="453"/>
      <c r="AV29" s="453"/>
      <c r="AW29" s="453"/>
      <c r="AX29" s="453"/>
      <c r="AY29" s="453"/>
      <c r="AZ29" s="453"/>
      <c r="BA29" s="453"/>
      <c r="BB29" s="453"/>
      <c r="BC29" s="453"/>
      <c r="BD29" s="453"/>
      <c r="BE29" s="453"/>
      <c r="BF29" s="453"/>
      <c r="BG29" s="453"/>
      <c r="BH29" s="453"/>
      <c r="BI29" s="453"/>
      <c r="BJ29" s="453"/>
      <c r="BK29" s="453"/>
      <c r="BL29" s="453"/>
      <c r="BM29" s="453"/>
      <c r="BN29" s="453"/>
      <c r="BO29" s="453"/>
      <c r="BP29" s="453"/>
      <c r="BQ29" s="453"/>
      <c r="BR29" s="453"/>
      <c r="BS29" s="453"/>
      <c r="BT29" s="453"/>
      <c r="BU29" s="453"/>
      <c r="BV29" s="453"/>
      <c r="BW29" s="453"/>
      <c r="BX29" s="453"/>
    </row>
  </sheetData>
  <mergeCells count="52">
    <mergeCell ref="B21:L21"/>
    <mergeCell ref="B22:BX22"/>
    <mergeCell ref="B24:BX24"/>
    <mergeCell ref="B26:BX26"/>
    <mergeCell ref="BC11:BM12"/>
    <mergeCell ref="BN11:BS12"/>
    <mergeCell ref="BT11:BY12"/>
    <mergeCell ref="BZ11:CE12"/>
    <mergeCell ref="B13:V14"/>
    <mergeCell ref="W13:AC14"/>
    <mergeCell ref="AD13:AJ14"/>
    <mergeCell ref="AK13:AU14"/>
    <mergeCell ref="AV13:BB14"/>
    <mergeCell ref="BC13:BM14"/>
    <mergeCell ref="BN13:BS14"/>
    <mergeCell ref="BT13:BY14"/>
    <mergeCell ref="BZ13:CE14"/>
    <mergeCell ref="B11:V12"/>
    <mergeCell ref="W11:AC12"/>
    <mergeCell ref="AD11:AJ12"/>
    <mergeCell ref="AK11:AU12"/>
    <mergeCell ref="AV11:BB12"/>
    <mergeCell ref="BC9:BM10"/>
    <mergeCell ref="BN9:BS10"/>
    <mergeCell ref="BT9:BY10"/>
    <mergeCell ref="BZ9:CE10"/>
    <mergeCell ref="B7:V8"/>
    <mergeCell ref="W7:AC8"/>
    <mergeCell ref="AD7:AJ8"/>
    <mergeCell ref="AK7:AU8"/>
    <mergeCell ref="AV7:BB8"/>
    <mergeCell ref="B9:V10"/>
    <mergeCell ref="W9:AC10"/>
    <mergeCell ref="AD9:AJ10"/>
    <mergeCell ref="AK9:AU10"/>
    <mergeCell ref="AV9:BB10"/>
    <mergeCell ref="BC7:BM8"/>
    <mergeCell ref="BN7:BS8"/>
    <mergeCell ref="BT7:BY8"/>
    <mergeCell ref="BZ7:CE8"/>
    <mergeCell ref="B1:CC2"/>
    <mergeCell ref="B3:BB3"/>
    <mergeCell ref="B5:V6"/>
    <mergeCell ref="W5:AC6"/>
    <mergeCell ref="AD5:AJ6"/>
    <mergeCell ref="AK5:AU6"/>
    <mergeCell ref="AV5:BB6"/>
    <mergeCell ref="BC5:BM6"/>
    <mergeCell ref="BN5:CE5"/>
    <mergeCell ref="BN6:BS6"/>
    <mergeCell ref="BT6:BY6"/>
    <mergeCell ref="BZ6:CE6"/>
  </mergeCells>
  <dataValidations count="2">
    <dataValidation type="list" allowBlank="1" showInputMessage="1" showErrorMessage="1" sqref="AD7:AJ14">
      <formula1>$Q$16:$Q$18</formula1>
    </dataValidation>
    <dataValidation type="list" allowBlank="1" showInputMessage="1" showErrorMessage="1" sqref="W7:AC14">
      <formula1>$AG$16:$AG$19</formula1>
    </dataValidation>
  </dataValidations>
  <pageMargins left="0.43307086614173229" right="0.31496062992125984" top="0.74803149606299213" bottom="0.74803149606299213" header="0.31496062992125984" footer="0.31496062992125984"/>
  <pageSetup scale="90" orientation="landscape" horizontalDpi="4294967295" verticalDpi="4294967295" r:id="rId1"/>
  <headerFooter>
    <oddFooter>&amp;R&amp;10Página &amp;P de &amp;N</oddFooter>
  </headerFooter>
</worksheet>
</file>

<file path=xl/worksheets/sheet4.xml><?xml version="1.0" encoding="utf-8"?>
<worksheet xmlns="http://schemas.openxmlformats.org/spreadsheetml/2006/main" xmlns:r="http://schemas.openxmlformats.org/officeDocument/2006/relationships">
  <sheetPr>
    <tabColor rgb="FFA15517"/>
  </sheetPr>
  <dimension ref="A1:CD36"/>
  <sheetViews>
    <sheetView showGridLines="0" showRuler="0" topLeftCell="A7" zoomScale="90" zoomScaleNormal="90" zoomScalePageLayoutView="90" workbookViewId="0">
      <selection activeCell="BK21" sqref="BK21:CC22"/>
    </sheetView>
  </sheetViews>
  <sheetFormatPr baseColWidth="10" defaultRowHeight="15"/>
  <cols>
    <col min="1" max="2" width="3.28515625" customWidth="1"/>
    <col min="3" max="11" width="1.7109375" customWidth="1"/>
    <col min="12" max="12" width="2.85546875" customWidth="1"/>
    <col min="13" max="13" width="1.7109375" customWidth="1"/>
    <col min="14" max="14" width="2.140625" customWidth="1"/>
    <col min="15" max="24" width="1.7109375" customWidth="1"/>
    <col min="25" max="25" width="0.140625" customWidth="1"/>
    <col min="26" max="26" width="1.7109375" customWidth="1"/>
    <col min="27" max="27" width="0.7109375" customWidth="1"/>
    <col min="28" max="96" width="1.7109375" customWidth="1"/>
  </cols>
  <sheetData>
    <row r="1" spans="1:81" ht="15" customHeight="1" thickTop="1">
      <c r="A1" s="520" t="s">
        <v>1784</v>
      </c>
      <c r="B1" s="521"/>
      <c r="C1" s="521"/>
      <c r="D1" s="521"/>
      <c r="E1" s="521"/>
      <c r="F1" s="521"/>
      <c r="G1" s="521"/>
      <c r="H1" s="521"/>
      <c r="I1" s="521"/>
      <c r="J1" s="521"/>
      <c r="K1" s="521"/>
      <c r="L1" s="521"/>
      <c r="M1" s="521"/>
      <c r="N1" s="521"/>
      <c r="O1" s="521"/>
      <c r="P1" s="521"/>
      <c r="Q1" s="521"/>
      <c r="R1" s="521"/>
      <c r="S1" s="521"/>
      <c r="T1" s="521"/>
      <c r="U1" s="521"/>
      <c r="V1" s="521"/>
      <c r="W1" s="521"/>
      <c r="X1" s="521"/>
      <c r="Y1" s="521"/>
      <c r="Z1" s="521"/>
      <c r="AA1" s="521"/>
      <c r="AB1" s="521"/>
      <c r="AC1" s="521"/>
      <c r="AD1" s="521"/>
      <c r="AE1" s="521"/>
      <c r="AF1" s="521"/>
      <c r="AG1" s="521"/>
      <c r="AH1" s="521"/>
      <c r="AI1" s="521"/>
      <c r="AJ1" s="521"/>
      <c r="AK1" s="521"/>
      <c r="AL1" s="521"/>
      <c r="AM1" s="521"/>
      <c r="AN1" s="521"/>
      <c r="AO1" s="521"/>
      <c r="AP1" s="521"/>
      <c r="AQ1" s="521"/>
      <c r="AR1" s="521"/>
      <c r="AS1" s="521"/>
      <c r="AT1" s="521"/>
      <c r="AU1" s="521"/>
      <c r="AV1" s="521"/>
      <c r="AW1" s="521"/>
      <c r="AX1" s="521"/>
      <c r="AY1" s="521"/>
      <c r="AZ1" s="521"/>
      <c r="BA1" s="521"/>
      <c r="BB1" s="521"/>
      <c r="BC1" s="521"/>
      <c r="BD1" s="521"/>
      <c r="BE1" s="521"/>
      <c r="BF1" s="521"/>
      <c r="BG1" s="521"/>
      <c r="BH1" s="521"/>
      <c r="BI1" s="521"/>
      <c r="BJ1" s="521"/>
      <c r="BK1" s="521"/>
      <c r="BL1" s="521"/>
      <c r="BM1" s="521"/>
      <c r="BN1" s="521"/>
      <c r="BO1" s="521"/>
      <c r="BP1" s="521"/>
      <c r="BQ1" s="521"/>
      <c r="BR1" s="521"/>
      <c r="BS1" s="521"/>
      <c r="BT1" s="521"/>
      <c r="BU1" s="521"/>
      <c r="BV1" s="521"/>
      <c r="BW1" s="521"/>
      <c r="BX1" s="521"/>
      <c r="BY1" s="521"/>
      <c r="BZ1" s="521"/>
      <c r="CA1" s="521"/>
      <c r="CB1" s="521"/>
      <c r="CC1" s="522"/>
    </row>
    <row r="2" spans="1:81" ht="15" customHeight="1">
      <c r="A2" s="523"/>
      <c r="B2" s="524"/>
      <c r="C2" s="524"/>
      <c r="D2" s="524"/>
      <c r="E2" s="524"/>
      <c r="F2" s="524"/>
      <c r="G2" s="524"/>
      <c r="H2" s="524"/>
      <c r="I2" s="524"/>
      <c r="J2" s="524"/>
      <c r="K2" s="524"/>
      <c r="L2" s="524"/>
      <c r="M2" s="524"/>
      <c r="N2" s="524"/>
      <c r="O2" s="524"/>
      <c r="P2" s="524"/>
      <c r="Q2" s="524"/>
      <c r="R2" s="524"/>
      <c r="S2" s="524"/>
      <c r="T2" s="524"/>
      <c r="U2" s="524"/>
      <c r="V2" s="524"/>
      <c r="W2" s="524"/>
      <c r="X2" s="524"/>
      <c r="Y2" s="524"/>
      <c r="Z2" s="524"/>
      <c r="AA2" s="524"/>
      <c r="AB2" s="524"/>
      <c r="AC2" s="524"/>
      <c r="AD2" s="524"/>
      <c r="AE2" s="524"/>
      <c r="AF2" s="524"/>
      <c r="AG2" s="524"/>
      <c r="AH2" s="524"/>
      <c r="AI2" s="524"/>
      <c r="AJ2" s="524"/>
      <c r="AK2" s="524"/>
      <c r="AL2" s="524"/>
      <c r="AM2" s="524"/>
      <c r="AN2" s="524"/>
      <c r="AO2" s="524"/>
      <c r="AP2" s="524"/>
      <c r="AQ2" s="524"/>
      <c r="AR2" s="524"/>
      <c r="AS2" s="524"/>
      <c r="AT2" s="524"/>
      <c r="AU2" s="524"/>
      <c r="AV2" s="524"/>
      <c r="AW2" s="524"/>
      <c r="AX2" s="524"/>
      <c r="AY2" s="524"/>
      <c r="AZ2" s="524"/>
      <c r="BA2" s="524"/>
      <c r="BB2" s="524"/>
      <c r="BC2" s="524"/>
      <c r="BD2" s="524"/>
      <c r="BE2" s="524"/>
      <c r="BF2" s="524"/>
      <c r="BG2" s="524"/>
      <c r="BH2" s="524"/>
      <c r="BI2" s="524"/>
      <c r="BJ2" s="524"/>
      <c r="BK2" s="524"/>
      <c r="BL2" s="524"/>
      <c r="BM2" s="524"/>
      <c r="BN2" s="524"/>
      <c r="BO2" s="524"/>
      <c r="BP2" s="524"/>
      <c r="BQ2" s="524"/>
      <c r="BR2" s="524"/>
      <c r="BS2" s="524"/>
      <c r="BT2" s="524"/>
      <c r="BU2" s="524"/>
      <c r="BV2" s="524"/>
      <c r="BW2" s="524"/>
      <c r="BX2" s="524"/>
      <c r="BY2" s="524"/>
      <c r="BZ2" s="524"/>
      <c r="CA2" s="524"/>
      <c r="CB2" s="524"/>
      <c r="CC2" s="525"/>
    </row>
    <row r="3" spans="1:81" ht="27.75" customHeight="1">
      <c r="A3" s="481" t="s">
        <v>1943</v>
      </c>
      <c r="B3" s="482"/>
      <c r="C3" s="482"/>
      <c r="D3" s="482"/>
      <c r="E3" s="482"/>
      <c r="F3" s="482"/>
      <c r="G3" s="482"/>
      <c r="H3" s="482"/>
      <c r="I3" s="482"/>
      <c r="J3" s="482"/>
      <c r="K3" s="482"/>
      <c r="L3" s="482"/>
      <c r="M3" s="482"/>
      <c r="N3" s="482"/>
      <c r="O3" s="482"/>
      <c r="P3" s="482"/>
      <c r="Q3" s="482"/>
      <c r="R3" s="482"/>
      <c r="S3" s="482"/>
      <c r="T3" s="482"/>
      <c r="U3" s="482"/>
      <c r="V3" s="482"/>
      <c r="W3" s="482"/>
      <c r="X3" s="482"/>
      <c r="Y3" s="482"/>
      <c r="Z3" s="482"/>
      <c r="AA3" s="482"/>
      <c r="AB3" s="482"/>
      <c r="AC3" s="482"/>
      <c r="AD3" s="482"/>
      <c r="AE3" s="482"/>
      <c r="AF3" s="482"/>
      <c r="AG3" s="482"/>
      <c r="AH3" s="482"/>
      <c r="AI3" s="482"/>
      <c r="AJ3" s="482"/>
      <c r="AK3" s="482"/>
      <c r="AL3" s="482"/>
      <c r="AM3" s="482"/>
      <c r="AN3" s="482"/>
      <c r="AO3" s="482"/>
      <c r="AP3" s="482"/>
      <c r="AQ3" s="482"/>
      <c r="AR3" s="482"/>
      <c r="AS3" s="482"/>
      <c r="AT3" s="482"/>
      <c r="AU3" s="482"/>
      <c r="AV3" s="168"/>
      <c r="AW3" s="168"/>
      <c r="AX3" s="168"/>
      <c r="AY3" s="168"/>
      <c r="AZ3" s="168"/>
      <c r="BA3" s="168"/>
      <c r="BB3" s="168"/>
      <c r="BC3" s="168"/>
      <c r="BD3" s="168"/>
      <c r="BE3" s="168"/>
      <c r="BF3" s="168"/>
      <c r="BG3" s="168"/>
      <c r="BH3" s="168"/>
      <c r="BI3" s="168"/>
      <c r="BJ3" s="168"/>
      <c r="BK3" s="168"/>
      <c r="BL3" s="168"/>
      <c r="BM3" s="168"/>
      <c r="BN3" s="168"/>
      <c r="BO3" s="168"/>
      <c r="BP3" s="168"/>
      <c r="BQ3" s="168"/>
      <c r="BR3" s="168"/>
      <c r="BS3" s="168"/>
      <c r="BT3" s="168"/>
      <c r="BU3" s="168"/>
      <c r="BV3" s="168"/>
      <c r="BW3" s="168"/>
      <c r="BX3" s="168"/>
      <c r="BY3" s="168"/>
      <c r="BZ3" s="168"/>
      <c r="CA3" s="168"/>
      <c r="CB3" s="168"/>
      <c r="CC3" s="169"/>
    </row>
    <row r="4" spans="1:81" ht="6" customHeight="1">
      <c r="A4" s="82"/>
      <c r="B4" s="131"/>
      <c r="C4" s="131"/>
      <c r="D4" s="131"/>
      <c r="E4" s="131"/>
      <c r="F4" s="131"/>
      <c r="G4" s="131"/>
      <c r="H4" s="131"/>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c r="AV4" s="131"/>
      <c r="AW4" s="131"/>
      <c r="AX4" s="131"/>
      <c r="AY4" s="131"/>
      <c r="AZ4" s="131"/>
      <c r="BA4" s="131"/>
      <c r="BB4" s="131"/>
      <c r="BC4" s="131"/>
      <c r="BD4" s="131"/>
      <c r="BE4" s="131"/>
      <c r="BF4" s="131"/>
      <c r="BG4" s="131"/>
      <c r="BH4" s="131"/>
      <c r="BI4" s="131"/>
      <c r="BJ4" s="131"/>
      <c r="BK4" s="131"/>
      <c r="BL4" s="131"/>
      <c r="BM4" s="131"/>
      <c r="BN4" s="131"/>
      <c r="BO4" s="131"/>
      <c r="BP4" s="131"/>
      <c r="BQ4" s="131"/>
      <c r="BR4" s="131"/>
      <c r="BS4" s="131"/>
      <c r="BT4" s="131"/>
      <c r="BU4" s="131"/>
      <c r="BV4" s="131"/>
      <c r="BW4" s="131"/>
      <c r="BX4" s="131"/>
      <c r="BY4" s="131"/>
      <c r="BZ4" s="131"/>
      <c r="CA4" s="131"/>
      <c r="CB4" s="131"/>
      <c r="CC4" s="83"/>
    </row>
    <row r="5" spans="1:81" s="2" customFormat="1" ht="18.75">
      <c r="A5" s="115" t="s">
        <v>1593</v>
      </c>
      <c r="B5" s="99"/>
      <c r="C5" s="99"/>
      <c r="D5" s="99"/>
      <c r="E5" s="99"/>
      <c r="F5" s="99"/>
      <c r="G5" s="99"/>
      <c r="H5" s="99"/>
      <c r="I5" s="99"/>
      <c r="J5" s="99"/>
      <c r="K5" s="99"/>
      <c r="L5" s="99"/>
      <c r="M5" s="99"/>
      <c r="N5" s="99"/>
      <c r="O5" s="99"/>
      <c r="P5" s="99"/>
      <c r="Q5" s="99"/>
      <c r="R5" s="99"/>
      <c r="S5" s="99"/>
      <c r="T5" s="99"/>
      <c r="U5" s="99"/>
      <c r="V5" s="99"/>
      <c r="W5" s="99"/>
      <c r="X5" s="99"/>
      <c r="Y5" s="99"/>
      <c r="Z5" s="99"/>
      <c r="AA5" s="99"/>
      <c r="AB5" s="99"/>
      <c r="AC5" s="99"/>
      <c r="AD5" s="99"/>
      <c r="AE5" s="99"/>
      <c r="AF5" s="99"/>
      <c r="AG5" s="99"/>
      <c r="AH5" s="99"/>
      <c r="AI5" s="99"/>
      <c r="AJ5" s="99"/>
      <c r="AK5" s="100"/>
      <c r="AL5" s="84"/>
      <c r="AM5" s="104" t="s">
        <v>1592</v>
      </c>
      <c r="AN5" s="99"/>
      <c r="AO5" s="99"/>
      <c r="AP5" s="99"/>
      <c r="AQ5" s="99"/>
      <c r="AR5" s="99"/>
      <c r="AS5" s="99"/>
      <c r="AT5" s="99"/>
      <c r="AU5" s="99"/>
      <c r="AV5" s="99"/>
      <c r="AW5" s="99"/>
      <c r="AX5" s="99"/>
      <c r="AY5" s="99"/>
      <c r="AZ5" s="99"/>
      <c r="BA5" s="99"/>
      <c r="BB5" s="99"/>
      <c r="BC5" s="99"/>
      <c r="BD5" s="99"/>
      <c r="BE5" s="99"/>
      <c r="BF5" s="99"/>
      <c r="BG5" s="99"/>
      <c r="BH5" s="99"/>
      <c r="BI5" s="99"/>
      <c r="BJ5" s="99"/>
      <c r="BK5" s="99"/>
      <c r="BL5" s="99"/>
      <c r="BM5" s="99"/>
      <c r="BN5" s="99"/>
      <c r="BO5" s="99"/>
      <c r="BP5" s="99"/>
      <c r="BQ5" s="99"/>
      <c r="BR5" s="99"/>
      <c r="BS5" s="99"/>
      <c r="BT5" s="99"/>
      <c r="BU5" s="99"/>
      <c r="BV5" s="99"/>
      <c r="BW5" s="99"/>
      <c r="BX5" s="99"/>
      <c r="BY5" s="99"/>
      <c r="BZ5" s="99"/>
      <c r="CA5" s="99"/>
      <c r="CB5" s="99"/>
      <c r="CC5" s="116"/>
    </row>
    <row r="6" spans="1:81" s="2" customFormat="1" ht="35.25" customHeight="1">
      <c r="A6" s="526" t="s">
        <v>1925</v>
      </c>
      <c r="B6" s="527"/>
      <c r="C6" s="527"/>
      <c r="D6" s="527"/>
      <c r="E6" s="527"/>
      <c r="F6" s="527"/>
      <c r="G6" s="527"/>
      <c r="H6" s="527"/>
      <c r="I6" s="527"/>
      <c r="J6" s="527"/>
      <c r="K6" s="527"/>
      <c r="L6" s="527"/>
      <c r="M6" s="527"/>
      <c r="N6" s="527"/>
      <c r="O6" s="527"/>
      <c r="P6" s="527"/>
      <c r="Q6" s="527"/>
      <c r="R6" s="527"/>
      <c r="S6" s="527"/>
      <c r="T6" s="527"/>
      <c r="U6" s="527"/>
      <c r="V6" s="527"/>
      <c r="W6" s="527"/>
      <c r="X6" s="527"/>
      <c r="Y6" s="527"/>
      <c r="Z6" s="527"/>
      <c r="AA6" s="527"/>
      <c r="AB6" s="527"/>
      <c r="AC6" s="527"/>
      <c r="AD6" s="527"/>
      <c r="AE6" s="527"/>
      <c r="AF6" s="527"/>
      <c r="AG6" s="527"/>
      <c r="AH6" s="527"/>
      <c r="AI6" s="527"/>
      <c r="AJ6" s="527"/>
      <c r="AK6" s="528"/>
      <c r="AL6" s="84"/>
      <c r="AM6" s="529" t="s">
        <v>1963</v>
      </c>
      <c r="AN6" s="530"/>
      <c r="AO6" s="530"/>
      <c r="AP6" s="530"/>
      <c r="AQ6" s="530"/>
      <c r="AR6" s="530"/>
      <c r="AS6" s="530"/>
      <c r="AT6" s="530"/>
      <c r="AU6" s="530"/>
      <c r="AV6" s="530"/>
      <c r="AW6" s="530"/>
      <c r="AX6" s="530"/>
      <c r="AY6" s="530"/>
      <c r="AZ6" s="530"/>
      <c r="BA6" s="530"/>
      <c r="BB6" s="530"/>
      <c r="BC6" s="530"/>
      <c r="BD6" s="530"/>
      <c r="BE6" s="530"/>
      <c r="BF6" s="530"/>
      <c r="BG6" s="530"/>
      <c r="BH6" s="530"/>
      <c r="BI6" s="530"/>
      <c r="BJ6" s="530"/>
      <c r="BK6" s="530"/>
      <c r="BL6" s="530"/>
      <c r="BM6" s="530"/>
      <c r="BN6" s="530"/>
      <c r="BO6" s="530"/>
      <c r="BP6" s="530"/>
      <c r="BQ6" s="530"/>
      <c r="BR6" s="530"/>
      <c r="BS6" s="530"/>
      <c r="BT6" s="530"/>
      <c r="BU6" s="530"/>
      <c r="BV6" s="530"/>
      <c r="BW6" s="530"/>
      <c r="BX6" s="530"/>
      <c r="BY6" s="530"/>
      <c r="BZ6" s="530"/>
      <c r="CA6" s="530"/>
      <c r="CB6" s="530"/>
      <c r="CC6" s="531"/>
    </row>
    <row r="7" spans="1:81" ht="6" customHeight="1">
      <c r="A7" s="82"/>
      <c r="B7" s="131"/>
      <c r="C7" s="131"/>
      <c r="D7" s="131"/>
      <c r="E7" s="131"/>
      <c r="F7" s="131"/>
      <c r="G7" s="131"/>
      <c r="H7" s="131"/>
      <c r="I7" s="131"/>
      <c r="J7" s="131"/>
      <c r="K7" s="131"/>
      <c r="L7" s="131"/>
      <c r="M7" s="131"/>
      <c r="N7" s="131"/>
      <c r="O7" s="131"/>
      <c r="P7" s="131"/>
      <c r="Q7" s="131"/>
      <c r="R7" s="131"/>
      <c r="S7" s="131"/>
      <c r="T7" s="131"/>
      <c r="U7" s="131"/>
      <c r="V7" s="131"/>
      <c r="W7" s="131"/>
      <c r="X7" s="131"/>
      <c r="Y7" s="131"/>
      <c r="Z7" s="131"/>
      <c r="AA7" s="131"/>
      <c r="AB7" s="131"/>
      <c r="AC7" s="131"/>
      <c r="AD7" s="131"/>
      <c r="AE7" s="131"/>
      <c r="AF7" s="131"/>
      <c r="AG7" s="131"/>
      <c r="AH7" s="131"/>
      <c r="AI7" s="131"/>
      <c r="AJ7" s="131"/>
      <c r="AK7" s="131"/>
      <c r="AL7" s="131"/>
      <c r="AM7" s="85"/>
      <c r="AN7" s="131"/>
      <c r="AO7" s="131"/>
      <c r="AP7" s="131"/>
      <c r="AQ7" s="131"/>
      <c r="AR7" s="131"/>
      <c r="AS7" s="131"/>
      <c r="AT7" s="131"/>
      <c r="AU7" s="131"/>
      <c r="AV7" s="131"/>
      <c r="AW7" s="131"/>
      <c r="AX7" s="131"/>
      <c r="AY7" s="131"/>
      <c r="AZ7" s="131"/>
      <c r="BA7" s="131"/>
      <c r="BB7" s="131"/>
      <c r="BC7" s="131"/>
      <c r="BD7" s="131"/>
      <c r="BE7" s="131"/>
      <c r="BF7" s="131"/>
      <c r="BG7" s="131"/>
      <c r="BH7" s="131"/>
      <c r="BI7" s="131"/>
      <c r="BJ7" s="131"/>
      <c r="BK7" s="131"/>
      <c r="BL7" s="131"/>
      <c r="BM7" s="131"/>
      <c r="BN7" s="131"/>
      <c r="BO7" s="131"/>
      <c r="BP7" s="131"/>
      <c r="BQ7" s="131"/>
      <c r="BR7" s="131"/>
      <c r="BS7" s="131"/>
      <c r="BT7" s="131"/>
      <c r="BU7" s="131"/>
      <c r="BV7" s="131"/>
      <c r="BW7" s="131"/>
      <c r="BX7" s="131"/>
      <c r="BY7" s="131"/>
      <c r="BZ7" s="131"/>
      <c r="CA7" s="131"/>
      <c r="CB7" s="131"/>
      <c r="CC7" s="83"/>
    </row>
    <row r="8" spans="1:81" ht="38.25" customHeight="1">
      <c r="A8" s="117" t="s">
        <v>1609</v>
      </c>
      <c r="B8" s="93"/>
      <c r="C8" s="93"/>
      <c r="D8" s="93"/>
      <c r="E8" s="93"/>
      <c r="F8" s="93"/>
      <c r="G8" s="93"/>
      <c r="H8" s="93"/>
      <c r="I8" s="93"/>
      <c r="J8" s="93"/>
      <c r="K8" s="532"/>
      <c r="L8" s="532"/>
      <c r="M8" s="532"/>
      <c r="N8" s="532"/>
      <c r="O8" s="532"/>
      <c r="P8" s="532"/>
      <c r="Q8" s="532"/>
      <c r="R8" s="532"/>
      <c r="S8" s="532"/>
      <c r="T8" s="532"/>
      <c r="U8" s="532"/>
      <c r="V8" s="532"/>
      <c r="W8" s="532"/>
      <c r="X8" s="532"/>
      <c r="Y8" s="532"/>
      <c r="Z8" s="532"/>
      <c r="AA8" s="532"/>
      <c r="AB8" s="532"/>
      <c r="AC8" s="532"/>
      <c r="AD8" s="532"/>
      <c r="AE8" s="532"/>
      <c r="AF8" s="532"/>
      <c r="AG8" s="532"/>
      <c r="AH8" s="532"/>
      <c r="AI8" s="532"/>
      <c r="AJ8" s="532"/>
      <c r="AK8" s="532"/>
      <c r="AL8" s="532"/>
      <c r="AM8" s="532"/>
      <c r="AN8" s="532"/>
      <c r="AO8" s="532"/>
      <c r="AP8" s="532"/>
      <c r="AQ8" s="532"/>
      <c r="AR8" s="532"/>
      <c r="AS8" s="532"/>
      <c r="AT8" s="532"/>
      <c r="AU8" s="532"/>
      <c r="AV8" s="532"/>
      <c r="AW8" s="532"/>
      <c r="AX8" s="532"/>
      <c r="AY8" s="532"/>
      <c r="AZ8" s="532"/>
      <c r="BA8" s="532"/>
      <c r="BB8" s="532"/>
      <c r="BC8" s="532"/>
      <c r="BD8" s="532"/>
      <c r="BE8" s="532"/>
      <c r="BF8" s="532"/>
      <c r="BG8" s="532"/>
      <c r="BH8" s="532"/>
      <c r="BI8" s="532"/>
      <c r="BJ8" s="532"/>
      <c r="BK8" s="532"/>
      <c r="BL8" s="532"/>
      <c r="BM8" s="532"/>
      <c r="BN8" s="532"/>
      <c r="BO8" s="532"/>
      <c r="BP8" s="532"/>
      <c r="BQ8" s="532"/>
      <c r="BR8" s="532"/>
      <c r="BS8" s="532"/>
      <c r="BT8" s="532"/>
      <c r="BU8" s="532"/>
      <c r="BV8" s="532"/>
      <c r="BW8" s="532"/>
      <c r="BX8" s="532"/>
      <c r="BY8" s="532"/>
      <c r="BZ8" s="532"/>
      <c r="CA8" s="532"/>
      <c r="CB8" s="532"/>
      <c r="CC8" s="533"/>
    </row>
    <row r="9" spans="1:81" ht="18.75">
      <c r="A9" s="106" t="s">
        <v>1338</v>
      </c>
      <c r="B9" s="87"/>
      <c r="C9" s="87"/>
      <c r="D9" s="87"/>
      <c r="E9" s="87"/>
      <c r="F9" s="87"/>
      <c r="G9" s="87"/>
      <c r="H9" s="87"/>
      <c r="I9" s="87"/>
      <c r="J9" s="87"/>
      <c r="K9" s="87"/>
      <c r="L9" s="87"/>
      <c r="M9" s="87"/>
      <c r="N9" s="87"/>
      <c r="O9" s="87"/>
      <c r="P9" s="87"/>
      <c r="Q9" s="87"/>
      <c r="R9" s="87"/>
      <c r="S9" s="87"/>
      <c r="T9" s="87"/>
      <c r="U9" s="87"/>
      <c r="V9" s="87"/>
      <c r="W9" s="87"/>
      <c r="X9" s="87"/>
      <c r="Y9" s="87"/>
      <c r="Z9" s="87"/>
      <c r="AA9" s="87"/>
      <c r="AB9" s="87"/>
      <c r="AC9" s="87"/>
      <c r="AD9" s="87"/>
      <c r="AE9" s="87"/>
      <c r="AF9" s="87"/>
      <c r="AG9" s="87"/>
      <c r="AH9" s="87"/>
      <c r="AI9" s="87"/>
      <c r="AJ9" s="87"/>
      <c r="AK9" s="87"/>
      <c r="AL9" s="88"/>
      <c r="AM9" s="106" t="s">
        <v>1785</v>
      </c>
      <c r="AN9" s="87"/>
      <c r="AO9" s="87"/>
      <c r="AP9" s="87"/>
      <c r="AQ9" s="87"/>
      <c r="AR9" s="87"/>
      <c r="AS9" s="87"/>
      <c r="AT9" s="87"/>
      <c r="AU9" s="87"/>
      <c r="AV9" s="87"/>
      <c r="AW9" s="87"/>
      <c r="AX9" s="87"/>
      <c r="AY9" s="87"/>
      <c r="AZ9" s="87"/>
      <c r="BA9" s="87"/>
      <c r="BB9" s="87"/>
      <c r="BC9" s="87"/>
      <c r="BD9" s="87"/>
      <c r="BE9" s="87"/>
      <c r="BF9" s="87"/>
      <c r="BG9" s="87"/>
      <c r="BH9" s="87"/>
      <c r="BI9" s="87"/>
      <c r="BJ9" s="87"/>
      <c r="BK9" s="87"/>
      <c r="BL9" s="87"/>
      <c r="BM9" s="87"/>
      <c r="BN9" s="87"/>
      <c r="BO9" s="87"/>
      <c r="BP9" s="87"/>
      <c r="BQ9" s="87"/>
      <c r="BR9" s="87"/>
      <c r="BS9" s="87"/>
      <c r="BT9" s="87"/>
      <c r="BU9" s="87"/>
      <c r="BV9" s="87"/>
      <c r="BW9" s="87"/>
      <c r="BX9" s="87"/>
      <c r="BY9" s="87"/>
      <c r="BZ9" s="87"/>
      <c r="CA9" s="87"/>
      <c r="CB9" s="87"/>
      <c r="CC9" s="90"/>
    </row>
    <row r="10" spans="1:81">
      <c r="A10" s="508" t="s">
        <v>1929</v>
      </c>
      <c r="B10" s="509"/>
      <c r="C10" s="509"/>
      <c r="D10" s="509"/>
      <c r="E10" s="509"/>
      <c r="F10" s="509"/>
      <c r="G10" s="509"/>
      <c r="H10" s="509"/>
      <c r="I10" s="509"/>
      <c r="J10" s="509"/>
      <c r="K10" s="509"/>
      <c r="L10" s="509"/>
      <c r="M10" s="509"/>
      <c r="N10" s="509"/>
      <c r="O10" s="509"/>
      <c r="P10" s="509"/>
      <c r="Q10" s="509"/>
      <c r="R10" s="509"/>
      <c r="S10" s="509"/>
      <c r="T10" s="509"/>
      <c r="U10" s="509"/>
      <c r="V10" s="509"/>
      <c r="W10" s="509"/>
      <c r="X10" s="509"/>
      <c r="Y10" s="509"/>
      <c r="Z10" s="509"/>
      <c r="AA10" s="509"/>
      <c r="AB10" s="509"/>
      <c r="AC10" s="509"/>
      <c r="AD10" s="509"/>
      <c r="AE10" s="509"/>
      <c r="AF10" s="509"/>
      <c r="AG10" s="509"/>
      <c r="AH10" s="509"/>
      <c r="AI10" s="509"/>
      <c r="AJ10" s="509"/>
      <c r="AK10" s="509"/>
      <c r="AL10" s="510"/>
      <c r="AM10" s="514" t="s">
        <v>1964</v>
      </c>
      <c r="AN10" s="515"/>
      <c r="AO10" s="515"/>
      <c r="AP10" s="515"/>
      <c r="AQ10" s="515"/>
      <c r="AR10" s="515"/>
      <c r="AS10" s="515"/>
      <c r="AT10" s="515"/>
      <c r="AU10" s="515"/>
      <c r="AV10" s="515"/>
      <c r="AW10" s="515"/>
      <c r="AX10" s="515"/>
      <c r="AY10" s="515"/>
      <c r="AZ10" s="515"/>
      <c r="BA10" s="515"/>
      <c r="BB10" s="515"/>
      <c r="BC10" s="515"/>
      <c r="BD10" s="515"/>
      <c r="BE10" s="515"/>
      <c r="BF10" s="515"/>
      <c r="BG10" s="515"/>
      <c r="BH10" s="515"/>
      <c r="BI10" s="515"/>
      <c r="BJ10" s="515"/>
      <c r="BK10" s="515"/>
      <c r="BL10" s="515"/>
      <c r="BM10" s="515"/>
      <c r="BN10" s="515"/>
      <c r="BO10" s="515"/>
      <c r="BP10" s="515"/>
      <c r="BQ10" s="515"/>
      <c r="BR10" s="515"/>
      <c r="BS10" s="515"/>
      <c r="BT10" s="515"/>
      <c r="BU10" s="515"/>
      <c r="BV10" s="515"/>
      <c r="BW10" s="515"/>
      <c r="BX10" s="515"/>
      <c r="BY10" s="515"/>
      <c r="BZ10" s="515"/>
      <c r="CA10" s="515"/>
      <c r="CB10" s="515"/>
      <c r="CC10" s="516"/>
    </row>
    <row r="11" spans="1:81">
      <c r="A11" s="508"/>
      <c r="B11" s="509"/>
      <c r="C11" s="509"/>
      <c r="D11" s="509"/>
      <c r="E11" s="509"/>
      <c r="F11" s="509"/>
      <c r="G11" s="509"/>
      <c r="H11" s="509"/>
      <c r="I11" s="509"/>
      <c r="J11" s="509"/>
      <c r="K11" s="509"/>
      <c r="L11" s="509"/>
      <c r="M11" s="509"/>
      <c r="N11" s="509"/>
      <c r="O11" s="509"/>
      <c r="P11" s="509"/>
      <c r="Q11" s="509"/>
      <c r="R11" s="509"/>
      <c r="S11" s="509"/>
      <c r="T11" s="509"/>
      <c r="U11" s="509"/>
      <c r="V11" s="509"/>
      <c r="W11" s="509"/>
      <c r="X11" s="509"/>
      <c r="Y11" s="509"/>
      <c r="Z11" s="509"/>
      <c r="AA11" s="509"/>
      <c r="AB11" s="509"/>
      <c r="AC11" s="509"/>
      <c r="AD11" s="509"/>
      <c r="AE11" s="509"/>
      <c r="AF11" s="509"/>
      <c r="AG11" s="509"/>
      <c r="AH11" s="509"/>
      <c r="AI11" s="509"/>
      <c r="AJ11" s="509"/>
      <c r="AK11" s="509"/>
      <c r="AL11" s="510"/>
      <c r="AM11" s="514"/>
      <c r="AN11" s="515"/>
      <c r="AO11" s="515"/>
      <c r="AP11" s="515"/>
      <c r="AQ11" s="515"/>
      <c r="AR11" s="515"/>
      <c r="AS11" s="515"/>
      <c r="AT11" s="515"/>
      <c r="AU11" s="515"/>
      <c r="AV11" s="515"/>
      <c r="AW11" s="515"/>
      <c r="AX11" s="515"/>
      <c r="AY11" s="515"/>
      <c r="AZ11" s="515"/>
      <c r="BA11" s="515"/>
      <c r="BB11" s="515"/>
      <c r="BC11" s="515"/>
      <c r="BD11" s="515"/>
      <c r="BE11" s="515"/>
      <c r="BF11" s="515"/>
      <c r="BG11" s="515"/>
      <c r="BH11" s="515"/>
      <c r="BI11" s="515"/>
      <c r="BJ11" s="515"/>
      <c r="BK11" s="515"/>
      <c r="BL11" s="515"/>
      <c r="BM11" s="515"/>
      <c r="BN11" s="515"/>
      <c r="BO11" s="515"/>
      <c r="BP11" s="515"/>
      <c r="BQ11" s="515"/>
      <c r="BR11" s="515"/>
      <c r="BS11" s="515"/>
      <c r="BT11" s="515"/>
      <c r="BU11" s="515"/>
      <c r="BV11" s="515"/>
      <c r="BW11" s="515"/>
      <c r="BX11" s="515"/>
      <c r="BY11" s="515"/>
      <c r="BZ11" s="515"/>
      <c r="CA11" s="515"/>
      <c r="CB11" s="515"/>
      <c r="CC11" s="516"/>
    </row>
    <row r="12" spans="1:81">
      <c r="A12" s="508"/>
      <c r="B12" s="509"/>
      <c r="C12" s="509"/>
      <c r="D12" s="509"/>
      <c r="E12" s="509"/>
      <c r="F12" s="509"/>
      <c r="G12" s="509"/>
      <c r="H12" s="509"/>
      <c r="I12" s="509"/>
      <c r="J12" s="509"/>
      <c r="K12" s="509"/>
      <c r="L12" s="509"/>
      <c r="M12" s="509"/>
      <c r="N12" s="509"/>
      <c r="O12" s="509"/>
      <c r="P12" s="509"/>
      <c r="Q12" s="509"/>
      <c r="R12" s="509"/>
      <c r="S12" s="509"/>
      <c r="T12" s="509"/>
      <c r="U12" s="509"/>
      <c r="V12" s="509"/>
      <c r="W12" s="509"/>
      <c r="X12" s="509"/>
      <c r="Y12" s="509"/>
      <c r="Z12" s="509"/>
      <c r="AA12" s="509"/>
      <c r="AB12" s="509"/>
      <c r="AC12" s="509"/>
      <c r="AD12" s="509"/>
      <c r="AE12" s="509"/>
      <c r="AF12" s="509"/>
      <c r="AG12" s="509"/>
      <c r="AH12" s="509"/>
      <c r="AI12" s="509"/>
      <c r="AJ12" s="509"/>
      <c r="AK12" s="509"/>
      <c r="AL12" s="510"/>
      <c r="AM12" s="514"/>
      <c r="AN12" s="515"/>
      <c r="AO12" s="515"/>
      <c r="AP12" s="515"/>
      <c r="AQ12" s="515"/>
      <c r="AR12" s="515"/>
      <c r="AS12" s="515"/>
      <c r="AT12" s="515"/>
      <c r="AU12" s="515"/>
      <c r="AV12" s="515"/>
      <c r="AW12" s="515"/>
      <c r="AX12" s="515"/>
      <c r="AY12" s="515"/>
      <c r="AZ12" s="515"/>
      <c r="BA12" s="515"/>
      <c r="BB12" s="515"/>
      <c r="BC12" s="515"/>
      <c r="BD12" s="515"/>
      <c r="BE12" s="515"/>
      <c r="BF12" s="515"/>
      <c r="BG12" s="515"/>
      <c r="BH12" s="515"/>
      <c r="BI12" s="515"/>
      <c r="BJ12" s="515"/>
      <c r="BK12" s="515"/>
      <c r="BL12" s="515"/>
      <c r="BM12" s="515"/>
      <c r="BN12" s="515"/>
      <c r="BO12" s="515"/>
      <c r="BP12" s="515"/>
      <c r="BQ12" s="515"/>
      <c r="BR12" s="515"/>
      <c r="BS12" s="515"/>
      <c r="BT12" s="515"/>
      <c r="BU12" s="515"/>
      <c r="BV12" s="515"/>
      <c r="BW12" s="515"/>
      <c r="BX12" s="515"/>
      <c r="BY12" s="515"/>
      <c r="BZ12" s="515"/>
      <c r="CA12" s="515"/>
      <c r="CB12" s="515"/>
      <c r="CC12" s="516"/>
    </row>
    <row r="13" spans="1:81" ht="18.75">
      <c r="A13" s="508"/>
      <c r="B13" s="509"/>
      <c r="C13" s="509"/>
      <c r="D13" s="509"/>
      <c r="E13" s="509"/>
      <c r="F13" s="509"/>
      <c r="G13" s="509"/>
      <c r="H13" s="509"/>
      <c r="I13" s="509"/>
      <c r="J13" s="509"/>
      <c r="K13" s="509"/>
      <c r="L13" s="509"/>
      <c r="M13" s="509"/>
      <c r="N13" s="509"/>
      <c r="O13" s="509"/>
      <c r="P13" s="509"/>
      <c r="Q13" s="509"/>
      <c r="R13" s="509"/>
      <c r="S13" s="509"/>
      <c r="T13" s="509"/>
      <c r="U13" s="509"/>
      <c r="V13" s="509"/>
      <c r="W13" s="509"/>
      <c r="X13" s="509"/>
      <c r="Y13" s="509"/>
      <c r="Z13" s="509"/>
      <c r="AA13" s="509"/>
      <c r="AB13" s="509"/>
      <c r="AC13" s="509"/>
      <c r="AD13" s="509"/>
      <c r="AE13" s="509"/>
      <c r="AF13" s="509"/>
      <c r="AG13" s="509"/>
      <c r="AH13" s="509"/>
      <c r="AI13" s="509"/>
      <c r="AJ13" s="509"/>
      <c r="AK13" s="509"/>
      <c r="AL13" s="510"/>
      <c r="AM13" s="107" t="s">
        <v>1591</v>
      </c>
      <c r="AN13" s="111"/>
      <c r="AO13" s="89"/>
      <c r="AP13" s="89"/>
      <c r="AQ13" s="89"/>
      <c r="AR13" s="89"/>
      <c r="AS13" s="89"/>
      <c r="AT13" s="89"/>
      <c r="AU13" s="89"/>
      <c r="AV13" s="89"/>
      <c r="AW13" s="89"/>
      <c r="AX13" s="89"/>
      <c r="AY13" s="89"/>
      <c r="AZ13" s="89"/>
      <c r="BA13" s="89"/>
      <c r="BB13" s="89"/>
      <c r="BC13" s="89"/>
      <c r="BD13" s="89"/>
      <c r="BE13" s="89"/>
      <c r="BF13" s="89"/>
      <c r="BG13" s="89"/>
      <c r="BH13" s="89"/>
      <c r="BI13" s="89"/>
      <c r="BJ13" s="89"/>
      <c r="BK13" s="89"/>
      <c r="BL13" s="89"/>
      <c r="BM13" s="89"/>
      <c r="BN13" s="89"/>
      <c r="BO13" s="89"/>
      <c r="BP13" s="89"/>
      <c r="BQ13" s="89"/>
      <c r="BR13" s="89"/>
      <c r="BS13" s="89"/>
      <c r="BT13" s="89"/>
      <c r="BU13" s="89"/>
      <c r="BV13" s="89"/>
      <c r="BW13" s="89"/>
      <c r="BX13" s="89"/>
      <c r="BY13" s="89"/>
      <c r="BZ13" s="89"/>
      <c r="CA13" s="89"/>
      <c r="CB13" s="89"/>
      <c r="CC13" s="91"/>
    </row>
    <row r="14" spans="1:81">
      <c r="A14" s="508"/>
      <c r="B14" s="509"/>
      <c r="C14" s="509"/>
      <c r="D14" s="509"/>
      <c r="E14" s="509"/>
      <c r="F14" s="509"/>
      <c r="G14" s="509"/>
      <c r="H14" s="509"/>
      <c r="I14" s="509"/>
      <c r="J14" s="509"/>
      <c r="K14" s="509"/>
      <c r="L14" s="509"/>
      <c r="M14" s="509"/>
      <c r="N14" s="509"/>
      <c r="O14" s="509"/>
      <c r="P14" s="509"/>
      <c r="Q14" s="509"/>
      <c r="R14" s="509"/>
      <c r="S14" s="509"/>
      <c r="T14" s="509"/>
      <c r="U14" s="509"/>
      <c r="V14" s="509"/>
      <c r="W14" s="509"/>
      <c r="X14" s="509"/>
      <c r="Y14" s="509"/>
      <c r="Z14" s="509"/>
      <c r="AA14" s="509"/>
      <c r="AB14" s="509"/>
      <c r="AC14" s="509"/>
      <c r="AD14" s="509"/>
      <c r="AE14" s="509"/>
      <c r="AF14" s="509"/>
      <c r="AG14" s="509"/>
      <c r="AH14" s="509"/>
      <c r="AI14" s="509"/>
      <c r="AJ14" s="509"/>
      <c r="AK14" s="509"/>
      <c r="AL14" s="510"/>
      <c r="AM14" s="514"/>
      <c r="AN14" s="515"/>
      <c r="AO14" s="515"/>
      <c r="AP14" s="515"/>
      <c r="AQ14" s="515"/>
      <c r="AR14" s="515"/>
      <c r="AS14" s="515"/>
      <c r="AT14" s="515"/>
      <c r="AU14" s="515"/>
      <c r="AV14" s="515"/>
      <c r="AW14" s="515"/>
      <c r="AX14" s="515"/>
      <c r="AY14" s="515"/>
      <c r="AZ14" s="515"/>
      <c r="BA14" s="515"/>
      <c r="BB14" s="515"/>
      <c r="BC14" s="515"/>
      <c r="BD14" s="515"/>
      <c r="BE14" s="515"/>
      <c r="BF14" s="515"/>
      <c r="BG14" s="515"/>
      <c r="BH14" s="515"/>
      <c r="BI14" s="515"/>
      <c r="BJ14" s="515"/>
      <c r="BK14" s="515"/>
      <c r="BL14" s="515"/>
      <c r="BM14" s="515"/>
      <c r="BN14" s="515"/>
      <c r="BO14" s="515"/>
      <c r="BP14" s="515"/>
      <c r="BQ14" s="515"/>
      <c r="BR14" s="515"/>
      <c r="BS14" s="515"/>
      <c r="BT14" s="515"/>
      <c r="BU14" s="515"/>
      <c r="BV14" s="515"/>
      <c r="BW14" s="515"/>
      <c r="BX14" s="515"/>
      <c r="BY14" s="515"/>
      <c r="BZ14" s="515"/>
      <c r="CA14" s="515"/>
      <c r="CB14" s="515"/>
      <c r="CC14" s="516"/>
    </row>
    <row r="15" spans="1:81">
      <c r="A15" s="511"/>
      <c r="B15" s="512"/>
      <c r="C15" s="512"/>
      <c r="D15" s="512"/>
      <c r="E15" s="512"/>
      <c r="F15" s="512"/>
      <c r="G15" s="512"/>
      <c r="H15" s="512"/>
      <c r="I15" s="512"/>
      <c r="J15" s="512"/>
      <c r="K15" s="512"/>
      <c r="L15" s="512"/>
      <c r="M15" s="512"/>
      <c r="N15" s="512"/>
      <c r="O15" s="512"/>
      <c r="P15" s="512"/>
      <c r="Q15" s="512"/>
      <c r="R15" s="512"/>
      <c r="S15" s="512"/>
      <c r="T15" s="512"/>
      <c r="U15" s="512"/>
      <c r="V15" s="512"/>
      <c r="W15" s="512"/>
      <c r="X15" s="512"/>
      <c r="Y15" s="512"/>
      <c r="Z15" s="512"/>
      <c r="AA15" s="512"/>
      <c r="AB15" s="512"/>
      <c r="AC15" s="512"/>
      <c r="AD15" s="512"/>
      <c r="AE15" s="512"/>
      <c r="AF15" s="512"/>
      <c r="AG15" s="512"/>
      <c r="AH15" s="512"/>
      <c r="AI15" s="512"/>
      <c r="AJ15" s="512"/>
      <c r="AK15" s="512"/>
      <c r="AL15" s="513"/>
      <c r="AM15" s="517"/>
      <c r="AN15" s="518"/>
      <c r="AO15" s="518"/>
      <c r="AP15" s="518"/>
      <c r="AQ15" s="518"/>
      <c r="AR15" s="518"/>
      <c r="AS15" s="518"/>
      <c r="AT15" s="518"/>
      <c r="AU15" s="518"/>
      <c r="AV15" s="518"/>
      <c r="AW15" s="518"/>
      <c r="AX15" s="518"/>
      <c r="AY15" s="518"/>
      <c r="AZ15" s="518"/>
      <c r="BA15" s="518"/>
      <c r="BB15" s="518"/>
      <c r="BC15" s="518"/>
      <c r="BD15" s="518"/>
      <c r="BE15" s="518"/>
      <c r="BF15" s="518"/>
      <c r="BG15" s="518"/>
      <c r="BH15" s="518"/>
      <c r="BI15" s="518"/>
      <c r="BJ15" s="518"/>
      <c r="BK15" s="518"/>
      <c r="BL15" s="518"/>
      <c r="BM15" s="518"/>
      <c r="BN15" s="518"/>
      <c r="BO15" s="518"/>
      <c r="BP15" s="518"/>
      <c r="BQ15" s="518"/>
      <c r="BR15" s="518"/>
      <c r="BS15" s="518"/>
      <c r="BT15" s="518"/>
      <c r="BU15" s="518"/>
      <c r="BV15" s="518"/>
      <c r="BW15" s="518"/>
      <c r="BX15" s="518"/>
      <c r="BY15" s="518"/>
      <c r="BZ15" s="518"/>
      <c r="CA15" s="518"/>
      <c r="CB15" s="518"/>
      <c r="CC15" s="519"/>
    </row>
    <row r="16" spans="1:81" ht="6" customHeight="1">
      <c r="A16" s="82"/>
      <c r="B16" s="131"/>
      <c r="C16" s="131"/>
      <c r="D16" s="131"/>
      <c r="E16" s="131"/>
      <c r="F16" s="131"/>
      <c r="G16" s="131"/>
      <c r="H16" s="131"/>
      <c r="I16" s="131"/>
      <c r="J16" s="131"/>
      <c r="K16" s="131"/>
      <c r="L16" s="131"/>
      <c r="M16" s="131"/>
      <c r="N16" s="131"/>
      <c r="O16" s="131"/>
      <c r="P16" s="131"/>
      <c r="Q16" s="131"/>
      <c r="R16" s="131"/>
      <c r="S16" s="131"/>
      <c r="T16" s="131"/>
      <c r="U16" s="131"/>
      <c r="V16" s="131"/>
      <c r="W16" s="131"/>
      <c r="X16" s="131"/>
      <c r="Y16" s="131"/>
      <c r="Z16" s="131"/>
      <c r="AA16" s="131"/>
      <c r="AB16" s="131"/>
      <c r="AC16" s="131"/>
      <c r="AD16" s="131"/>
      <c r="AE16" s="131"/>
      <c r="AF16" s="131"/>
      <c r="AG16" s="131"/>
      <c r="AH16" s="131"/>
      <c r="AI16" s="131"/>
      <c r="AJ16" s="131"/>
      <c r="AK16" s="131"/>
      <c r="AL16" s="131"/>
      <c r="AM16" s="131"/>
      <c r="AN16" s="131"/>
      <c r="AO16" s="131"/>
      <c r="AP16" s="131"/>
      <c r="AQ16" s="131"/>
      <c r="AR16" s="131"/>
      <c r="AS16" s="131"/>
      <c r="AT16" s="131"/>
      <c r="AU16" s="131"/>
      <c r="AV16" s="131"/>
      <c r="AW16" s="131"/>
      <c r="AX16" s="131"/>
      <c r="AY16" s="131"/>
      <c r="AZ16" s="131"/>
      <c r="BA16" s="131"/>
      <c r="BB16" s="131"/>
      <c r="BC16" s="131"/>
      <c r="BD16" s="131"/>
      <c r="BE16" s="131"/>
      <c r="BF16" s="131"/>
      <c r="BG16" s="131"/>
      <c r="BH16" s="131"/>
      <c r="BI16" s="131"/>
      <c r="BJ16" s="131"/>
      <c r="BK16" s="131"/>
      <c r="BL16" s="131"/>
      <c r="BM16" s="131"/>
      <c r="BN16" s="131"/>
      <c r="BO16" s="131"/>
      <c r="BP16" s="131"/>
      <c r="BQ16" s="131"/>
      <c r="BR16" s="131"/>
      <c r="BS16" s="131"/>
      <c r="BT16" s="131"/>
      <c r="BU16" s="131"/>
      <c r="BV16" s="131"/>
      <c r="BW16" s="131"/>
      <c r="BX16" s="131"/>
      <c r="BY16" s="131"/>
      <c r="BZ16" s="131"/>
      <c r="CA16" s="131"/>
      <c r="CB16" s="131"/>
      <c r="CC16" s="83"/>
    </row>
    <row r="17" spans="1:82" ht="23.25" customHeight="1">
      <c r="A17" s="118" t="s">
        <v>1594</v>
      </c>
      <c r="B17" s="92"/>
      <c r="C17" s="92"/>
      <c r="D17" s="92"/>
      <c r="E17" s="92"/>
      <c r="F17" s="92"/>
      <c r="G17" s="92"/>
      <c r="H17" s="92"/>
      <c r="I17" s="92"/>
      <c r="J17" s="92"/>
      <c r="K17" s="92"/>
      <c r="L17" s="92"/>
      <c r="M17" s="92"/>
      <c r="N17" s="534" t="s">
        <v>1956</v>
      </c>
      <c r="O17" s="534"/>
      <c r="P17" s="534"/>
      <c r="Q17" s="534"/>
      <c r="R17" s="534"/>
      <c r="S17" s="534"/>
      <c r="T17" s="534"/>
      <c r="U17" s="534"/>
      <c r="V17" s="534"/>
      <c r="W17" s="534"/>
      <c r="X17" s="534"/>
      <c r="Y17" s="534"/>
      <c r="Z17" s="534"/>
      <c r="AA17" s="534"/>
      <c r="AB17" s="534"/>
      <c r="AC17" s="534"/>
      <c r="AD17" s="534"/>
      <c r="AE17" s="534"/>
      <c r="AF17" s="534"/>
      <c r="AG17" s="534"/>
      <c r="AH17" s="534"/>
      <c r="AI17" s="534"/>
      <c r="AJ17" s="534"/>
      <c r="AK17" s="534"/>
      <c r="AL17" s="534"/>
      <c r="AM17" s="534"/>
      <c r="AN17" s="534"/>
      <c r="AO17" s="534"/>
      <c r="AP17" s="534"/>
      <c r="AQ17" s="534"/>
      <c r="AR17" s="534"/>
      <c r="AS17" s="534"/>
      <c r="AT17" s="534"/>
      <c r="AU17" s="534"/>
      <c r="AV17" s="534"/>
      <c r="AW17" s="534"/>
      <c r="AX17" s="534"/>
      <c r="AY17" s="534"/>
      <c r="AZ17" s="534"/>
      <c r="BA17" s="534"/>
      <c r="BB17" s="534"/>
      <c r="BC17" s="534"/>
      <c r="BD17" s="534"/>
      <c r="BE17" s="534"/>
      <c r="BF17" s="534"/>
      <c r="BG17" s="534"/>
      <c r="BH17" s="534"/>
      <c r="BI17" s="534"/>
      <c r="BJ17" s="535"/>
      <c r="BK17" s="103" t="s">
        <v>1595</v>
      </c>
      <c r="BL17" s="105"/>
      <c r="BM17" s="101"/>
      <c r="BN17" s="101"/>
      <c r="BO17" s="101"/>
      <c r="BP17" s="101"/>
      <c r="BQ17" s="101"/>
      <c r="BR17" s="101"/>
      <c r="BS17" s="101"/>
      <c r="BT17" s="101"/>
      <c r="BU17" s="101"/>
      <c r="BV17" s="101"/>
      <c r="BW17" s="101"/>
      <c r="BX17" s="101"/>
      <c r="BY17" s="101"/>
      <c r="BZ17" s="101"/>
      <c r="CA17" s="101"/>
      <c r="CB17" s="101"/>
      <c r="CC17" s="119"/>
      <c r="CD17" s="86"/>
    </row>
    <row r="18" spans="1:82" ht="22.5" customHeight="1">
      <c r="A18" s="120"/>
      <c r="B18" s="94"/>
      <c r="C18" s="94"/>
      <c r="D18" s="94"/>
      <c r="E18" s="94"/>
      <c r="F18" s="94"/>
      <c r="G18" s="94"/>
      <c r="H18" s="94"/>
      <c r="I18" s="94"/>
      <c r="J18" s="94"/>
      <c r="K18" s="94"/>
      <c r="L18" s="94"/>
      <c r="M18" s="94"/>
      <c r="N18" s="536"/>
      <c r="O18" s="536"/>
      <c r="P18" s="536"/>
      <c r="Q18" s="536"/>
      <c r="R18" s="536"/>
      <c r="S18" s="536"/>
      <c r="T18" s="536"/>
      <c r="U18" s="536"/>
      <c r="V18" s="536"/>
      <c r="W18" s="536"/>
      <c r="X18" s="536"/>
      <c r="Y18" s="536"/>
      <c r="Z18" s="536"/>
      <c r="AA18" s="536"/>
      <c r="AB18" s="536"/>
      <c r="AC18" s="536"/>
      <c r="AD18" s="536"/>
      <c r="AE18" s="536"/>
      <c r="AF18" s="536"/>
      <c r="AG18" s="536"/>
      <c r="AH18" s="536"/>
      <c r="AI18" s="536"/>
      <c r="AJ18" s="536"/>
      <c r="AK18" s="536"/>
      <c r="AL18" s="536"/>
      <c r="AM18" s="536"/>
      <c r="AN18" s="536"/>
      <c r="AO18" s="536"/>
      <c r="AP18" s="536"/>
      <c r="AQ18" s="536"/>
      <c r="AR18" s="536"/>
      <c r="AS18" s="536"/>
      <c r="AT18" s="536"/>
      <c r="AU18" s="536"/>
      <c r="AV18" s="536"/>
      <c r="AW18" s="536"/>
      <c r="AX18" s="536"/>
      <c r="AY18" s="536"/>
      <c r="AZ18" s="536"/>
      <c r="BA18" s="536"/>
      <c r="BB18" s="536"/>
      <c r="BC18" s="536"/>
      <c r="BD18" s="536"/>
      <c r="BE18" s="536"/>
      <c r="BF18" s="536"/>
      <c r="BG18" s="536"/>
      <c r="BH18" s="536"/>
      <c r="BI18" s="536"/>
      <c r="BJ18" s="537"/>
      <c r="BK18" s="102"/>
      <c r="BL18" s="538" t="s">
        <v>1965</v>
      </c>
      <c r="BM18" s="538"/>
      <c r="BN18" s="538"/>
      <c r="BO18" s="538"/>
      <c r="BP18" s="538"/>
      <c r="BQ18" s="538"/>
      <c r="BR18" s="538"/>
      <c r="BS18" s="538"/>
      <c r="BT18" s="538"/>
      <c r="BU18" s="538"/>
      <c r="BV18" s="538"/>
      <c r="BW18" s="538"/>
      <c r="BX18" s="538"/>
      <c r="BY18" s="538"/>
      <c r="BZ18" s="538"/>
      <c r="CA18" s="538"/>
      <c r="CB18" s="538"/>
      <c r="CC18" s="539"/>
      <c r="CD18" s="86"/>
    </row>
    <row r="19" spans="1:82" ht="5.25" customHeight="1">
      <c r="A19" s="540"/>
      <c r="B19" s="541"/>
      <c r="C19" s="541"/>
      <c r="D19" s="541"/>
      <c r="E19" s="541"/>
      <c r="F19" s="541"/>
      <c r="G19" s="541"/>
      <c r="H19" s="541"/>
      <c r="I19" s="541"/>
      <c r="J19" s="541"/>
      <c r="K19" s="541"/>
      <c r="L19" s="541"/>
      <c r="M19" s="541"/>
      <c r="N19" s="541"/>
      <c r="O19" s="541"/>
      <c r="P19" s="541"/>
      <c r="Q19" s="541"/>
      <c r="R19" s="541"/>
      <c r="S19" s="541"/>
      <c r="T19" s="541"/>
      <c r="U19" s="541"/>
      <c r="V19" s="541"/>
      <c r="W19" s="541"/>
      <c r="X19" s="541"/>
      <c r="Y19" s="541"/>
      <c r="Z19" s="541"/>
      <c r="AA19" s="541"/>
      <c r="AB19" s="541"/>
      <c r="AC19" s="541"/>
      <c r="AD19" s="541"/>
      <c r="AE19" s="541"/>
      <c r="AF19" s="541"/>
      <c r="AG19" s="541"/>
      <c r="AH19" s="541"/>
      <c r="AI19" s="541"/>
      <c r="AJ19" s="541"/>
      <c r="AK19" s="541"/>
      <c r="AL19" s="541"/>
      <c r="AM19" s="541"/>
      <c r="AN19" s="541"/>
      <c r="AO19" s="541"/>
      <c r="AP19" s="541"/>
      <c r="AQ19" s="541"/>
      <c r="AR19" s="541"/>
      <c r="AS19" s="541"/>
      <c r="AT19" s="541"/>
      <c r="AU19" s="541"/>
      <c r="AV19" s="541"/>
      <c r="AW19" s="541"/>
      <c r="AX19" s="541"/>
      <c r="AY19" s="541"/>
      <c r="AZ19" s="541"/>
      <c r="BA19" s="541"/>
      <c r="BB19" s="541"/>
      <c r="BC19" s="541"/>
      <c r="BD19" s="541"/>
      <c r="BE19" s="541"/>
      <c r="BF19" s="541"/>
      <c r="BG19" s="541"/>
      <c r="BH19" s="541"/>
      <c r="BI19" s="541"/>
      <c r="BJ19" s="541"/>
      <c r="BK19" s="541"/>
      <c r="BL19" s="541"/>
      <c r="BM19" s="541"/>
      <c r="BN19" s="541"/>
      <c r="BO19" s="541"/>
      <c r="BP19" s="541"/>
      <c r="BQ19" s="541"/>
      <c r="BR19" s="541"/>
      <c r="BS19" s="541"/>
      <c r="BT19" s="541"/>
      <c r="BU19" s="541"/>
      <c r="BV19" s="541"/>
      <c r="BW19" s="541"/>
      <c r="BX19" s="541"/>
      <c r="BY19" s="541"/>
      <c r="BZ19" s="541"/>
      <c r="CA19" s="541"/>
      <c r="CB19" s="541"/>
      <c r="CC19" s="542"/>
    </row>
    <row r="20" spans="1:82" ht="18.75" customHeight="1">
      <c r="A20" s="118" t="s">
        <v>1596</v>
      </c>
      <c r="B20" s="92"/>
      <c r="C20" s="92"/>
      <c r="D20" s="92"/>
      <c r="E20" s="92"/>
      <c r="F20" s="92"/>
      <c r="G20" s="92"/>
      <c r="H20" s="92"/>
      <c r="I20" s="92"/>
      <c r="J20" s="92"/>
      <c r="K20" s="92"/>
      <c r="L20" s="92"/>
      <c r="M20" s="543"/>
      <c r="N20" s="543"/>
      <c r="O20" s="543"/>
      <c r="P20" s="543"/>
      <c r="Q20" s="543"/>
      <c r="R20" s="543"/>
      <c r="S20" s="543"/>
      <c r="T20" s="543"/>
      <c r="U20" s="543"/>
      <c r="V20" s="543"/>
      <c r="W20" s="543"/>
      <c r="X20" s="543"/>
      <c r="Y20" s="543"/>
      <c r="Z20" s="543"/>
      <c r="AA20" s="543"/>
      <c r="AB20" s="543"/>
      <c r="AC20" s="543"/>
      <c r="AD20" s="543"/>
      <c r="AE20" s="543"/>
      <c r="AF20" s="543"/>
      <c r="AG20" s="543"/>
      <c r="AH20" s="543"/>
      <c r="AI20" s="543"/>
      <c r="AJ20" s="543"/>
      <c r="AK20" s="543"/>
      <c r="AL20" s="543"/>
      <c r="AM20" s="543"/>
      <c r="AN20" s="543"/>
      <c r="AO20" s="543"/>
      <c r="AP20" s="543"/>
      <c r="AQ20" s="543"/>
      <c r="AR20" s="543"/>
      <c r="AS20" s="543"/>
      <c r="AT20" s="543"/>
      <c r="AU20" s="543"/>
      <c r="AV20" s="543"/>
      <c r="AW20" s="544"/>
      <c r="AX20" s="112" t="s">
        <v>1597</v>
      </c>
      <c r="AY20" s="108"/>
      <c r="AZ20" s="108"/>
      <c r="BA20" s="108"/>
      <c r="BB20" s="108"/>
      <c r="BC20" s="108"/>
      <c r="BD20" s="108"/>
      <c r="BE20" s="108"/>
      <c r="BF20" s="108"/>
      <c r="BG20" s="108"/>
      <c r="BH20" s="108"/>
      <c r="BI20" s="108"/>
      <c r="BJ20" s="109"/>
      <c r="BK20" s="110" t="s">
        <v>1598</v>
      </c>
      <c r="BL20" s="105"/>
      <c r="BM20" s="101"/>
      <c r="BN20" s="101"/>
      <c r="BO20" s="101"/>
      <c r="BP20" s="101"/>
      <c r="BQ20" s="101"/>
      <c r="BR20" s="101"/>
      <c r="BS20" s="101"/>
      <c r="BT20" s="101"/>
      <c r="BU20" s="101"/>
      <c r="BV20" s="101"/>
      <c r="BW20" s="101"/>
      <c r="BX20" s="101"/>
      <c r="BY20" s="101"/>
      <c r="BZ20" s="101"/>
      <c r="CA20" s="101"/>
      <c r="CB20" s="101"/>
      <c r="CC20" s="119"/>
      <c r="CD20" s="86"/>
    </row>
    <row r="21" spans="1:82" ht="18.75" customHeight="1">
      <c r="A21" s="545" t="s">
        <v>1941</v>
      </c>
      <c r="B21" s="546"/>
      <c r="C21" s="546"/>
      <c r="D21" s="546"/>
      <c r="E21" s="546"/>
      <c r="F21" s="546"/>
      <c r="G21" s="546"/>
      <c r="H21" s="546"/>
      <c r="I21" s="546"/>
      <c r="J21" s="546"/>
      <c r="K21" s="546"/>
      <c r="L21" s="546"/>
      <c r="M21" s="546"/>
      <c r="N21" s="546"/>
      <c r="O21" s="546"/>
      <c r="P21" s="546"/>
      <c r="Q21" s="546"/>
      <c r="R21" s="546"/>
      <c r="S21" s="546"/>
      <c r="T21" s="546"/>
      <c r="U21" s="546"/>
      <c r="V21" s="546"/>
      <c r="W21" s="546"/>
      <c r="X21" s="546"/>
      <c r="Y21" s="546"/>
      <c r="Z21" s="546"/>
      <c r="AA21" s="546"/>
      <c r="AB21" s="546"/>
      <c r="AC21" s="546"/>
      <c r="AD21" s="546"/>
      <c r="AE21" s="546"/>
      <c r="AF21" s="546"/>
      <c r="AG21" s="546"/>
      <c r="AH21" s="546"/>
      <c r="AI21" s="546"/>
      <c r="AJ21" s="546"/>
      <c r="AK21" s="546"/>
      <c r="AL21" s="546"/>
      <c r="AM21" s="546"/>
      <c r="AN21" s="546"/>
      <c r="AO21" s="546"/>
      <c r="AP21" s="546"/>
      <c r="AQ21" s="546"/>
      <c r="AR21" s="546"/>
      <c r="AS21" s="546"/>
      <c r="AT21" s="546"/>
      <c r="AU21" s="546"/>
      <c r="AV21" s="546"/>
      <c r="AW21" s="547"/>
      <c r="AX21" s="551" t="s">
        <v>1966</v>
      </c>
      <c r="AY21" s="551"/>
      <c r="AZ21" s="551"/>
      <c r="BA21" s="551"/>
      <c r="BB21" s="551"/>
      <c r="BC21" s="551"/>
      <c r="BD21" s="551"/>
      <c r="BE21" s="551"/>
      <c r="BF21" s="551"/>
      <c r="BG21" s="551"/>
      <c r="BH21" s="551"/>
      <c r="BI21" s="551"/>
      <c r="BJ21" s="552"/>
      <c r="BK21" s="555" t="s">
        <v>1938</v>
      </c>
      <c r="BL21" s="556"/>
      <c r="BM21" s="556"/>
      <c r="BN21" s="556"/>
      <c r="BO21" s="556"/>
      <c r="BP21" s="556"/>
      <c r="BQ21" s="556"/>
      <c r="BR21" s="556"/>
      <c r="BS21" s="556"/>
      <c r="BT21" s="556"/>
      <c r="BU21" s="556"/>
      <c r="BV21" s="556"/>
      <c r="BW21" s="556"/>
      <c r="BX21" s="556"/>
      <c r="BY21" s="556"/>
      <c r="BZ21" s="556"/>
      <c r="CA21" s="556"/>
      <c r="CB21" s="556"/>
      <c r="CC21" s="557"/>
      <c r="CD21" s="86"/>
    </row>
    <row r="22" spans="1:82" ht="21" customHeight="1">
      <c r="A22" s="548"/>
      <c r="B22" s="549"/>
      <c r="C22" s="549"/>
      <c r="D22" s="549"/>
      <c r="E22" s="549"/>
      <c r="F22" s="549"/>
      <c r="G22" s="549"/>
      <c r="H22" s="549"/>
      <c r="I22" s="549"/>
      <c r="J22" s="549"/>
      <c r="K22" s="549"/>
      <c r="L22" s="549"/>
      <c r="M22" s="549"/>
      <c r="N22" s="549"/>
      <c r="O22" s="549"/>
      <c r="P22" s="549"/>
      <c r="Q22" s="549"/>
      <c r="R22" s="549"/>
      <c r="S22" s="549"/>
      <c r="T22" s="549"/>
      <c r="U22" s="549"/>
      <c r="V22" s="549"/>
      <c r="W22" s="549"/>
      <c r="X22" s="549"/>
      <c r="Y22" s="549"/>
      <c r="Z22" s="549"/>
      <c r="AA22" s="549"/>
      <c r="AB22" s="549"/>
      <c r="AC22" s="549"/>
      <c r="AD22" s="549"/>
      <c r="AE22" s="549"/>
      <c r="AF22" s="549"/>
      <c r="AG22" s="549"/>
      <c r="AH22" s="549"/>
      <c r="AI22" s="549"/>
      <c r="AJ22" s="549"/>
      <c r="AK22" s="549"/>
      <c r="AL22" s="549"/>
      <c r="AM22" s="549"/>
      <c r="AN22" s="549"/>
      <c r="AO22" s="549"/>
      <c r="AP22" s="549"/>
      <c r="AQ22" s="549"/>
      <c r="AR22" s="549"/>
      <c r="AS22" s="549"/>
      <c r="AT22" s="549"/>
      <c r="AU22" s="549"/>
      <c r="AV22" s="549"/>
      <c r="AW22" s="550"/>
      <c r="AX22" s="553"/>
      <c r="AY22" s="553"/>
      <c r="AZ22" s="553"/>
      <c r="BA22" s="553"/>
      <c r="BB22" s="553"/>
      <c r="BC22" s="553"/>
      <c r="BD22" s="553"/>
      <c r="BE22" s="553"/>
      <c r="BF22" s="553"/>
      <c r="BG22" s="553"/>
      <c r="BH22" s="553"/>
      <c r="BI22" s="553"/>
      <c r="BJ22" s="554"/>
      <c r="BK22" s="558"/>
      <c r="BL22" s="559"/>
      <c r="BM22" s="559"/>
      <c r="BN22" s="559"/>
      <c r="BO22" s="559"/>
      <c r="BP22" s="559"/>
      <c r="BQ22" s="559"/>
      <c r="BR22" s="559"/>
      <c r="BS22" s="559"/>
      <c r="BT22" s="559"/>
      <c r="BU22" s="559"/>
      <c r="BV22" s="559"/>
      <c r="BW22" s="559"/>
      <c r="BX22" s="559"/>
      <c r="BY22" s="559"/>
      <c r="BZ22" s="559"/>
      <c r="CA22" s="559"/>
      <c r="CB22" s="559"/>
      <c r="CC22" s="560"/>
    </row>
    <row r="23" spans="1:82" ht="3" customHeight="1">
      <c r="A23" s="97"/>
      <c r="B23" s="98"/>
      <c r="C23" s="98"/>
      <c r="D23" s="98"/>
      <c r="E23" s="98"/>
      <c r="F23" s="98"/>
      <c r="G23" s="98"/>
      <c r="H23" s="98"/>
      <c r="I23" s="98"/>
      <c r="J23" s="98"/>
      <c r="K23" s="98"/>
      <c r="L23" s="98"/>
      <c r="M23" s="98"/>
      <c r="N23" s="98"/>
      <c r="O23" s="98"/>
      <c r="P23" s="98"/>
      <c r="Q23" s="98"/>
      <c r="R23" s="98"/>
      <c r="S23" s="95"/>
      <c r="T23" s="95"/>
      <c r="U23" s="95"/>
      <c r="V23" s="95"/>
      <c r="W23" s="95"/>
      <c r="X23" s="95"/>
      <c r="Y23" s="95"/>
      <c r="Z23" s="95"/>
      <c r="AA23" s="95"/>
      <c r="AB23" s="95"/>
      <c r="AC23" s="95"/>
      <c r="AD23" s="95"/>
      <c r="AE23" s="95"/>
      <c r="AF23" s="95"/>
      <c r="AG23" s="95"/>
      <c r="AH23" s="95"/>
      <c r="AI23" s="95"/>
      <c r="AJ23" s="95"/>
      <c r="AK23" s="95"/>
      <c r="AL23" s="95"/>
      <c r="AM23" s="95"/>
      <c r="AN23" s="95"/>
      <c r="AO23" s="95"/>
      <c r="AP23" s="95"/>
      <c r="AQ23" s="95"/>
      <c r="AR23" s="95"/>
      <c r="AS23" s="95"/>
      <c r="AT23" s="95"/>
      <c r="AU23" s="95"/>
      <c r="AV23" s="95"/>
      <c r="AW23" s="95"/>
      <c r="AX23" s="95"/>
      <c r="AY23" s="95"/>
      <c r="AZ23" s="95"/>
      <c r="BA23" s="95"/>
      <c r="BB23" s="95"/>
      <c r="BC23" s="95"/>
      <c r="BD23" s="95"/>
      <c r="BE23" s="95"/>
      <c r="BF23" s="95"/>
      <c r="BG23" s="95"/>
      <c r="BH23" s="95"/>
      <c r="BI23" s="95"/>
      <c r="BJ23" s="95"/>
      <c r="BK23" s="95"/>
      <c r="BL23" s="95"/>
      <c r="BM23" s="95"/>
      <c r="BN23" s="95"/>
      <c r="BO23" s="95"/>
      <c r="BP23" s="95"/>
      <c r="BQ23" s="95"/>
      <c r="BR23" s="95"/>
      <c r="BS23" s="95"/>
      <c r="BT23" s="95"/>
      <c r="BU23" s="95"/>
      <c r="BV23" s="95"/>
      <c r="BW23" s="95"/>
      <c r="BX23" s="95"/>
      <c r="BY23" s="95"/>
      <c r="BZ23" s="95"/>
      <c r="CA23" s="95"/>
      <c r="CB23" s="95"/>
      <c r="CC23" s="96"/>
    </row>
    <row r="24" spans="1:82" ht="18" customHeight="1">
      <c r="A24" s="566" t="s">
        <v>1599</v>
      </c>
      <c r="B24" s="567"/>
      <c r="C24" s="567"/>
      <c r="D24" s="567"/>
      <c r="E24" s="567"/>
      <c r="F24" s="567"/>
      <c r="G24" s="567"/>
      <c r="H24" s="567"/>
      <c r="I24" s="567"/>
      <c r="J24" s="567"/>
      <c r="K24" s="567"/>
      <c r="L24" s="567"/>
      <c r="M24" s="567"/>
      <c r="N24" s="567"/>
      <c r="O24" s="567"/>
      <c r="P24" s="567"/>
      <c r="Q24" s="567"/>
      <c r="R24" s="567"/>
      <c r="S24" s="567"/>
      <c r="T24" s="567"/>
      <c r="U24" s="567"/>
      <c r="V24" s="567"/>
      <c r="W24" s="567"/>
      <c r="X24" s="567"/>
      <c r="Y24" s="567"/>
      <c r="Z24" s="567"/>
      <c r="AA24" s="567"/>
      <c r="AB24" s="567"/>
      <c r="AC24" s="567"/>
      <c r="AD24" s="567"/>
      <c r="AE24" s="567"/>
      <c r="AF24" s="568"/>
      <c r="AG24" s="95"/>
      <c r="AH24" s="569" t="s">
        <v>1339</v>
      </c>
      <c r="AI24" s="570"/>
      <c r="AJ24" s="570"/>
      <c r="AK24" s="570"/>
      <c r="AL24" s="570"/>
      <c r="AM24" s="570"/>
      <c r="AN24" s="570"/>
      <c r="AO24" s="570"/>
      <c r="AP24" s="570"/>
      <c r="AQ24" s="570"/>
      <c r="AR24" s="570"/>
      <c r="AS24" s="570"/>
      <c r="AT24" s="570"/>
      <c r="AU24" s="570"/>
      <c r="AV24" s="570"/>
      <c r="AW24" s="570"/>
      <c r="AX24" s="570"/>
      <c r="AY24" s="570"/>
      <c r="AZ24" s="570"/>
      <c r="BA24" s="570"/>
      <c r="BB24" s="570"/>
      <c r="BC24" s="570"/>
      <c r="BD24" s="570"/>
      <c r="BE24" s="570"/>
      <c r="BF24" s="570"/>
      <c r="BG24" s="570"/>
      <c r="BH24" s="570"/>
      <c r="BI24" s="570"/>
      <c r="BJ24" s="570"/>
      <c r="BK24" s="570"/>
      <c r="BL24" s="570"/>
      <c r="BM24" s="570"/>
      <c r="BN24" s="570"/>
      <c r="BO24" s="570"/>
      <c r="BP24" s="570"/>
      <c r="BQ24" s="570"/>
      <c r="BR24" s="570"/>
      <c r="BS24" s="570"/>
      <c r="BT24" s="570"/>
      <c r="BU24" s="570"/>
      <c r="BV24" s="570"/>
      <c r="BW24" s="570"/>
      <c r="BX24" s="570"/>
      <c r="BY24" s="570"/>
      <c r="BZ24" s="570"/>
      <c r="CA24" s="570"/>
      <c r="CB24" s="570"/>
      <c r="CC24" s="571"/>
    </row>
    <row r="25" spans="1:82" ht="17.100000000000001" customHeight="1">
      <c r="A25" s="121">
        <v>1</v>
      </c>
      <c r="B25" s="572" t="s">
        <v>1952</v>
      </c>
      <c r="C25" s="572"/>
      <c r="D25" s="572"/>
      <c r="E25" s="572"/>
      <c r="F25" s="572"/>
      <c r="G25" s="572"/>
      <c r="H25" s="572"/>
      <c r="I25" s="572"/>
      <c r="J25" s="572"/>
      <c r="K25" s="572"/>
      <c r="L25" s="572"/>
      <c r="M25" s="572"/>
      <c r="N25" s="572"/>
      <c r="O25" s="572"/>
      <c r="P25" s="572"/>
      <c r="Q25" s="572"/>
      <c r="R25" s="572"/>
      <c r="S25" s="572"/>
      <c r="T25" s="572"/>
      <c r="U25" s="572"/>
      <c r="V25" s="572"/>
      <c r="W25" s="572"/>
      <c r="X25" s="572"/>
      <c r="Y25" s="572"/>
      <c r="Z25" s="572"/>
      <c r="AA25" s="572"/>
      <c r="AB25" s="572"/>
      <c r="AC25" s="572"/>
      <c r="AD25" s="572"/>
      <c r="AE25" s="572"/>
      <c r="AF25" s="572"/>
      <c r="AG25" s="95"/>
      <c r="AH25" s="113" t="s">
        <v>1600</v>
      </c>
      <c r="AI25" s="95"/>
      <c r="AJ25" s="95"/>
      <c r="AK25" s="95"/>
      <c r="AL25" s="95"/>
      <c r="AM25" s="95"/>
      <c r="AN25" s="95"/>
      <c r="AO25" s="95"/>
      <c r="AP25" s="95"/>
      <c r="AQ25" s="95"/>
      <c r="AR25" s="95"/>
      <c r="AS25" s="95"/>
      <c r="AT25" s="95"/>
      <c r="AU25" s="95"/>
      <c r="AV25" s="95"/>
      <c r="AW25" s="95"/>
      <c r="AX25" s="95"/>
      <c r="AY25" s="95"/>
      <c r="AZ25" s="95"/>
      <c r="BA25" s="95"/>
      <c r="BB25" s="95"/>
      <c r="BC25" s="95"/>
      <c r="BD25" s="95"/>
      <c r="BE25" s="95"/>
      <c r="BF25" s="95"/>
      <c r="BG25" s="95"/>
      <c r="BH25" s="95"/>
      <c r="BI25" s="95"/>
      <c r="BJ25" s="95"/>
      <c r="BK25" s="95"/>
      <c r="BL25" s="95"/>
      <c r="BM25" s="95"/>
      <c r="BN25" s="95"/>
      <c r="BO25" s="95"/>
      <c r="BP25" s="564">
        <v>0</v>
      </c>
      <c r="BQ25" s="564"/>
      <c r="BR25" s="564"/>
      <c r="BS25" s="564"/>
      <c r="BT25" s="564"/>
      <c r="BU25" s="564"/>
      <c r="BV25" s="564"/>
      <c r="BW25" s="564"/>
      <c r="BX25" s="564"/>
      <c r="BY25" s="564"/>
      <c r="BZ25" s="564"/>
      <c r="CA25" s="564"/>
      <c r="CB25" s="564"/>
      <c r="CC25" s="565"/>
    </row>
    <row r="26" spans="1:82" ht="17.100000000000001" customHeight="1">
      <c r="A26" s="122">
        <v>2</v>
      </c>
      <c r="B26" s="561" t="s">
        <v>1818</v>
      </c>
      <c r="C26" s="562"/>
      <c r="D26" s="562"/>
      <c r="E26" s="562"/>
      <c r="F26" s="562"/>
      <c r="G26" s="562"/>
      <c r="H26" s="562"/>
      <c r="I26" s="562"/>
      <c r="J26" s="562"/>
      <c r="K26" s="562"/>
      <c r="L26" s="562"/>
      <c r="M26" s="562"/>
      <c r="N26" s="562"/>
      <c r="O26" s="562"/>
      <c r="P26" s="562"/>
      <c r="Q26" s="562"/>
      <c r="R26" s="562"/>
      <c r="S26" s="562"/>
      <c r="T26" s="562"/>
      <c r="U26" s="562"/>
      <c r="V26" s="562"/>
      <c r="W26" s="562"/>
      <c r="X26" s="562"/>
      <c r="Y26" s="562"/>
      <c r="Z26" s="562"/>
      <c r="AA26" s="562"/>
      <c r="AB26" s="562"/>
      <c r="AC26" s="562"/>
      <c r="AD26" s="562"/>
      <c r="AE26" s="562"/>
      <c r="AF26" s="563"/>
      <c r="AG26" s="95"/>
      <c r="AH26" s="113" t="s">
        <v>1601</v>
      </c>
      <c r="AI26" s="95"/>
      <c r="AJ26" s="95"/>
      <c r="AK26" s="95"/>
      <c r="AL26" s="95"/>
      <c r="AM26" s="95"/>
      <c r="AN26" s="95"/>
      <c r="AO26" s="95"/>
      <c r="AP26" s="95"/>
      <c r="AQ26" s="95"/>
      <c r="AR26" s="95"/>
      <c r="AS26" s="95"/>
      <c r="AT26" s="95"/>
      <c r="AU26" s="95"/>
      <c r="AV26" s="95"/>
      <c r="AW26" s="95"/>
      <c r="AX26" s="95"/>
      <c r="AY26" s="95"/>
      <c r="AZ26" s="95"/>
      <c r="BA26" s="95"/>
      <c r="BB26" s="95"/>
      <c r="BC26" s="95"/>
      <c r="BD26" s="95"/>
      <c r="BE26" s="95"/>
      <c r="BF26" s="95"/>
      <c r="BG26" s="95"/>
      <c r="BH26" s="95"/>
      <c r="BI26" s="95"/>
      <c r="BJ26" s="95"/>
      <c r="BK26" s="95"/>
      <c r="BL26" s="95"/>
      <c r="BM26" s="95"/>
      <c r="BN26" s="95"/>
      <c r="BO26" s="95"/>
      <c r="BP26" s="564">
        <v>0</v>
      </c>
      <c r="BQ26" s="564"/>
      <c r="BR26" s="564"/>
      <c r="BS26" s="564"/>
      <c r="BT26" s="564"/>
      <c r="BU26" s="564"/>
      <c r="BV26" s="564"/>
      <c r="BW26" s="564"/>
      <c r="BX26" s="564"/>
      <c r="BY26" s="564"/>
      <c r="BZ26" s="564"/>
      <c r="CA26" s="564"/>
      <c r="CB26" s="564"/>
      <c r="CC26" s="565"/>
    </row>
    <row r="27" spans="1:82" ht="17.100000000000001" customHeight="1">
      <c r="A27" s="122">
        <v>3</v>
      </c>
      <c r="B27" s="561"/>
      <c r="C27" s="562"/>
      <c r="D27" s="562"/>
      <c r="E27" s="562"/>
      <c r="F27" s="562"/>
      <c r="G27" s="562"/>
      <c r="H27" s="562"/>
      <c r="I27" s="562"/>
      <c r="J27" s="562"/>
      <c r="K27" s="562"/>
      <c r="L27" s="562"/>
      <c r="M27" s="562"/>
      <c r="N27" s="562"/>
      <c r="O27" s="562"/>
      <c r="P27" s="562"/>
      <c r="Q27" s="562"/>
      <c r="R27" s="562"/>
      <c r="S27" s="562"/>
      <c r="T27" s="562"/>
      <c r="U27" s="562"/>
      <c r="V27" s="562"/>
      <c r="W27" s="562"/>
      <c r="X27" s="562"/>
      <c r="Y27" s="562"/>
      <c r="Z27" s="562"/>
      <c r="AA27" s="562"/>
      <c r="AB27" s="562"/>
      <c r="AC27" s="562"/>
      <c r="AD27" s="562"/>
      <c r="AE27" s="562"/>
      <c r="AF27" s="563"/>
      <c r="AG27" s="95"/>
      <c r="AH27" s="113" t="s">
        <v>1602</v>
      </c>
      <c r="AI27" s="95"/>
      <c r="AJ27" s="95"/>
      <c r="AK27" s="95"/>
      <c r="AL27" s="95"/>
      <c r="AM27" s="95"/>
      <c r="AN27" s="95"/>
      <c r="AO27" s="95"/>
      <c r="AP27" s="95"/>
      <c r="AQ27" s="95"/>
      <c r="AR27" s="95"/>
      <c r="AS27" s="95"/>
      <c r="AT27" s="95"/>
      <c r="AU27" s="95"/>
      <c r="AV27" s="95"/>
      <c r="AW27" s="95"/>
      <c r="AX27" s="95"/>
      <c r="AY27" s="95"/>
      <c r="AZ27" s="95"/>
      <c r="BA27" s="95"/>
      <c r="BB27" s="95"/>
      <c r="BC27" s="95"/>
      <c r="BD27" s="95"/>
      <c r="BE27" s="95"/>
      <c r="BF27" s="95"/>
      <c r="BG27" s="95"/>
      <c r="BH27" s="95"/>
      <c r="BI27" s="95"/>
      <c r="BJ27" s="95"/>
      <c r="BK27" s="95"/>
      <c r="BL27" s="95"/>
      <c r="BM27" s="95"/>
      <c r="BN27" s="95"/>
      <c r="BO27" s="95"/>
      <c r="BP27" s="564">
        <v>0</v>
      </c>
      <c r="BQ27" s="564"/>
      <c r="BR27" s="564"/>
      <c r="BS27" s="564"/>
      <c r="BT27" s="564"/>
      <c r="BU27" s="564"/>
      <c r="BV27" s="564"/>
      <c r="BW27" s="564"/>
      <c r="BX27" s="564"/>
      <c r="BY27" s="564"/>
      <c r="BZ27" s="564"/>
      <c r="CA27" s="564"/>
      <c r="CB27" s="564"/>
      <c r="CC27" s="565"/>
    </row>
    <row r="28" spans="1:82" ht="32.25" customHeight="1">
      <c r="A28" s="122">
        <v>4</v>
      </c>
      <c r="B28" s="561"/>
      <c r="C28" s="562"/>
      <c r="D28" s="562"/>
      <c r="E28" s="562"/>
      <c r="F28" s="562"/>
      <c r="G28" s="562"/>
      <c r="H28" s="562"/>
      <c r="I28" s="562"/>
      <c r="J28" s="562"/>
      <c r="K28" s="562"/>
      <c r="L28" s="562"/>
      <c r="M28" s="562"/>
      <c r="N28" s="562"/>
      <c r="O28" s="562"/>
      <c r="P28" s="562"/>
      <c r="Q28" s="562"/>
      <c r="R28" s="562"/>
      <c r="S28" s="562"/>
      <c r="T28" s="562"/>
      <c r="U28" s="562"/>
      <c r="V28" s="562"/>
      <c r="W28" s="562"/>
      <c r="X28" s="562"/>
      <c r="Y28" s="562"/>
      <c r="Z28" s="562"/>
      <c r="AA28" s="562"/>
      <c r="AB28" s="562"/>
      <c r="AC28" s="562"/>
      <c r="AD28" s="562"/>
      <c r="AE28" s="562"/>
      <c r="AF28" s="563"/>
      <c r="AG28" s="95"/>
      <c r="AH28" s="573" t="s">
        <v>1603</v>
      </c>
      <c r="AI28" s="574"/>
      <c r="AJ28" s="574"/>
      <c r="AK28" s="574"/>
      <c r="AL28" s="574"/>
      <c r="AM28" s="574"/>
      <c r="AN28" s="574"/>
      <c r="AO28" s="574"/>
      <c r="AP28" s="574"/>
      <c r="AQ28" s="574"/>
      <c r="AR28" s="574"/>
      <c r="AS28" s="574"/>
      <c r="AT28" s="574"/>
      <c r="AU28" s="574"/>
      <c r="AV28" s="574"/>
      <c r="AW28" s="574"/>
      <c r="AX28" s="574"/>
      <c r="AY28" s="574"/>
      <c r="AZ28" s="574"/>
      <c r="BA28" s="574"/>
      <c r="BB28" s="574"/>
      <c r="BC28" s="574"/>
      <c r="BD28" s="574"/>
      <c r="BE28" s="574"/>
      <c r="BF28" s="574"/>
      <c r="BG28" s="574"/>
      <c r="BH28" s="574"/>
      <c r="BI28" s="574"/>
      <c r="BJ28" s="574"/>
      <c r="BK28" s="574"/>
      <c r="BL28" s="574"/>
      <c r="BM28" s="574"/>
      <c r="BN28" s="574"/>
      <c r="BO28" s="574"/>
      <c r="BP28" s="564">
        <v>0</v>
      </c>
      <c r="BQ28" s="564"/>
      <c r="BR28" s="564"/>
      <c r="BS28" s="564"/>
      <c r="BT28" s="564"/>
      <c r="BU28" s="564"/>
      <c r="BV28" s="564"/>
      <c r="BW28" s="564"/>
      <c r="BX28" s="564"/>
      <c r="BY28" s="564"/>
      <c r="BZ28" s="564"/>
      <c r="CA28" s="564"/>
      <c r="CB28" s="564"/>
      <c r="CC28" s="565"/>
    </row>
    <row r="29" spans="1:82" ht="21" customHeight="1">
      <c r="A29" s="122">
        <v>5</v>
      </c>
      <c r="B29" s="561"/>
      <c r="C29" s="562"/>
      <c r="D29" s="562"/>
      <c r="E29" s="562"/>
      <c r="F29" s="562"/>
      <c r="G29" s="562"/>
      <c r="H29" s="562"/>
      <c r="I29" s="562"/>
      <c r="J29" s="562"/>
      <c r="K29" s="562"/>
      <c r="L29" s="562"/>
      <c r="M29" s="562"/>
      <c r="N29" s="562"/>
      <c r="O29" s="562"/>
      <c r="P29" s="562"/>
      <c r="Q29" s="562"/>
      <c r="R29" s="562"/>
      <c r="S29" s="562"/>
      <c r="T29" s="562"/>
      <c r="U29" s="562"/>
      <c r="V29" s="562"/>
      <c r="W29" s="562"/>
      <c r="X29" s="562"/>
      <c r="Y29" s="562"/>
      <c r="Z29" s="562"/>
      <c r="AA29" s="562"/>
      <c r="AB29" s="562"/>
      <c r="AC29" s="562"/>
      <c r="AD29" s="562"/>
      <c r="AE29" s="562"/>
      <c r="AF29" s="563"/>
      <c r="AG29" s="95"/>
      <c r="AH29" s="113" t="s">
        <v>1604</v>
      </c>
      <c r="AI29" s="95"/>
      <c r="AJ29" s="95"/>
      <c r="AK29" s="95"/>
      <c r="AL29" s="95"/>
      <c r="AM29" s="95"/>
      <c r="AN29" s="95"/>
      <c r="AO29" s="95"/>
      <c r="AP29" s="95"/>
      <c r="AQ29" s="95"/>
      <c r="AR29" s="95"/>
      <c r="AS29" s="95"/>
      <c r="AT29" s="95"/>
      <c r="AU29" s="95"/>
      <c r="AV29" s="95"/>
      <c r="AW29" s="95"/>
      <c r="AX29" s="95"/>
      <c r="AY29" s="95"/>
      <c r="AZ29" s="95"/>
      <c r="BA29" s="95"/>
      <c r="BB29" s="95"/>
      <c r="BC29" s="95"/>
      <c r="BD29" s="95"/>
      <c r="BE29" s="95"/>
      <c r="BF29" s="95"/>
      <c r="BG29" s="95"/>
      <c r="BH29" s="95"/>
      <c r="BI29" s="95"/>
      <c r="BJ29" s="95"/>
      <c r="BK29" s="95"/>
      <c r="BL29" s="95"/>
      <c r="BM29" s="95"/>
      <c r="BN29" s="95"/>
      <c r="BO29" s="95"/>
      <c r="BP29" s="564">
        <v>0</v>
      </c>
      <c r="BQ29" s="564"/>
      <c r="BR29" s="564"/>
      <c r="BS29" s="564"/>
      <c r="BT29" s="564"/>
      <c r="BU29" s="564"/>
      <c r="BV29" s="564"/>
      <c r="BW29" s="564"/>
      <c r="BX29" s="564"/>
      <c r="BY29" s="564"/>
      <c r="BZ29" s="564"/>
      <c r="CA29" s="564"/>
      <c r="CB29" s="564"/>
      <c r="CC29" s="565"/>
    </row>
    <row r="30" spans="1:82" ht="17.100000000000001" customHeight="1">
      <c r="A30" s="122">
        <v>6</v>
      </c>
      <c r="B30" s="561"/>
      <c r="C30" s="562"/>
      <c r="D30" s="562"/>
      <c r="E30" s="562"/>
      <c r="F30" s="562"/>
      <c r="G30" s="562"/>
      <c r="H30" s="562"/>
      <c r="I30" s="562"/>
      <c r="J30" s="562"/>
      <c r="K30" s="562"/>
      <c r="L30" s="562"/>
      <c r="M30" s="562"/>
      <c r="N30" s="562"/>
      <c r="O30" s="562"/>
      <c r="P30" s="562"/>
      <c r="Q30" s="562"/>
      <c r="R30" s="562"/>
      <c r="S30" s="562"/>
      <c r="T30" s="562"/>
      <c r="U30" s="562"/>
      <c r="V30" s="562"/>
      <c r="W30" s="562"/>
      <c r="X30" s="562"/>
      <c r="Y30" s="562"/>
      <c r="Z30" s="562"/>
      <c r="AA30" s="562"/>
      <c r="AB30" s="562"/>
      <c r="AC30" s="562"/>
      <c r="AD30" s="562"/>
      <c r="AE30" s="562"/>
      <c r="AF30" s="563"/>
      <c r="AG30" s="95"/>
      <c r="AH30" s="113" t="s">
        <v>1605</v>
      </c>
      <c r="AI30" s="95"/>
      <c r="AJ30" s="95"/>
      <c r="AK30" s="95"/>
      <c r="AL30" s="95"/>
      <c r="AM30" s="95"/>
      <c r="AN30" s="95"/>
      <c r="AO30" s="95"/>
      <c r="AP30" s="95"/>
      <c r="AQ30" s="95"/>
      <c r="AR30" s="95"/>
      <c r="AS30" s="95"/>
      <c r="AT30" s="95"/>
      <c r="AU30" s="95"/>
      <c r="AV30" s="95"/>
      <c r="AW30" s="95"/>
      <c r="AX30" s="95"/>
      <c r="AY30" s="95"/>
      <c r="AZ30" s="95"/>
      <c r="BA30" s="95"/>
      <c r="BB30" s="95"/>
      <c r="BC30" s="95"/>
      <c r="BD30" s="95"/>
      <c r="BE30" s="95"/>
      <c r="BF30" s="95"/>
      <c r="BG30" s="95"/>
      <c r="BH30" s="95"/>
      <c r="BI30" s="95"/>
      <c r="BJ30" s="95"/>
      <c r="BK30" s="95"/>
      <c r="BL30" s="95"/>
      <c r="BM30" s="95"/>
      <c r="BN30" s="95"/>
      <c r="BO30" s="95"/>
      <c r="BP30" s="564">
        <v>0</v>
      </c>
      <c r="BQ30" s="564"/>
      <c r="BR30" s="564"/>
      <c r="BS30" s="564"/>
      <c r="BT30" s="564"/>
      <c r="BU30" s="564"/>
      <c r="BV30" s="564"/>
      <c r="BW30" s="564"/>
      <c r="BX30" s="564"/>
      <c r="BY30" s="564"/>
      <c r="BZ30" s="564"/>
      <c r="CA30" s="564"/>
      <c r="CB30" s="564"/>
      <c r="CC30" s="565"/>
    </row>
    <row r="31" spans="1:82" ht="17.100000000000001" customHeight="1">
      <c r="A31" s="122">
        <v>7</v>
      </c>
      <c r="B31" s="572"/>
      <c r="C31" s="572"/>
      <c r="D31" s="572"/>
      <c r="E31" s="572"/>
      <c r="F31" s="572"/>
      <c r="G31" s="572"/>
      <c r="H31" s="572"/>
      <c r="I31" s="572"/>
      <c r="J31" s="572"/>
      <c r="K31" s="572"/>
      <c r="L31" s="572"/>
      <c r="M31" s="572"/>
      <c r="N31" s="572"/>
      <c r="O31" s="572"/>
      <c r="P31" s="572"/>
      <c r="Q31" s="572"/>
      <c r="R31" s="572"/>
      <c r="S31" s="572"/>
      <c r="T31" s="572"/>
      <c r="U31" s="572"/>
      <c r="V31" s="572"/>
      <c r="W31" s="572"/>
      <c r="X31" s="572"/>
      <c r="Y31" s="572"/>
      <c r="Z31" s="572"/>
      <c r="AA31" s="572"/>
      <c r="AB31" s="572"/>
      <c r="AC31" s="572"/>
      <c r="AD31" s="572"/>
      <c r="AE31" s="572"/>
      <c r="AF31" s="572"/>
      <c r="AG31" s="95"/>
      <c r="AH31" s="113" t="s">
        <v>1606</v>
      </c>
      <c r="AI31" s="95"/>
      <c r="AJ31" s="95"/>
      <c r="AK31" s="95"/>
      <c r="AL31" s="95"/>
      <c r="AM31" s="95"/>
      <c r="AN31" s="95"/>
      <c r="AO31" s="95"/>
      <c r="AP31" s="95"/>
      <c r="AQ31" s="95"/>
      <c r="AR31" s="95"/>
      <c r="AS31" s="95"/>
      <c r="AT31" s="95"/>
      <c r="AU31" s="95"/>
      <c r="AV31" s="95"/>
      <c r="AW31" s="95"/>
      <c r="AX31" s="95"/>
      <c r="AY31" s="95"/>
      <c r="AZ31" s="95"/>
      <c r="BA31" s="95"/>
      <c r="BB31" s="95"/>
      <c r="BC31" s="95"/>
      <c r="BD31" s="95"/>
      <c r="BE31" s="95"/>
      <c r="BF31" s="95"/>
      <c r="BG31" s="95"/>
      <c r="BH31" s="95"/>
      <c r="BI31" s="95"/>
      <c r="BJ31" s="95"/>
      <c r="BK31" s="95"/>
      <c r="BL31" s="95"/>
      <c r="BM31" s="95"/>
      <c r="BN31" s="95"/>
      <c r="BO31" s="95"/>
      <c r="BP31" s="564">
        <v>0</v>
      </c>
      <c r="BQ31" s="564"/>
      <c r="BR31" s="564"/>
      <c r="BS31" s="564"/>
      <c r="BT31" s="564"/>
      <c r="BU31" s="564"/>
      <c r="BV31" s="564"/>
      <c r="BW31" s="564"/>
      <c r="BX31" s="564"/>
      <c r="BY31" s="564"/>
      <c r="BZ31" s="564"/>
      <c r="CA31" s="564"/>
      <c r="CB31" s="564"/>
      <c r="CC31" s="565"/>
    </row>
    <row r="32" spans="1:82" ht="17.100000000000001" customHeight="1">
      <c r="A32" s="122">
        <v>8</v>
      </c>
      <c r="B32" s="572"/>
      <c r="C32" s="572"/>
      <c r="D32" s="572"/>
      <c r="E32" s="572"/>
      <c r="F32" s="572"/>
      <c r="G32" s="572"/>
      <c r="H32" s="572"/>
      <c r="I32" s="572"/>
      <c r="J32" s="572"/>
      <c r="K32" s="572"/>
      <c r="L32" s="572"/>
      <c r="M32" s="572"/>
      <c r="N32" s="572"/>
      <c r="O32" s="572"/>
      <c r="P32" s="572"/>
      <c r="Q32" s="572"/>
      <c r="R32" s="572"/>
      <c r="S32" s="572"/>
      <c r="T32" s="572"/>
      <c r="U32" s="572"/>
      <c r="V32" s="572"/>
      <c r="W32" s="572"/>
      <c r="X32" s="572"/>
      <c r="Y32" s="572"/>
      <c r="Z32" s="572"/>
      <c r="AA32" s="572"/>
      <c r="AB32" s="572"/>
      <c r="AC32" s="572"/>
      <c r="AD32" s="572"/>
      <c r="AE32" s="572"/>
      <c r="AF32" s="572"/>
      <c r="AG32" s="95"/>
      <c r="AH32" s="113" t="s">
        <v>1786</v>
      </c>
      <c r="AI32" s="95"/>
      <c r="AJ32" s="95"/>
      <c r="AK32" s="95"/>
      <c r="AL32" s="95"/>
      <c r="AM32" s="95"/>
      <c r="AN32" s="95"/>
      <c r="AO32" s="95"/>
      <c r="AP32" s="95"/>
      <c r="AQ32" s="95"/>
      <c r="AR32" s="95"/>
      <c r="AS32" s="95"/>
      <c r="AT32" s="95"/>
      <c r="AU32" s="95"/>
      <c r="AV32" s="95"/>
      <c r="AW32" s="95"/>
      <c r="AX32" s="95"/>
      <c r="AY32" s="95"/>
      <c r="AZ32" s="95"/>
      <c r="BA32" s="95"/>
      <c r="BB32" s="95"/>
      <c r="BC32" s="95"/>
      <c r="BD32" s="95"/>
      <c r="BE32" s="95"/>
      <c r="BF32" s="95"/>
      <c r="BG32" s="95"/>
      <c r="BH32" s="95"/>
      <c r="BI32" s="95"/>
      <c r="BJ32" s="95"/>
      <c r="BK32" s="95"/>
      <c r="BL32" s="95"/>
      <c r="BM32" s="95"/>
      <c r="BN32" s="95"/>
      <c r="BO32" s="95"/>
      <c r="BP32" s="564">
        <v>0</v>
      </c>
      <c r="BQ32" s="564"/>
      <c r="BR32" s="564"/>
      <c r="BS32" s="564"/>
      <c r="BT32" s="564"/>
      <c r="BU32" s="564"/>
      <c r="BV32" s="564"/>
      <c r="BW32" s="564"/>
      <c r="BX32" s="564"/>
      <c r="BY32" s="564"/>
      <c r="BZ32" s="564"/>
      <c r="CA32" s="564"/>
      <c r="CB32" s="564"/>
      <c r="CC32" s="565"/>
    </row>
    <row r="33" spans="1:81" ht="17.100000000000001" customHeight="1">
      <c r="A33" s="122">
        <v>9</v>
      </c>
      <c r="B33" s="572"/>
      <c r="C33" s="572"/>
      <c r="D33" s="572"/>
      <c r="E33" s="572"/>
      <c r="F33" s="572"/>
      <c r="G33" s="572"/>
      <c r="H33" s="572"/>
      <c r="I33" s="572"/>
      <c r="J33" s="572"/>
      <c r="K33" s="572"/>
      <c r="L33" s="572"/>
      <c r="M33" s="572"/>
      <c r="N33" s="572"/>
      <c r="O33" s="572"/>
      <c r="P33" s="572"/>
      <c r="Q33" s="572"/>
      <c r="R33" s="572"/>
      <c r="S33" s="572"/>
      <c r="T33" s="572"/>
      <c r="U33" s="572"/>
      <c r="V33" s="572"/>
      <c r="W33" s="572"/>
      <c r="X33" s="572"/>
      <c r="Y33" s="572"/>
      <c r="Z33" s="572"/>
      <c r="AA33" s="572"/>
      <c r="AB33" s="572"/>
      <c r="AC33" s="572"/>
      <c r="AD33" s="572"/>
      <c r="AE33" s="572"/>
      <c r="AF33" s="572"/>
      <c r="AG33" s="95"/>
      <c r="AH33" s="113" t="s">
        <v>1607</v>
      </c>
      <c r="AI33" s="95"/>
      <c r="AJ33" s="95"/>
      <c r="AK33" s="95"/>
      <c r="AL33" s="95"/>
      <c r="AM33" s="95"/>
      <c r="AN33" s="95"/>
      <c r="AO33" s="95"/>
      <c r="AP33" s="95"/>
      <c r="AQ33" s="95"/>
      <c r="AR33" s="95"/>
      <c r="AS33" s="95"/>
      <c r="AT33" s="95"/>
      <c r="AU33" s="95"/>
      <c r="AV33" s="95"/>
      <c r="AW33" s="95"/>
      <c r="AX33" s="95"/>
      <c r="AY33" s="95"/>
      <c r="AZ33" s="95"/>
      <c r="BA33" s="95"/>
      <c r="BB33" s="95"/>
      <c r="BC33" s="95"/>
      <c r="BD33" s="95"/>
      <c r="BE33" s="95"/>
      <c r="BF33" s="95"/>
      <c r="BG33" s="95"/>
      <c r="BH33" s="95"/>
      <c r="BI33" s="95"/>
      <c r="BJ33" s="95"/>
      <c r="BK33" s="95"/>
      <c r="BL33" s="95"/>
      <c r="BM33" s="95"/>
      <c r="BN33" s="95"/>
      <c r="BO33" s="95"/>
      <c r="BP33" s="564">
        <v>1523974</v>
      </c>
      <c r="BQ33" s="564"/>
      <c r="BR33" s="564"/>
      <c r="BS33" s="564"/>
      <c r="BT33" s="564"/>
      <c r="BU33" s="564"/>
      <c r="BV33" s="564"/>
      <c r="BW33" s="564"/>
      <c r="BX33" s="564"/>
      <c r="BY33" s="564"/>
      <c r="BZ33" s="564"/>
      <c r="CA33" s="564"/>
      <c r="CB33" s="564"/>
      <c r="CC33" s="565"/>
    </row>
    <row r="34" spans="1:81" ht="17.100000000000001" customHeight="1">
      <c r="A34" s="123">
        <v>10</v>
      </c>
      <c r="B34" s="572"/>
      <c r="C34" s="572"/>
      <c r="D34" s="572"/>
      <c r="E34" s="572"/>
      <c r="F34" s="572"/>
      <c r="G34" s="572"/>
      <c r="H34" s="572"/>
      <c r="I34" s="572"/>
      <c r="J34" s="572"/>
      <c r="K34" s="572"/>
      <c r="L34" s="572"/>
      <c r="M34" s="572"/>
      <c r="N34" s="572"/>
      <c r="O34" s="572"/>
      <c r="P34" s="572"/>
      <c r="Q34" s="572"/>
      <c r="R34" s="572"/>
      <c r="S34" s="572"/>
      <c r="T34" s="572"/>
      <c r="U34" s="572"/>
      <c r="V34" s="572"/>
      <c r="W34" s="572"/>
      <c r="X34" s="572"/>
      <c r="Y34" s="572"/>
      <c r="Z34" s="572"/>
      <c r="AA34" s="572"/>
      <c r="AB34" s="572"/>
      <c r="AC34" s="572"/>
      <c r="AD34" s="572"/>
      <c r="AE34" s="572"/>
      <c r="AF34" s="572"/>
      <c r="AG34" s="114"/>
      <c r="AH34" s="578" t="s">
        <v>1608</v>
      </c>
      <c r="AI34" s="579"/>
      <c r="AJ34" s="579"/>
      <c r="AK34" s="579"/>
      <c r="AL34" s="579"/>
      <c r="AM34" s="579"/>
      <c r="AN34" s="579"/>
      <c r="AO34" s="579"/>
      <c r="AP34" s="579"/>
      <c r="AQ34" s="579"/>
      <c r="AR34" s="579"/>
      <c r="AS34" s="579"/>
      <c r="AT34" s="579"/>
      <c r="AU34" s="579"/>
      <c r="AV34" s="579"/>
      <c r="AW34" s="579"/>
      <c r="AX34" s="579"/>
      <c r="AY34" s="579"/>
      <c r="AZ34" s="579"/>
      <c r="BA34" s="579"/>
      <c r="BB34" s="579"/>
      <c r="BC34" s="579"/>
      <c r="BD34" s="579"/>
      <c r="BE34" s="579"/>
      <c r="BF34" s="579"/>
      <c r="BG34" s="579"/>
      <c r="BH34" s="579"/>
      <c r="BI34" s="579"/>
      <c r="BJ34" s="579"/>
      <c r="BK34" s="579"/>
      <c r="BL34" s="579"/>
      <c r="BM34" s="579"/>
      <c r="BN34" s="579"/>
      <c r="BO34" s="579"/>
      <c r="BP34" s="580">
        <f>SUM(BP25:CC33)</f>
        <v>1523974</v>
      </c>
      <c r="BQ34" s="580"/>
      <c r="BR34" s="580"/>
      <c r="BS34" s="580"/>
      <c r="BT34" s="580"/>
      <c r="BU34" s="580"/>
      <c r="BV34" s="580"/>
      <c r="BW34" s="580"/>
      <c r="BX34" s="580"/>
      <c r="BY34" s="580"/>
      <c r="BZ34" s="580"/>
      <c r="CA34" s="580"/>
      <c r="CB34" s="580"/>
      <c r="CC34" s="581"/>
    </row>
    <row r="35" spans="1:81" ht="17.100000000000001" customHeight="1" thickBot="1">
      <c r="A35" s="124">
        <v>11</v>
      </c>
      <c r="B35" s="575"/>
      <c r="C35" s="576"/>
      <c r="D35" s="576"/>
      <c r="E35" s="576"/>
      <c r="F35" s="576"/>
      <c r="G35" s="576"/>
      <c r="H35" s="576"/>
      <c r="I35" s="576"/>
      <c r="J35" s="576"/>
      <c r="K35" s="576"/>
      <c r="L35" s="576"/>
      <c r="M35" s="576"/>
      <c r="N35" s="576"/>
      <c r="O35" s="576"/>
      <c r="P35" s="576"/>
      <c r="Q35" s="576"/>
      <c r="R35" s="576"/>
      <c r="S35" s="576"/>
      <c r="T35" s="576"/>
      <c r="U35" s="576"/>
      <c r="V35" s="576"/>
      <c r="W35" s="576"/>
      <c r="X35" s="576"/>
      <c r="Y35" s="576"/>
      <c r="Z35" s="576"/>
      <c r="AA35" s="576"/>
      <c r="AB35" s="576"/>
      <c r="AC35" s="576"/>
      <c r="AD35" s="576"/>
      <c r="AE35" s="576"/>
      <c r="AF35" s="577"/>
      <c r="AG35" s="125"/>
      <c r="AH35" s="126"/>
      <c r="AI35" s="125"/>
      <c r="AJ35" s="125"/>
      <c r="AK35" s="125"/>
      <c r="AL35" s="125"/>
      <c r="AM35" s="125"/>
      <c r="AN35" s="125"/>
      <c r="AO35" s="125"/>
      <c r="AP35" s="125"/>
      <c r="AQ35" s="125"/>
      <c r="AR35" s="125"/>
      <c r="AS35" s="125"/>
      <c r="AT35" s="125"/>
      <c r="AU35" s="125"/>
      <c r="AV35" s="125"/>
      <c r="AW35" s="125"/>
      <c r="AX35" s="125"/>
      <c r="AY35" s="125"/>
      <c r="AZ35" s="125"/>
      <c r="BA35" s="125"/>
      <c r="BB35" s="125"/>
      <c r="BC35" s="125"/>
      <c r="BD35" s="125"/>
      <c r="BE35" s="125"/>
      <c r="BF35" s="125"/>
      <c r="BG35" s="125"/>
      <c r="BH35" s="125"/>
      <c r="BI35" s="125"/>
      <c r="BJ35" s="125"/>
      <c r="BK35" s="125"/>
      <c r="BL35" s="125"/>
      <c r="BM35" s="125"/>
      <c r="BN35" s="125"/>
      <c r="BO35" s="125"/>
      <c r="BP35" s="125"/>
      <c r="BQ35" s="125"/>
      <c r="BR35" s="125"/>
      <c r="BS35" s="125"/>
      <c r="BT35" s="125"/>
      <c r="BU35" s="125"/>
      <c r="BV35" s="125"/>
      <c r="BW35" s="125"/>
      <c r="BX35" s="125"/>
      <c r="BY35" s="125"/>
      <c r="BZ35" s="125"/>
      <c r="CA35" s="125"/>
      <c r="CB35" s="125"/>
      <c r="CC35" s="127"/>
    </row>
    <row r="36" spans="1:81" ht="15.75" thickTop="1">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row>
  </sheetData>
  <mergeCells count="40">
    <mergeCell ref="B35:AF35"/>
    <mergeCell ref="B30:AF30"/>
    <mergeCell ref="BP30:CC30"/>
    <mergeCell ref="B31:AF31"/>
    <mergeCell ref="BP31:CC31"/>
    <mergeCell ref="B32:AF32"/>
    <mergeCell ref="BP32:CC32"/>
    <mergeCell ref="B33:AF33"/>
    <mergeCell ref="BP33:CC33"/>
    <mergeCell ref="B34:AF34"/>
    <mergeCell ref="AH34:BO34"/>
    <mergeCell ref="BP34:CC34"/>
    <mergeCell ref="B29:AF29"/>
    <mergeCell ref="BP29:CC29"/>
    <mergeCell ref="A24:AF24"/>
    <mergeCell ref="AH24:CC24"/>
    <mergeCell ref="B25:AF25"/>
    <mergeCell ref="BP25:CC25"/>
    <mergeCell ref="B26:AF26"/>
    <mergeCell ref="BP26:CC26"/>
    <mergeCell ref="B27:AF27"/>
    <mergeCell ref="BP27:CC27"/>
    <mergeCell ref="B28:AF28"/>
    <mergeCell ref="AH28:BO28"/>
    <mergeCell ref="BP28:CC28"/>
    <mergeCell ref="N17:BJ18"/>
    <mergeCell ref="BL18:CC18"/>
    <mergeCell ref="A19:CC19"/>
    <mergeCell ref="M20:AW20"/>
    <mergeCell ref="A21:AW22"/>
    <mergeCell ref="AX21:BJ22"/>
    <mergeCell ref="BK21:CC22"/>
    <mergeCell ref="A10:AL15"/>
    <mergeCell ref="AM10:CC12"/>
    <mergeCell ref="AM14:CC15"/>
    <mergeCell ref="A1:CC2"/>
    <mergeCell ref="A3:AU3"/>
    <mergeCell ref="A6:AK6"/>
    <mergeCell ref="AM6:CC6"/>
    <mergeCell ref="K8:CC8"/>
  </mergeCells>
  <pageMargins left="0.55118110236220474" right="0.35433070866141736" top="0.47244094488188981" bottom="0.39370078740157483" header="0.31496062992125984" footer="0.31496062992125984"/>
  <pageSetup scale="90" orientation="landscape" horizontalDpi="4294967295" verticalDpi="4294967295" r:id="rId1"/>
  <headerFooter>
    <oddFooter>&amp;R&amp;10Página &amp;P de &amp;N</oddFooter>
  </headerFooter>
</worksheet>
</file>

<file path=xl/worksheets/sheet5.xml><?xml version="1.0" encoding="utf-8"?>
<worksheet xmlns="http://schemas.openxmlformats.org/spreadsheetml/2006/main" xmlns:r="http://schemas.openxmlformats.org/officeDocument/2006/relationships">
  <sheetPr>
    <tabColor rgb="FFA15517"/>
  </sheetPr>
  <dimension ref="A1:CD36"/>
  <sheetViews>
    <sheetView showGridLines="0" showRuler="0" topLeftCell="A10" zoomScale="90" zoomScaleNormal="90" zoomScalePageLayoutView="90" workbookViewId="0">
      <selection activeCell="BK21" sqref="BK21:CC22"/>
    </sheetView>
  </sheetViews>
  <sheetFormatPr baseColWidth="10" defaultRowHeight="15"/>
  <cols>
    <col min="1" max="2" width="3.28515625" customWidth="1"/>
    <col min="3" max="11" width="1.7109375" customWidth="1"/>
    <col min="12" max="12" width="2.85546875" customWidth="1"/>
    <col min="13" max="13" width="1.7109375" customWidth="1"/>
    <col min="14" max="14" width="2.140625" customWidth="1"/>
    <col min="15" max="24" width="1.7109375" customWidth="1"/>
    <col min="25" max="25" width="0.140625" customWidth="1"/>
    <col min="26" max="26" width="1.7109375" customWidth="1"/>
    <col min="27" max="27" width="0.7109375" customWidth="1"/>
    <col min="28" max="96" width="1.7109375" customWidth="1"/>
  </cols>
  <sheetData>
    <row r="1" spans="1:81" ht="15" customHeight="1" thickTop="1">
      <c r="A1" s="520" t="s">
        <v>1784</v>
      </c>
      <c r="B1" s="521"/>
      <c r="C1" s="521"/>
      <c r="D1" s="521"/>
      <c r="E1" s="521"/>
      <c r="F1" s="521"/>
      <c r="G1" s="521"/>
      <c r="H1" s="521"/>
      <c r="I1" s="521"/>
      <c r="J1" s="521"/>
      <c r="K1" s="521"/>
      <c r="L1" s="521"/>
      <c r="M1" s="521"/>
      <c r="N1" s="521"/>
      <c r="O1" s="521"/>
      <c r="P1" s="521"/>
      <c r="Q1" s="521"/>
      <c r="R1" s="521"/>
      <c r="S1" s="521"/>
      <c r="T1" s="521"/>
      <c r="U1" s="521"/>
      <c r="V1" s="521"/>
      <c r="W1" s="521"/>
      <c r="X1" s="521"/>
      <c r="Y1" s="521"/>
      <c r="Z1" s="521"/>
      <c r="AA1" s="521"/>
      <c r="AB1" s="521"/>
      <c r="AC1" s="521"/>
      <c r="AD1" s="521"/>
      <c r="AE1" s="521"/>
      <c r="AF1" s="521"/>
      <c r="AG1" s="521"/>
      <c r="AH1" s="521"/>
      <c r="AI1" s="521"/>
      <c r="AJ1" s="521"/>
      <c r="AK1" s="521"/>
      <c r="AL1" s="521"/>
      <c r="AM1" s="521"/>
      <c r="AN1" s="521"/>
      <c r="AO1" s="521"/>
      <c r="AP1" s="521"/>
      <c r="AQ1" s="521"/>
      <c r="AR1" s="521"/>
      <c r="AS1" s="521"/>
      <c r="AT1" s="521"/>
      <c r="AU1" s="521"/>
      <c r="AV1" s="521"/>
      <c r="AW1" s="521"/>
      <c r="AX1" s="521"/>
      <c r="AY1" s="521"/>
      <c r="AZ1" s="521"/>
      <c r="BA1" s="521"/>
      <c r="BB1" s="521"/>
      <c r="BC1" s="521"/>
      <c r="BD1" s="521"/>
      <c r="BE1" s="521"/>
      <c r="BF1" s="521"/>
      <c r="BG1" s="521"/>
      <c r="BH1" s="521"/>
      <c r="BI1" s="521"/>
      <c r="BJ1" s="521"/>
      <c r="BK1" s="521"/>
      <c r="BL1" s="521"/>
      <c r="BM1" s="521"/>
      <c r="BN1" s="521"/>
      <c r="BO1" s="521"/>
      <c r="BP1" s="521"/>
      <c r="BQ1" s="521"/>
      <c r="BR1" s="521"/>
      <c r="BS1" s="521"/>
      <c r="BT1" s="521"/>
      <c r="BU1" s="521"/>
      <c r="BV1" s="521"/>
      <c r="BW1" s="521"/>
      <c r="BX1" s="521"/>
      <c r="BY1" s="521"/>
      <c r="BZ1" s="521"/>
      <c r="CA1" s="521"/>
      <c r="CB1" s="521"/>
      <c r="CC1" s="522"/>
    </row>
    <row r="2" spans="1:81" ht="15" customHeight="1">
      <c r="A2" s="523"/>
      <c r="B2" s="524"/>
      <c r="C2" s="524"/>
      <c r="D2" s="524"/>
      <c r="E2" s="524"/>
      <c r="F2" s="524"/>
      <c r="G2" s="524"/>
      <c r="H2" s="524"/>
      <c r="I2" s="524"/>
      <c r="J2" s="524"/>
      <c r="K2" s="524"/>
      <c r="L2" s="524"/>
      <c r="M2" s="524"/>
      <c r="N2" s="524"/>
      <c r="O2" s="524"/>
      <c r="P2" s="524"/>
      <c r="Q2" s="524"/>
      <c r="R2" s="524"/>
      <c r="S2" s="524"/>
      <c r="T2" s="524"/>
      <c r="U2" s="524"/>
      <c r="V2" s="524"/>
      <c r="W2" s="524"/>
      <c r="X2" s="524"/>
      <c r="Y2" s="524"/>
      <c r="Z2" s="524"/>
      <c r="AA2" s="524"/>
      <c r="AB2" s="524"/>
      <c r="AC2" s="524"/>
      <c r="AD2" s="524"/>
      <c r="AE2" s="524"/>
      <c r="AF2" s="524"/>
      <c r="AG2" s="524"/>
      <c r="AH2" s="524"/>
      <c r="AI2" s="524"/>
      <c r="AJ2" s="524"/>
      <c r="AK2" s="524"/>
      <c r="AL2" s="524"/>
      <c r="AM2" s="524"/>
      <c r="AN2" s="524"/>
      <c r="AO2" s="524"/>
      <c r="AP2" s="524"/>
      <c r="AQ2" s="524"/>
      <c r="AR2" s="524"/>
      <c r="AS2" s="524"/>
      <c r="AT2" s="524"/>
      <c r="AU2" s="524"/>
      <c r="AV2" s="524"/>
      <c r="AW2" s="524"/>
      <c r="AX2" s="524"/>
      <c r="AY2" s="524"/>
      <c r="AZ2" s="524"/>
      <c r="BA2" s="524"/>
      <c r="BB2" s="524"/>
      <c r="BC2" s="524"/>
      <c r="BD2" s="524"/>
      <c r="BE2" s="524"/>
      <c r="BF2" s="524"/>
      <c r="BG2" s="524"/>
      <c r="BH2" s="524"/>
      <c r="BI2" s="524"/>
      <c r="BJ2" s="524"/>
      <c r="BK2" s="524"/>
      <c r="BL2" s="524"/>
      <c r="BM2" s="524"/>
      <c r="BN2" s="524"/>
      <c r="BO2" s="524"/>
      <c r="BP2" s="524"/>
      <c r="BQ2" s="524"/>
      <c r="BR2" s="524"/>
      <c r="BS2" s="524"/>
      <c r="BT2" s="524"/>
      <c r="BU2" s="524"/>
      <c r="BV2" s="524"/>
      <c r="BW2" s="524"/>
      <c r="BX2" s="524"/>
      <c r="BY2" s="524"/>
      <c r="BZ2" s="524"/>
      <c r="CA2" s="524"/>
      <c r="CB2" s="524"/>
      <c r="CC2" s="525"/>
    </row>
    <row r="3" spans="1:81" ht="27.75" customHeight="1">
      <c r="A3" s="481" t="s">
        <v>1943</v>
      </c>
      <c r="B3" s="482"/>
      <c r="C3" s="482"/>
      <c r="D3" s="482"/>
      <c r="E3" s="482"/>
      <c r="F3" s="482"/>
      <c r="G3" s="482"/>
      <c r="H3" s="482"/>
      <c r="I3" s="482"/>
      <c r="J3" s="482"/>
      <c r="K3" s="482"/>
      <c r="L3" s="482"/>
      <c r="M3" s="482"/>
      <c r="N3" s="482"/>
      <c r="O3" s="482"/>
      <c r="P3" s="482"/>
      <c r="Q3" s="482"/>
      <c r="R3" s="482"/>
      <c r="S3" s="482"/>
      <c r="T3" s="482"/>
      <c r="U3" s="482"/>
      <c r="V3" s="482"/>
      <c r="W3" s="482"/>
      <c r="X3" s="482"/>
      <c r="Y3" s="482"/>
      <c r="Z3" s="482"/>
      <c r="AA3" s="482"/>
      <c r="AB3" s="482"/>
      <c r="AC3" s="482"/>
      <c r="AD3" s="482"/>
      <c r="AE3" s="482"/>
      <c r="AF3" s="482"/>
      <c r="AG3" s="482"/>
      <c r="AH3" s="482"/>
      <c r="AI3" s="482"/>
      <c r="AJ3" s="482"/>
      <c r="AK3" s="482"/>
      <c r="AL3" s="482"/>
      <c r="AM3" s="482"/>
      <c r="AN3" s="482"/>
      <c r="AO3" s="482"/>
      <c r="AP3" s="482"/>
      <c r="AQ3" s="482"/>
      <c r="AR3" s="482"/>
      <c r="AS3" s="482"/>
      <c r="AT3" s="482"/>
      <c r="AU3" s="482"/>
      <c r="AV3" s="168"/>
      <c r="AW3" s="168"/>
      <c r="AX3" s="168"/>
      <c r="AY3" s="168"/>
      <c r="AZ3" s="168"/>
      <c r="BA3" s="168"/>
      <c r="BB3" s="168"/>
      <c r="BC3" s="168"/>
      <c r="BD3" s="168"/>
      <c r="BE3" s="168"/>
      <c r="BF3" s="168"/>
      <c r="BG3" s="168"/>
      <c r="BH3" s="168"/>
      <c r="BI3" s="168"/>
      <c r="BJ3" s="168"/>
      <c r="BK3" s="168"/>
      <c r="BL3" s="168"/>
      <c r="BM3" s="168"/>
      <c r="BN3" s="168"/>
      <c r="BO3" s="168"/>
      <c r="BP3" s="168"/>
      <c r="BQ3" s="168"/>
      <c r="BR3" s="168"/>
      <c r="BS3" s="168"/>
      <c r="BT3" s="168"/>
      <c r="BU3" s="168"/>
      <c r="BV3" s="168"/>
      <c r="BW3" s="168"/>
      <c r="BX3" s="168"/>
      <c r="BY3" s="168"/>
      <c r="BZ3" s="168"/>
      <c r="CA3" s="168"/>
      <c r="CB3" s="168"/>
      <c r="CC3" s="169"/>
    </row>
    <row r="4" spans="1:81" ht="6" customHeight="1">
      <c r="A4" s="82"/>
      <c r="B4" s="131"/>
      <c r="C4" s="131"/>
      <c r="D4" s="131"/>
      <c r="E4" s="131"/>
      <c r="F4" s="131"/>
      <c r="G4" s="131"/>
      <c r="H4" s="131"/>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c r="AV4" s="131"/>
      <c r="AW4" s="131"/>
      <c r="AX4" s="131"/>
      <c r="AY4" s="131"/>
      <c r="AZ4" s="131"/>
      <c r="BA4" s="131"/>
      <c r="BB4" s="131"/>
      <c r="BC4" s="131"/>
      <c r="BD4" s="131"/>
      <c r="BE4" s="131"/>
      <c r="BF4" s="131"/>
      <c r="BG4" s="131"/>
      <c r="BH4" s="131"/>
      <c r="BI4" s="131"/>
      <c r="BJ4" s="131"/>
      <c r="BK4" s="131"/>
      <c r="BL4" s="131"/>
      <c r="BM4" s="131"/>
      <c r="BN4" s="131"/>
      <c r="BO4" s="131"/>
      <c r="BP4" s="131"/>
      <c r="BQ4" s="131"/>
      <c r="BR4" s="131"/>
      <c r="BS4" s="131"/>
      <c r="BT4" s="131"/>
      <c r="BU4" s="131"/>
      <c r="BV4" s="131"/>
      <c r="BW4" s="131"/>
      <c r="BX4" s="131"/>
      <c r="BY4" s="131"/>
      <c r="BZ4" s="131"/>
      <c r="CA4" s="131"/>
      <c r="CB4" s="131"/>
      <c r="CC4" s="83"/>
    </row>
    <row r="5" spans="1:81" s="2" customFormat="1" ht="18.75">
      <c r="A5" s="115" t="s">
        <v>1593</v>
      </c>
      <c r="B5" s="99"/>
      <c r="C5" s="99"/>
      <c r="D5" s="99"/>
      <c r="E5" s="99"/>
      <c r="F5" s="99"/>
      <c r="G5" s="99"/>
      <c r="H5" s="99"/>
      <c r="I5" s="99"/>
      <c r="J5" s="99"/>
      <c r="K5" s="99"/>
      <c r="L5" s="99"/>
      <c r="M5" s="99"/>
      <c r="N5" s="99"/>
      <c r="O5" s="99"/>
      <c r="P5" s="99"/>
      <c r="Q5" s="99"/>
      <c r="R5" s="99"/>
      <c r="S5" s="99"/>
      <c r="T5" s="99"/>
      <c r="U5" s="99"/>
      <c r="V5" s="99"/>
      <c r="W5" s="99"/>
      <c r="X5" s="99"/>
      <c r="Y5" s="99"/>
      <c r="Z5" s="99"/>
      <c r="AA5" s="99"/>
      <c r="AB5" s="99"/>
      <c r="AC5" s="99"/>
      <c r="AD5" s="99"/>
      <c r="AE5" s="99"/>
      <c r="AF5" s="99"/>
      <c r="AG5" s="99"/>
      <c r="AH5" s="99"/>
      <c r="AI5" s="99"/>
      <c r="AJ5" s="99"/>
      <c r="AK5" s="100"/>
      <c r="AL5" s="84"/>
      <c r="AM5" s="104" t="s">
        <v>1592</v>
      </c>
      <c r="AN5" s="99"/>
      <c r="AO5" s="99"/>
      <c r="AP5" s="99"/>
      <c r="AQ5" s="99"/>
      <c r="AR5" s="99"/>
      <c r="AS5" s="99"/>
      <c r="AT5" s="99"/>
      <c r="AU5" s="99"/>
      <c r="AV5" s="99"/>
      <c r="AW5" s="99"/>
      <c r="AX5" s="99"/>
      <c r="AY5" s="99"/>
      <c r="AZ5" s="99"/>
      <c r="BA5" s="99"/>
      <c r="BB5" s="99"/>
      <c r="BC5" s="99"/>
      <c r="BD5" s="99"/>
      <c r="BE5" s="99"/>
      <c r="BF5" s="99"/>
      <c r="BG5" s="99"/>
      <c r="BH5" s="99"/>
      <c r="BI5" s="99"/>
      <c r="BJ5" s="99"/>
      <c r="BK5" s="99"/>
      <c r="BL5" s="99"/>
      <c r="BM5" s="99"/>
      <c r="BN5" s="99"/>
      <c r="BO5" s="99"/>
      <c r="BP5" s="99"/>
      <c r="BQ5" s="99"/>
      <c r="BR5" s="99"/>
      <c r="BS5" s="99"/>
      <c r="BT5" s="99"/>
      <c r="BU5" s="99"/>
      <c r="BV5" s="99"/>
      <c r="BW5" s="99"/>
      <c r="BX5" s="99"/>
      <c r="BY5" s="99"/>
      <c r="BZ5" s="99"/>
      <c r="CA5" s="99"/>
      <c r="CB5" s="99"/>
      <c r="CC5" s="116"/>
    </row>
    <row r="6" spans="1:81" s="2" customFormat="1" ht="35.25" customHeight="1">
      <c r="A6" s="526" t="s">
        <v>1924</v>
      </c>
      <c r="B6" s="527"/>
      <c r="C6" s="527"/>
      <c r="D6" s="527"/>
      <c r="E6" s="527"/>
      <c r="F6" s="527"/>
      <c r="G6" s="527"/>
      <c r="H6" s="527"/>
      <c r="I6" s="527"/>
      <c r="J6" s="527"/>
      <c r="K6" s="527"/>
      <c r="L6" s="527"/>
      <c r="M6" s="527"/>
      <c r="N6" s="527"/>
      <c r="O6" s="527"/>
      <c r="P6" s="527"/>
      <c r="Q6" s="527"/>
      <c r="R6" s="527"/>
      <c r="S6" s="527"/>
      <c r="T6" s="527"/>
      <c r="U6" s="527"/>
      <c r="V6" s="527"/>
      <c r="W6" s="527"/>
      <c r="X6" s="527"/>
      <c r="Y6" s="527"/>
      <c r="Z6" s="527"/>
      <c r="AA6" s="527"/>
      <c r="AB6" s="527"/>
      <c r="AC6" s="527"/>
      <c r="AD6" s="527"/>
      <c r="AE6" s="527"/>
      <c r="AF6" s="527"/>
      <c r="AG6" s="527"/>
      <c r="AH6" s="527"/>
      <c r="AI6" s="527"/>
      <c r="AJ6" s="527"/>
      <c r="AK6" s="528"/>
      <c r="AL6" s="84"/>
      <c r="AM6" s="529" t="s">
        <v>1961</v>
      </c>
      <c r="AN6" s="530"/>
      <c r="AO6" s="530"/>
      <c r="AP6" s="530"/>
      <c r="AQ6" s="530"/>
      <c r="AR6" s="530"/>
      <c r="AS6" s="530"/>
      <c r="AT6" s="530"/>
      <c r="AU6" s="530"/>
      <c r="AV6" s="530"/>
      <c r="AW6" s="530"/>
      <c r="AX6" s="530"/>
      <c r="AY6" s="530"/>
      <c r="AZ6" s="530"/>
      <c r="BA6" s="530"/>
      <c r="BB6" s="530"/>
      <c r="BC6" s="530"/>
      <c r="BD6" s="530"/>
      <c r="BE6" s="530"/>
      <c r="BF6" s="530"/>
      <c r="BG6" s="530"/>
      <c r="BH6" s="530"/>
      <c r="BI6" s="530"/>
      <c r="BJ6" s="530"/>
      <c r="BK6" s="530"/>
      <c r="BL6" s="530"/>
      <c r="BM6" s="530"/>
      <c r="BN6" s="530"/>
      <c r="BO6" s="530"/>
      <c r="BP6" s="530"/>
      <c r="BQ6" s="530"/>
      <c r="BR6" s="530"/>
      <c r="BS6" s="530"/>
      <c r="BT6" s="530"/>
      <c r="BU6" s="530"/>
      <c r="BV6" s="530"/>
      <c r="BW6" s="530"/>
      <c r="BX6" s="530"/>
      <c r="BY6" s="530"/>
      <c r="BZ6" s="530"/>
      <c r="CA6" s="530"/>
      <c r="CB6" s="530"/>
      <c r="CC6" s="531"/>
    </row>
    <row r="7" spans="1:81" ht="6" customHeight="1">
      <c r="A7" s="82"/>
      <c r="B7" s="131"/>
      <c r="C7" s="131"/>
      <c r="D7" s="131"/>
      <c r="E7" s="131"/>
      <c r="F7" s="131"/>
      <c r="G7" s="131"/>
      <c r="H7" s="131"/>
      <c r="I7" s="131"/>
      <c r="J7" s="131"/>
      <c r="K7" s="131"/>
      <c r="L7" s="131"/>
      <c r="M7" s="131"/>
      <c r="N7" s="131"/>
      <c r="O7" s="131"/>
      <c r="P7" s="131"/>
      <c r="Q7" s="131"/>
      <c r="R7" s="131"/>
      <c r="S7" s="131"/>
      <c r="T7" s="131"/>
      <c r="U7" s="131"/>
      <c r="V7" s="131"/>
      <c r="W7" s="131"/>
      <c r="X7" s="131"/>
      <c r="Y7" s="131"/>
      <c r="Z7" s="131"/>
      <c r="AA7" s="131"/>
      <c r="AB7" s="131"/>
      <c r="AC7" s="131"/>
      <c r="AD7" s="131"/>
      <c r="AE7" s="131"/>
      <c r="AF7" s="131"/>
      <c r="AG7" s="131"/>
      <c r="AH7" s="131"/>
      <c r="AI7" s="131"/>
      <c r="AJ7" s="131"/>
      <c r="AK7" s="131"/>
      <c r="AL7" s="131"/>
      <c r="AM7" s="85"/>
      <c r="AN7" s="131"/>
      <c r="AO7" s="131"/>
      <c r="AP7" s="131"/>
      <c r="AQ7" s="131"/>
      <c r="AR7" s="131"/>
      <c r="AS7" s="131"/>
      <c r="AT7" s="131"/>
      <c r="AU7" s="131"/>
      <c r="AV7" s="131"/>
      <c r="AW7" s="131"/>
      <c r="AX7" s="131"/>
      <c r="AY7" s="131"/>
      <c r="AZ7" s="131"/>
      <c r="BA7" s="131"/>
      <c r="BB7" s="131"/>
      <c r="BC7" s="131"/>
      <c r="BD7" s="131"/>
      <c r="BE7" s="131"/>
      <c r="BF7" s="131"/>
      <c r="BG7" s="131"/>
      <c r="BH7" s="131"/>
      <c r="BI7" s="131"/>
      <c r="BJ7" s="131"/>
      <c r="BK7" s="131"/>
      <c r="BL7" s="131"/>
      <c r="BM7" s="131"/>
      <c r="BN7" s="131"/>
      <c r="BO7" s="131"/>
      <c r="BP7" s="131"/>
      <c r="BQ7" s="131"/>
      <c r="BR7" s="131"/>
      <c r="BS7" s="131"/>
      <c r="BT7" s="131"/>
      <c r="BU7" s="131"/>
      <c r="BV7" s="131"/>
      <c r="BW7" s="131"/>
      <c r="BX7" s="131"/>
      <c r="BY7" s="131"/>
      <c r="BZ7" s="131"/>
      <c r="CA7" s="131"/>
      <c r="CB7" s="131"/>
      <c r="CC7" s="83"/>
    </row>
    <row r="8" spans="1:81" ht="38.25" customHeight="1">
      <c r="A8" s="117" t="s">
        <v>1609</v>
      </c>
      <c r="B8" s="93"/>
      <c r="C8" s="93"/>
      <c r="D8" s="93"/>
      <c r="E8" s="93"/>
      <c r="F8" s="93"/>
      <c r="G8" s="93"/>
      <c r="H8" s="93"/>
      <c r="I8" s="93"/>
      <c r="J8" s="93"/>
      <c r="K8" s="532"/>
      <c r="L8" s="532"/>
      <c r="M8" s="532"/>
      <c r="N8" s="532"/>
      <c r="O8" s="532"/>
      <c r="P8" s="532"/>
      <c r="Q8" s="532"/>
      <c r="R8" s="532"/>
      <c r="S8" s="532"/>
      <c r="T8" s="532"/>
      <c r="U8" s="532"/>
      <c r="V8" s="532"/>
      <c r="W8" s="532"/>
      <c r="X8" s="532"/>
      <c r="Y8" s="532"/>
      <c r="Z8" s="532"/>
      <c r="AA8" s="532"/>
      <c r="AB8" s="532"/>
      <c r="AC8" s="532"/>
      <c r="AD8" s="532"/>
      <c r="AE8" s="532"/>
      <c r="AF8" s="532"/>
      <c r="AG8" s="532"/>
      <c r="AH8" s="532"/>
      <c r="AI8" s="532"/>
      <c r="AJ8" s="532"/>
      <c r="AK8" s="532"/>
      <c r="AL8" s="532"/>
      <c r="AM8" s="532"/>
      <c r="AN8" s="532"/>
      <c r="AO8" s="532"/>
      <c r="AP8" s="532"/>
      <c r="AQ8" s="532"/>
      <c r="AR8" s="532"/>
      <c r="AS8" s="532"/>
      <c r="AT8" s="532"/>
      <c r="AU8" s="532"/>
      <c r="AV8" s="532"/>
      <c r="AW8" s="532"/>
      <c r="AX8" s="532"/>
      <c r="AY8" s="532"/>
      <c r="AZ8" s="532"/>
      <c r="BA8" s="532"/>
      <c r="BB8" s="532"/>
      <c r="BC8" s="532"/>
      <c r="BD8" s="532"/>
      <c r="BE8" s="532"/>
      <c r="BF8" s="532"/>
      <c r="BG8" s="532"/>
      <c r="BH8" s="532"/>
      <c r="BI8" s="532"/>
      <c r="BJ8" s="532"/>
      <c r="BK8" s="532"/>
      <c r="BL8" s="532"/>
      <c r="BM8" s="532"/>
      <c r="BN8" s="532"/>
      <c r="BO8" s="532"/>
      <c r="BP8" s="532"/>
      <c r="BQ8" s="532"/>
      <c r="BR8" s="532"/>
      <c r="BS8" s="532"/>
      <c r="BT8" s="532"/>
      <c r="BU8" s="532"/>
      <c r="BV8" s="532"/>
      <c r="BW8" s="532"/>
      <c r="BX8" s="532"/>
      <c r="BY8" s="532"/>
      <c r="BZ8" s="532"/>
      <c r="CA8" s="532"/>
      <c r="CB8" s="532"/>
      <c r="CC8" s="533"/>
    </row>
    <row r="9" spans="1:81" ht="18.75">
      <c r="A9" s="106" t="s">
        <v>1338</v>
      </c>
      <c r="B9" s="87"/>
      <c r="C9" s="87"/>
      <c r="D9" s="87"/>
      <c r="E9" s="87"/>
      <c r="F9" s="87"/>
      <c r="G9" s="87"/>
      <c r="H9" s="87"/>
      <c r="I9" s="87"/>
      <c r="J9" s="87"/>
      <c r="K9" s="87"/>
      <c r="L9" s="87"/>
      <c r="M9" s="87"/>
      <c r="N9" s="87"/>
      <c r="O9" s="87"/>
      <c r="P9" s="87"/>
      <c r="Q9" s="87"/>
      <c r="R9" s="87"/>
      <c r="S9" s="87"/>
      <c r="T9" s="87"/>
      <c r="U9" s="87"/>
      <c r="V9" s="87"/>
      <c r="W9" s="87"/>
      <c r="X9" s="87"/>
      <c r="Y9" s="87"/>
      <c r="Z9" s="87"/>
      <c r="AA9" s="87"/>
      <c r="AB9" s="87"/>
      <c r="AC9" s="87"/>
      <c r="AD9" s="87"/>
      <c r="AE9" s="87"/>
      <c r="AF9" s="87"/>
      <c r="AG9" s="87"/>
      <c r="AH9" s="87"/>
      <c r="AI9" s="87"/>
      <c r="AJ9" s="87"/>
      <c r="AK9" s="87"/>
      <c r="AL9" s="88"/>
      <c r="AM9" s="106" t="s">
        <v>1785</v>
      </c>
      <c r="AN9" s="87"/>
      <c r="AO9" s="87"/>
      <c r="AP9" s="87"/>
      <c r="AQ9" s="87"/>
      <c r="AR9" s="87"/>
      <c r="AS9" s="87"/>
      <c r="AT9" s="87"/>
      <c r="AU9" s="87"/>
      <c r="AV9" s="87"/>
      <c r="AW9" s="87"/>
      <c r="AX9" s="87"/>
      <c r="AY9" s="87"/>
      <c r="AZ9" s="87"/>
      <c r="BA9" s="87"/>
      <c r="BB9" s="87"/>
      <c r="BC9" s="87"/>
      <c r="BD9" s="87"/>
      <c r="BE9" s="87"/>
      <c r="BF9" s="87"/>
      <c r="BG9" s="87"/>
      <c r="BH9" s="87"/>
      <c r="BI9" s="87"/>
      <c r="BJ9" s="87"/>
      <c r="BK9" s="87"/>
      <c r="BL9" s="87"/>
      <c r="BM9" s="87"/>
      <c r="BN9" s="87"/>
      <c r="BO9" s="87"/>
      <c r="BP9" s="87"/>
      <c r="BQ9" s="87"/>
      <c r="BR9" s="87"/>
      <c r="BS9" s="87"/>
      <c r="BT9" s="87"/>
      <c r="BU9" s="87"/>
      <c r="BV9" s="87"/>
      <c r="BW9" s="87"/>
      <c r="BX9" s="87"/>
      <c r="BY9" s="87"/>
      <c r="BZ9" s="87"/>
      <c r="CA9" s="87"/>
      <c r="CB9" s="87"/>
      <c r="CC9" s="90"/>
    </row>
    <row r="10" spans="1:81">
      <c r="A10" s="508" t="s">
        <v>1928</v>
      </c>
      <c r="B10" s="509"/>
      <c r="C10" s="509"/>
      <c r="D10" s="509"/>
      <c r="E10" s="509"/>
      <c r="F10" s="509"/>
      <c r="G10" s="509"/>
      <c r="H10" s="509"/>
      <c r="I10" s="509"/>
      <c r="J10" s="509"/>
      <c r="K10" s="509"/>
      <c r="L10" s="509"/>
      <c r="M10" s="509"/>
      <c r="N10" s="509"/>
      <c r="O10" s="509"/>
      <c r="P10" s="509"/>
      <c r="Q10" s="509"/>
      <c r="R10" s="509"/>
      <c r="S10" s="509"/>
      <c r="T10" s="509"/>
      <c r="U10" s="509"/>
      <c r="V10" s="509"/>
      <c r="W10" s="509"/>
      <c r="X10" s="509"/>
      <c r="Y10" s="509"/>
      <c r="Z10" s="509"/>
      <c r="AA10" s="509"/>
      <c r="AB10" s="509"/>
      <c r="AC10" s="509"/>
      <c r="AD10" s="509"/>
      <c r="AE10" s="509"/>
      <c r="AF10" s="509"/>
      <c r="AG10" s="509"/>
      <c r="AH10" s="509"/>
      <c r="AI10" s="509"/>
      <c r="AJ10" s="509"/>
      <c r="AK10" s="509"/>
      <c r="AL10" s="510"/>
      <c r="AM10" s="514" t="s">
        <v>1962</v>
      </c>
      <c r="AN10" s="515"/>
      <c r="AO10" s="515"/>
      <c r="AP10" s="515"/>
      <c r="AQ10" s="515"/>
      <c r="AR10" s="515"/>
      <c r="AS10" s="515"/>
      <c r="AT10" s="515"/>
      <c r="AU10" s="515"/>
      <c r="AV10" s="515"/>
      <c r="AW10" s="515"/>
      <c r="AX10" s="515"/>
      <c r="AY10" s="515"/>
      <c r="AZ10" s="515"/>
      <c r="BA10" s="515"/>
      <c r="BB10" s="515"/>
      <c r="BC10" s="515"/>
      <c r="BD10" s="515"/>
      <c r="BE10" s="515"/>
      <c r="BF10" s="515"/>
      <c r="BG10" s="515"/>
      <c r="BH10" s="515"/>
      <c r="BI10" s="515"/>
      <c r="BJ10" s="515"/>
      <c r="BK10" s="515"/>
      <c r="BL10" s="515"/>
      <c r="BM10" s="515"/>
      <c r="BN10" s="515"/>
      <c r="BO10" s="515"/>
      <c r="BP10" s="515"/>
      <c r="BQ10" s="515"/>
      <c r="BR10" s="515"/>
      <c r="BS10" s="515"/>
      <c r="BT10" s="515"/>
      <c r="BU10" s="515"/>
      <c r="BV10" s="515"/>
      <c r="BW10" s="515"/>
      <c r="BX10" s="515"/>
      <c r="BY10" s="515"/>
      <c r="BZ10" s="515"/>
      <c r="CA10" s="515"/>
      <c r="CB10" s="515"/>
      <c r="CC10" s="516"/>
    </row>
    <row r="11" spans="1:81">
      <c r="A11" s="508"/>
      <c r="B11" s="509"/>
      <c r="C11" s="509"/>
      <c r="D11" s="509"/>
      <c r="E11" s="509"/>
      <c r="F11" s="509"/>
      <c r="G11" s="509"/>
      <c r="H11" s="509"/>
      <c r="I11" s="509"/>
      <c r="J11" s="509"/>
      <c r="K11" s="509"/>
      <c r="L11" s="509"/>
      <c r="M11" s="509"/>
      <c r="N11" s="509"/>
      <c r="O11" s="509"/>
      <c r="P11" s="509"/>
      <c r="Q11" s="509"/>
      <c r="R11" s="509"/>
      <c r="S11" s="509"/>
      <c r="T11" s="509"/>
      <c r="U11" s="509"/>
      <c r="V11" s="509"/>
      <c r="W11" s="509"/>
      <c r="X11" s="509"/>
      <c r="Y11" s="509"/>
      <c r="Z11" s="509"/>
      <c r="AA11" s="509"/>
      <c r="AB11" s="509"/>
      <c r="AC11" s="509"/>
      <c r="AD11" s="509"/>
      <c r="AE11" s="509"/>
      <c r="AF11" s="509"/>
      <c r="AG11" s="509"/>
      <c r="AH11" s="509"/>
      <c r="AI11" s="509"/>
      <c r="AJ11" s="509"/>
      <c r="AK11" s="509"/>
      <c r="AL11" s="510"/>
      <c r="AM11" s="514"/>
      <c r="AN11" s="515"/>
      <c r="AO11" s="515"/>
      <c r="AP11" s="515"/>
      <c r="AQ11" s="515"/>
      <c r="AR11" s="515"/>
      <c r="AS11" s="515"/>
      <c r="AT11" s="515"/>
      <c r="AU11" s="515"/>
      <c r="AV11" s="515"/>
      <c r="AW11" s="515"/>
      <c r="AX11" s="515"/>
      <c r="AY11" s="515"/>
      <c r="AZ11" s="515"/>
      <c r="BA11" s="515"/>
      <c r="BB11" s="515"/>
      <c r="BC11" s="515"/>
      <c r="BD11" s="515"/>
      <c r="BE11" s="515"/>
      <c r="BF11" s="515"/>
      <c r="BG11" s="515"/>
      <c r="BH11" s="515"/>
      <c r="BI11" s="515"/>
      <c r="BJ11" s="515"/>
      <c r="BK11" s="515"/>
      <c r="BL11" s="515"/>
      <c r="BM11" s="515"/>
      <c r="BN11" s="515"/>
      <c r="BO11" s="515"/>
      <c r="BP11" s="515"/>
      <c r="BQ11" s="515"/>
      <c r="BR11" s="515"/>
      <c r="BS11" s="515"/>
      <c r="BT11" s="515"/>
      <c r="BU11" s="515"/>
      <c r="BV11" s="515"/>
      <c r="BW11" s="515"/>
      <c r="BX11" s="515"/>
      <c r="BY11" s="515"/>
      <c r="BZ11" s="515"/>
      <c r="CA11" s="515"/>
      <c r="CB11" s="515"/>
      <c r="CC11" s="516"/>
    </row>
    <row r="12" spans="1:81">
      <c r="A12" s="508"/>
      <c r="B12" s="509"/>
      <c r="C12" s="509"/>
      <c r="D12" s="509"/>
      <c r="E12" s="509"/>
      <c r="F12" s="509"/>
      <c r="G12" s="509"/>
      <c r="H12" s="509"/>
      <c r="I12" s="509"/>
      <c r="J12" s="509"/>
      <c r="K12" s="509"/>
      <c r="L12" s="509"/>
      <c r="M12" s="509"/>
      <c r="N12" s="509"/>
      <c r="O12" s="509"/>
      <c r="P12" s="509"/>
      <c r="Q12" s="509"/>
      <c r="R12" s="509"/>
      <c r="S12" s="509"/>
      <c r="T12" s="509"/>
      <c r="U12" s="509"/>
      <c r="V12" s="509"/>
      <c r="W12" s="509"/>
      <c r="X12" s="509"/>
      <c r="Y12" s="509"/>
      <c r="Z12" s="509"/>
      <c r="AA12" s="509"/>
      <c r="AB12" s="509"/>
      <c r="AC12" s="509"/>
      <c r="AD12" s="509"/>
      <c r="AE12" s="509"/>
      <c r="AF12" s="509"/>
      <c r="AG12" s="509"/>
      <c r="AH12" s="509"/>
      <c r="AI12" s="509"/>
      <c r="AJ12" s="509"/>
      <c r="AK12" s="509"/>
      <c r="AL12" s="510"/>
      <c r="AM12" s="514"/>
      <c r="AN12" s="515"/>
      <c r="AO12" s="515"/>
      <c r="AP12" s="515"/>
      <c r="AQ12" s="515"/>
      <c r="AR12" s="515"/>
      <c r="AS12" s="515"/>
      <c r="AT12" s="515"/>
      <c r="AU12" s="515"/>
      <c r="AV12" s="515"/>
      <c r="AW12" s="515"/>
      <c r="AX12" s="515"/>
      <c r="AY12" s="515"/>
      <c r="AZ12" s="515"/>
      <c r="BA12" s="515"/>
      <c r="BB12" s="515"/>
      <c r="BC12" s="515"/>
      <c r="BD12" s="515"/>
      <c r="BE12" s="515"/>
      <c r="BF12" s="515"/>
      <c r="BG12" s="515"/>
      <c r="BH12" s="515"/>
      <c r="BI12" s="515"/>
      <c r="BJ12" s="515"/>
      <c r="BK12" s="515"/>
      <c r="BL12" s="515"/>
      <c r="BM12" s="515"/>
      <c r="BN12" s="515"/>
      <c r="BO12" s="515"/>
      <c r="BP12" s="515"/>
      <c r="BQ12" s="515"/>
      <c r="BR12" s="515"/>
      <c r="BS12" s="515"/>
      <c r="BT12" s="515"/>
      <c r="BU12" s="515"/>
      <c r="BV12" s="515"/>
      <c r="BW12" s="515"/>
      <c r="BX12" s="515"/>
      <c r="BY12" s="515"/>
      <c r="BZ12" s="515"/>
      <c r="CA12" s="515"/>
      <c r="CB12" s="515"/>
      <c r="CC12" s="516"/>
    </row>
    <row r="13" spans="1:81" ht="18.75">
      <c r="A13" s="508"/>
      <c r="B13" s="509"/>
      <c r="C13" s="509"/>
      <c r="D13" s="509"/>
      <c r="E13" s="509"/>
      <c r="F13" s="509"/>
      <c r="G13" s="509"/>
      <c r="H13" s="509"/>
      <c r="I13" s="509"/>
      <c r="J13" s="509"/>
      <c r="K13" s="509"/>
      <c r="L13" s="509"/>
      <c r="M13" s="509"/>
      <c r="N13" s="509"/>
      <c r="O13" s="509"/>
      <c r="P13" s="509"/>
      <c r="Q13" s="509"/>
      <c r="R13" s="509"/>
      <c r="S13" s="509"/>
      <c r="T13" s="509"/>
      <c r="U13" s="509"/>
      <c r="V13" s="509"/>
      <c r="W13" s="509"/>
      <c r="X13" s="509"/>
      <c r="Y13" s="509"/>
      <c r="Z13" s="509"/>
      <c r="AA13" s="509"/>
      <c r="AB13" s="509"/>
      <c r="AC13" s="509"/>
      <c r="AD13" s="509"/>
      <c r="AE13" s="509"/>
      <c r="AF13" s="509"/>
      <c r="AG13" s="509"/>
      <c r="AH13" s="509"/>
      <c r="AI13" s="509"/>
      <c r="AJ13" s="509"/>
      <c r="AK13" s="509"/>
      <c r="AL13" s="510"/>
      <c r="AM13" s="107" t="s">
        <v>1591</v>
      </c>
      <c r="AN13" s="111"/>
      <c r="AO13" s="89"/>
      <c r="AP13" s="89"/>
      <c r="AQ13" s="89"/>
      <c r="AR13" s="89"/>
      <c r="AS13" s="89"/>
      <c r="AT13" s="89"/>
      <c r="AU13" s="89"/>
      <c r="AV13" s="89"/>
      <c r="AW13" s="89"/>
      <c r="AX13" s="89"/>
      <c r="AY13" s="89"/>
      <c r="AZ13" s="89"/>
      <c r="BA13" s="89"/>
      <c r="BB13" s="89"/>
      <c r="BC13" s="89"/>
      <c r="BD13" s="89"/>
      <c r="BE13" s="89"/>
      <c r="BF13" s="89"/>
      <c r="BG13" s="89"/>
      <c r="BH13" s="89"/>
      <c r="BI13" s="89"/>
      <c r="BJ13" s="89"/>
      <c r="BK13" s="89"/>
      <c r="BL13" s="89"/>
      <c r="BM13" s="89"/>
      <c r="BN13" s="89"/>
      <c r="BO13" s="89"/>
      <c r="BP13" s="89"/>
      <c r="BQ13" s="89"/>
      <c r="BR13" s="89"/>
      <c r="BS13" s="89"/>
      <c r="BT13" s="89"/>
      <c r="BU13" s="89"/>
      <c r="BV13" s="89"/>
      <c r="BW13" s="89"/>
      <c r="BX13" s="89"/>
      <c r="BY13" s="89"/>
      <c r="BZ13" s="89"/>
      <c r="CA13" s="89"/>
      <c r="CB13" s="89"/>
      <c r="CC13" s="91"/>
    </row>
    <row r="14" spans="1:81">
      <c r="A14" s="508"/>
      <c r="B14" s="509"/>
      <c r="C14" s="509"/>
      <c r="D14" s="509"/>
      <c r="E14" s="509"/>
      <c r="F14" s="509"/>
      <c r="G14" s="509"/>
      <c r="H14" s="509"/>
      <c r="I14" s="509"/>
      <c r="J14" s="509"/>
      <c r="K14" s="509"/>
      <c r="L14" s="509"/>
      <c r="M14" s="509"/>
      <c r="N14" s="509"/>
      <c r="O14" s="509"/>
      <c r="P14" s="509"/>
      <c r="Q14" s="509"/>
      <c r="R14" s="509"/>
      <c r="S14" s="509"/>
      <c r="T14" s="509"/>
      <c r="U14" s="509"/>
      <c r="V14" s="509"/>
      <c r="W14" s="509"/>
      <c r="X14" s="509"/>
      <c r="Y14" s="509"/>
      <c r="Z14" s="509"/>
      <c r="AA14" s="509"/>
      <c r="AB14" s="509"/>
      <c r="AC14" s="509"/>
      <c r="AD14" s="509"/>
      <c r="AE14" s="509"/>
      <c r="AF14" s="509"/>
      <c r="AG14" s="509"/>
      <c r="AH14" s="509"/>
      <c r="AI14" s="509"/>
      <c r="AJ14" s="509"/>
      <c r="AK14" s="509"/>
      <c r="AL14" s="510"/>
      <c r="AM14" s="514" t="s">
        <v>1960</v>
      </c>
      <c r="AN14" s="515"/>
      <c r="AO14" s="515"/>
      <c r="AP14" s="515"/>
      <c r="AQ14" s="515"/>
      <c r="AR14" s="515"/>
      <c r="AS14" s="515"/>
      <c r="AT14" s="515"/>
      <c r="AU14" s="515"/>
      <c r="AV14" s="515"/>
      <c r="AW14" s="515"/>
      <c r="AX14" s="515"/>
      <c r="AY14" s="515"/>
      <c r="AZ14" s="515"/>
      <c r="BA14" s="515"/>
      <c r="BB14" s="515"/>
      <c r="BC14" s="515"/>
      <c r="BD14" s="515"/>
      <c r="BE14" s="515"/>
      <c r="BF14" s="515"/>
      <c r="BG14" s="515"/>
      <c r="BH14" s="515"/>
      <c r="BI14" s="515"/>
      <c r="BJ14" s="515"/>
      <c r="BK14" s="515"/>
      <c r="BL14" s="515"/>
      <c r="BM14" s="515"/>
      <c r="BN14" s="515"/>
      <c r="BO14" s="515"/>
      <c r="BP14" s="515"/>
      <c r="BQ14" s="515"/>
      <c r="BR14" s="515"/>
      <c r="BS14" s="515"/>
      <c r="BT14" s="515"/>
      <c r="BU14" s="515"/>
      <c r="BV14" s="515"/>
      <c r="BW14" s="515"/>
      <c r="BX14" s="515"/>
      <c r="BY14" s="515"/>
      <c r="BZ14" s="515"/>
      <c r="CA14" s="515"/>
      <c r="CB14" s="515"/>
      <c r="CC14" s="516"/>
    </row>
    <row r="15" spans="1:81">
      <c r="A15" s="511"/>
      <c r="B15" s="512"/>
      <c r="C15" s="512"/>
      <c r="D15" s="512"/>
      <c r="E15" s="512"/>
      <c r="F15" s="512"/>
      <c r="G15" s="512"/>
      <c r="H15" s="512"/>
      <c r="I15" s="512"/>
      <c r="J15" s="512"/>
      <c r="K15" s="512"/>
      <c r="L15" s="512"/>
      <c r="M15" s="512"/>
      <c r="N15" s="512"/>
      <c r="O15" s="512"/>
      <c r="P15" s="512"/>
      <c r="Q15" s="512"/>
      <c r="R15" s="512"/>
      <c r="S15" s="512"/>
      <c r="T15" s="512"/>
      <c r="U15" s="512"/>
      <c r="V15" s="512"/>
      <c r="W15" s="512"/>
      <c r="X15" s="512"/>
      <c r="Y15" s="512"/>
      <c r="Z15" s="512"/>
      <c r="AA15" s="512"/>
      <c r="AB15" s="512"/>
      <c r="AC15" s="512"/>
      <c r="AD15" s="512"/>
      <c r="AE15" s="512"/>
      <c r="AF15" s="512"/>
      <c r="AG15" s="512"/>
      <c r="AH15" s="512"/>
      <c r="AI15" s="512"/>
      <c r="AJ15" s="512"/>
      <c r="AK15" s="512"/>
      <c r="AL15" s="513"/>
      <c r="AM15" s="517"/>
      <c r="AN15" s="518"/>
      <c r="AO15" s="518"/>
      <c r="AP15" s="518"/>
      <c r="AQ15" s="518"/>
      <c r="AR15" s="518"/>
      <c r="AS15" s="518"/>
      <c r="AT15" s="518"/>
      <c r="AU15" s="518"/>
      <c r="AV15" s="518"/>
      <c r="AW15" s="518"/>
      <c r="AX15" s="518"/>
      <c r="AY15" s="518"/>
      <c r="AZ15" s="518"/>
      <c r="BA15" s="518"/>
      <c r="BB15" s="518"/>
      <c r="BC15" s="518"/>
      <c r="BD15" s="518"/>
      <c r="BE15" s="518"/>
      <c r="BF15" s="518"/>
      <c r="BG15" s="518"/>
      <c r="BH15" s="518"/>
      <c r="BI15" s="518"/>
      <c r="BJ15" s="518"/>
      <c r="BK15" s="518"/>
      <c r="BL15" s="518"/>
      <c r="BM15" s="518"/>
      <c r="BN15" s="518"/>
      <c r="BO15" s="518"/>
      <c r="BP15" s="518"/>
      <c r="BQ15" s="518"/>
      <c r="BR15" s="518"/>
      <c r="BS15" s="518"/>
      <c r="BT15" s="518"/>
      <c r="BU15" s="518"/>
      <c r="BV15" s="518"/>
      <c r="BW15" s="518"/>
      <c r="BX15" s="518"/>
      <c r="BY15" s="518"/>
      <c r="BZ15" s="518"/>
      <c r="CA15" s="518"/>
      <c r="CB15" s="518"/>
      <c r="CC15" s="519"/>
    </row>
    <row r="16" spans="1:81" ht="6" customHeight="1">
      <c r="A16" s="82"/>
      <c r="B16" s="131"/>
      <c r="C16" s="131"/>
      <c r="D16" s="131"/>
      <c r="E16" s="131"/>
      <c r="F16" s="131"/>
      <c r="G16" s="131"/>
      <c r="H16" s="131"/>
      <c r="I16" s="131"/>
      <c r="J16" s="131"/>
      <c r="K16" s="131"/>
      <c r="L16" s="131"/>
      <c r="M16" s="131"/>
      <c r="N16" s="131"/>
      <c r="O16" s="131"/>
      <c r="P16" s="131"/>
      <c r="Q16" s="131"/>
      <c r="R16" s="131"/>
      <c r="S16" s="131"/>
      <c r="T16" s="131"/>
      <c r="U16" s="131"/>
      <c r="V16" s="131"/>
      <c r="W16" s="131"/>
      <c r="X16" s="131"/>
      <c r="Y16" s="131"/>
      <c r="Z16" s="131"/>
      <c r="AA16" s="131"/>
      <c r="AB16" s="131"/>
      <c r="AC16" s="131"/>
      <c r="AD16" s="131"/>
      <c r="AE16" s="131"/>
      <c r="AF16" s="131"/>
      <c r="AG16" s="131"/>
      <c r="AH16" s="131"/>
      <c r="AI16" s="131"/>
      <c r="AJ16" s="131"/>
      <c r="AK16" s="131"/>
      <c r="AL16" s="131"/>
      <c r="AM16" s="131"/>
      <c r="AN16" s="131"/>
      <c r="AO16" s="131"/>
      <c r="AP16" s="131"/>
      <c r="AQ16" s="131"/>
      <c r="AR16" s="131"/>
      <c r="AS16" s="131"/>
      <c r="AT16" s="131"/>
      <c r="AU16" s="131"/>
      <c r="AV16" s="131"/>
      <c r="AW16" s="131"/>
      <c r="AX16" s="131"/>
      <c r="AY16" s="131"/>
      <c r="AZ16" s="131"/>
      <c r="BA16" s="131"/>
      <c r="BB16" s="131"/>
      <c r="BC16" s="131"/>
      <c r="BD16" s="131"/>
      <c r="BE16" s="131"/>
      <c r="BF16" s="131"/>
      <c r="BG16" s="131"/>
      <c r="BH16" s="131"/>
      <c r="BI16" s="131"/>
      <c r="BJ16" s="131"/>
      <c r="BK16" s="131"/>
      <c r="BL16" s="131"/>
      <c r="BM16" s="131"/>
      <c r="BN16" s="131"/>
      <c r="BO16" s="131"/>
      <c r="BP16" s="131"/>
      <c r="BQ16" s="131"/>
      <c r="BR16" s="131"/>
      <c r="BS16" s="131"/>
      <c r="BT16" s="131"/>
      <c r="BU16" s="131"/>
      <c r="BV16" s="131"/>
      <c r="BW16" s="131"/>
      <c r="BX16" s="131"/>
      <c r="BY16" s="131"/>
      <c r="BZ16" s="131"/>
      <c r="CA16" s="131"/>
      <c r="CB16" s="131"/>
      <c r="CC16" s="83"/>
    </row>
    <row r="17" spans="1:82" ht="23.25" customHeight="1">
      <c r="A17" s="118" t="s">
        <v>1594</v>
      </c>
      <c r="B17" s="92"/>
      <c r="C17" s="92"/>
      <c r="D17" s="92"/>
      <c r="E17" s="92"/>
      <c r="F17" s="92"/>
      <c r="G17" s="92"/>
      <c r="H17" s="92"/>
      <c r="I17" s="92"/>
      <c r="J17" s="92"/>
      <c r="K17" s="92"/>
      <c r="L17" s="92"/>
      <c r="M17" s="92"/>
      <c r="N17" s="534" t="s">
        <v>1956</v>
      </c>
      <c r="O17" s="534"/>
      <c r="P17" s="534"/>
      <c r="Q17" s="534"/>
      <c r="R17" s="534"/>
      <c r="S17" s="534"/>
      <c r="T17" s="534"/>
      <c r="U17" s="534"/>
      <c r="V17" s="534"/>
      <c r="W17" s="534"/>
      <c r="X17" s="534"/>
      <c r="Y17" s="534"/>
      <c r="Z17" s="534"/>
      <c r="AA17" s="534"/>
      <c r="AB17" s="534"/>
      <c r="AC17" s="534"/>
      <c r="AD17" s="534"/>
      <c r="AE17" s="534"/>
      <c r="AF17" s="534"/>
      <c r="AG17" s="534"/>
      <c r="AH17" s="534"/>
      <c r="AI17" s="534"/>
      <c r="AJ17" s="534"/>
      <c r="AK17" s="534"/>
      <c r="AL17" s="534"/>
      <c r="AM17" s="534"/>
      <c r="AN17" s="534"/>
      <c r="AO17" s="534"/>
      <c r="AP17" s="534"/>
      <c r="AQ17" s="534"/>
      <c r="AR17" s="534"/>
      <c r="AS17" s="534"/>
      <c r="AT17" s="534"/>
      <c r="AU17" s="534"/>
      <c r="AV17" s="534"/>
      <c r="AW17" s="534"/>
      <c r="AX17" s="534"/>
      <c r="AY17" s="534"/>
      <c r="AZ17" s="534"/>
      <c r="BA17" s="534"/>
      <c r="BB17" s="534"/>
      <c r="BC17" s="534"/>
      <c r="BD17" s="534"/>
      <c r="BE17" s="534"/>
      <c r="BF17" s="534"/>
      <c r="BG17" s="534"/>
      <c r="BH17" s="534"/>
      <c r="BI17" s="534"/>
      <c r="BJ17" s="535"/>
      <c r="BK17" s="103" t="s">
        <v>1595</v>
      </c>
      <c r="BL17" s="105"/>
      <c r="BM17" s="101"/>
      <c r="BN17" s="101"/>
      <c r="BO17" s="101"/>
      <c r="BP17" s="101"/>
      <c r="BQ17" s="101"/>
      <c r="BR17" s="101"/>
      <c r="BS17" s="101"/>
      <c r="BT17" s="101"/>
      <c r="BU17" s="101"/>
      <c r="BV17" s="101"/>
      <c r="BW17" s="101"/>
      <c r="BX17" s="101"/>
      <c r="BY17" s="101"/>
      <c r="BZ17" s="101"/>
      <c r="CA17" s="101"/>
      <c r="CB17" s="101"/>
      <c r="CC17" s="119"/>
      <c r="CD17" s="86"/>
    </row>
    <row r="18" spans="1:82" ht="22.5" customHeight="1">
      <c r="A18" s="120"/>
      <c r="B18" s="94"/>
      <c r="C18" s="94"/>
      <c r="D18" s="94"/>
      <c r="E18" s="94"/>
      <c r="F18" s="94"/>
      <c r="G18" s="94"/>
      <c r="H18" s="94"/>
      <c r="I18" s="94"/>
      <c r="J18" s="94"/>
      <c r="K18" s="94"/>
      <c r="L18" s="94"/>
      <c r="M18" s="94"/>
      <c r="N18" s="536"/>
      <c r="O18" s="536"/>
      <c r="P18" s="536"/>
      <c r="Q18" s="536"/>
      <c r="R18" s="536"/>
      <c r="S18" s="536"/>
      <c r="T18" s="536"/>
      <c r="U18" s="536"/>
      <c r="V18" s="536"/>
      <c r="W18" s="536"/>
      <c r="X18" s="536"/>
      <c r="Y18" s="536"/>
      <c r="Z18" s="536"/>
      <c r="AA18" s="536"/>
      <c r="AB18" s="536"/>
      <c r="AC18" s="536"/>
      <c r="AD18" s="536"/>
      <c r="AE18" s="536"/>
      <c r="AF18" s="536"/>
      <c r="AG18" s="536"/>
      <c r="AH18" s="536"/>
      <c r="AI18" s="536"/>
      <c r="AJ18" s="536"/>
      <c r="AK18" s="536"/>
      <c r="AL18" s="536"/>
      <c r="AM18" s="536"/>
      <c r="AN18" s="536"/>
      <c r="AO18" s="536"/>
      <c r="AP18" s="536"/>
      <c r="AQ18" s="536"/>
      <c r="AR18" s="536"/>
      <c r="AS18" s="536"/>
      <c r="AT18" s="536"/>
      <c r="AU18" s="536"/>
      <c r="AV18" s="536"/>
      <c r="AW18" s="536"/>
      <c r="AX18" s="536"/>
      <c r="AY18" s="536"/>
      <c r="AZ18" s="536"/>
      <c r="BA18" s="536"/>
      <c r="BB18" s="536"/>
      <c r="BC18" s="536"/>
      <c r="BD18" s="536"/>
      <c r="BE18" s="536"/>
      <c r="BF18" s="536"/>
      <c r="BG18" s="536"/>
      <c r="BH18" s="536"/>
      <c r="BI18" s="536"/>
      <c r="BJ18" s="537"/>
      <c r="BK18" s="102"/>
      <c r="BL18" s="538" t="s">
        <v>1957</v>
      </c>
      <c r="BM18" s="538"/>
      <c r="BN18" s="538"/>
      <c r="BO18" s="538"/>
      <c r="BP18" s="538"/>
      <c r="BQ18" s="538"/>
      <c r="BR18" s="538"/>
      <c r="BS18" s="538"/>
      <c r="BT18" s="538"/>
      <c r="BU18" s="538"/>
      <c r="BV18" s="538"/>
      <c r="BW18" s="538"/>
      <c r="BX18" s="538"/>
      <c r="BY18" s="538"/>
      <c r="BZ18" s="538"/>
      <c r="CA18" s="538"/>
      <c r="CB18" s="538"/>
      <c r="CC18" s="539"/>
      <c r="CD18" s="86"/>
    </row>
    <row r="19" spans="1:82" ht="5.25" customHeight="1">
      <c r="A19" s="540"/>
      <c r="B19" s="541"/>
      <c r="C19" s="541"/>
      <c r="D19" s="541"/>
      <c r="E19" s="541"/>
      <c r="F19" s="541"/>
      <c r="G19" s="541"/>
      <c r="H19" s="541"/>
      <c r="I19" s="541"/>
      <c r="J19" s="541"/>
      <c r="K19" s="541"/>
      <c r="L19" s="541"/>
      <c r="M19" s="541"/>
      <c r="N19" s="541"/>
      <c r="O19" s="541"/>
      <c r="P19" s="541"/>
      <c r="Q19" s="541"/>
      <c r="R19" s="541"/>
      <c r="S19" s="541"/>
      <c r="T19" s="541"/>
      <c r="U19" s="541"/>
      <c r="V19" s="541"/>
      <c r="W19" s="541"/>
      <c r="X19" s="541"/>
      <c r="Y19" s="541"/>
      <c r="Z19" s="541"/>
      <c r="AA19" s="541"/>
      <c r="AB19" s="541"/>
      <c r="AC19" s="541"/>
      <c r="AD19" s="541"/>
      <c r="AE19" s="541"/>
      <c r="AF19" s="541"/>
      <c r="AG19" s="541"/>
      <c r="AH19" s="541"/>
      <c r="AI19" s="541"/>
      <c r="AJ19" s="541"/>
      <c r="AK19" s="541"/>
      <c r="AL19" s="541"/>
      <c r="AM19" s="541"/>
      <c r="AN19" s="541"/>
      <c r="AO19" s="541"/>
      <c r="AP19" s="541"/>
      <c r="AQ19" s="541"/>
      <c r="AR19" s="541"/>
      <c r="AS19" s="541"/>
      <c r="AT19" s="541"/>
      <c r="AU19" s="541"/>
      <c r="AV19" s="541"/>
      <c r="AW19" s="541"/>
      <c r="AX19" s="541"/>
      <c r="AY19" s="541"/>
      <c r="AZ19" s="541"/>
      <c r="BA19" s="541"/>
      <c r="BB19" s="541"/>
      <c r="BC19" s="541"/>
      <c r="BD19" s="541"/>
      <c r="BE19" s="541"/>
      <c r="BF19" s="541"/>
      <c r="BG19" s="541"/>
      <c r="BH19" s="541"/>
      <c r="BI19" s="541"/>
      <c r="BJ19" s="541"/>
      <c r="BK19" s="541"/>
      <c r="BL19" s="541"/>
      <c r="BM19" s="541"/>
      <c r="BN19" s="541"/>
      <c r="BO19" s="541"/>
      <c r="BP19" s="541"/>
      <c r="BQ19" s="541"/>
      <c r="BR19" s="541"/>
      <c r="BS19" s="541"/>
      <c r="BT19" s="541"/>
      <c r="BU19" s="541"/>
      <c r="BV19" s="541"/>
      <c r="BW19" s="541"/>
      <c r="BX19" s="541"/>
      <c r="BY19" s="541"/>
      <c r="BZ19" s="541"/>
      <c r="CA19" s="541"/>
      <c r="CB19" s="541"/>
      <c r="CC19" s="542"/>
    </row>
    <row r="20" spans="1:82" ht="18.75" customHeight="1">
      <c r="A20" s="118" t="s">
        <v>1596</v>
      </c>
      <c r="B20" s="92"/>
      <c r="C20" s="92"/>
      <c r="D20" s="92"/>
      <c r="E20" s="92"/>
      <c r="F20" s="92"/>
      <c r="G20" s="92"/>
      <c r="H20" s="92"/>
      <c r="I20" s="92"/>
      <c r="J20" s="92"/>
      <c r="K20" s="92"/>
      <c r="L20" s="92"/>
      <c r="M20" s="543"/>
      <c r="N20" s="543"/>
      <c r="O20" s="543"/>
      <c r="P20" s="543"/>
      <c r="Q20" s="543"/>
      <c r="R20" s="543"/>
      <c r="S20" s="543"/>
      <c r="T20" s="543"/>
      <c r="U20" s="543"/>
      <c r="V20" s="543"/>
      <c r="W20" s="543"/>
      <c r="X20" s="543"/>
      <c r="Y20" s="543"/>
      <c r="Z20" s="543"/>
      <c r="AA20" s="543"/>
      <c r="AB20" s="543"/>
      <c r="AC20" s="543"/>
      <c r="AD20" s="543"/>
      <c r="AE20" s="543"/>
      <c r="AF20" s="543"/>
      <c r="AG20" s="543"/>
      <c r="AH20" s="543"/>
      <c r="AI20" s="543"/>
      <c r="AJ20" s="543"/>
      <c r="AK20" s="543"/>
      <c r="AL20" s="543"/>
      <c r="AM20" s="543"/>
      <c r="AN20" s="543"/>
      <c r="AO20" s="543"/>
      <c r="AP20" s="543"/>
      <c r="AQ20" s="543"/>
      <c r="AR20" s="543"/>
      <c r="AS20" s="543"/>
      <c r="AT20" s="543"/>
      <c r="AU20" s="543"/>
      <c r="AV20" s="543"/>
      <c r="AW20" s="544"/>
      <c r="AX20" s="112" t="s">
        <v>1597</v>
      </c>
      <c r="AY20" s="108"/>
      <c r="AZ20" s="108"/>
      <c r="BA20" s="108"/>
      <c r="BB20" s="108"/>
      <c r="BC20" s="108"/>
      <c r="BD20" s="108"/>
      <c r="BE20" s="108"/>
      <c r="BF20" s="108"/>
      <c r="BG20" s="108"/>
      <c r="BH20" s="108"/>
      <c r="BI20" s="108"/>
      <c r="BJ20" s="109"/>
      <c r="BK20" s="110" t="s">
        <v>1598</v>
      </c>
      <c r="BL20" s="105"/>
      <c r="BM20" s="101"/>
      <c r="BN20" s="101"/>
      <c r="BO20" s="101"/>
      <c r="BP20" s="101"/>
      <c r="BQ20" s="101"/>
      <c r="BR20" s="101"/>
      <c r="BS20" s="101"/>
      <c r="BT20" s="101"/>
      <c r="BU20" s="101"/>
      <c r="BV20" s="101"/>
      <c r="BW20" s="101"/>
      <c r="BX20" s="101"/>
      <c r="BY20" s="101"/>
      <c r="BZ20" s="101"/>
      <c r="CA20" s="101"/>
      <c r="CB20" s="101"/>
      <c r="CC20" s="119"/>
      <c r="CD20" s="86"/>
    </row>
    <row r="21" spans="1:82" ht="18.75" customHeight="1">
      <c r="A21" s="545" t="s">
        <v>1941</v>
      </c>
      <c r="B21" s="546"/>
      <c r="C21" s="546"/>
      <c r="D21" s="546"/>
      <c r="E21" s="546"/>
      <c r="F21" s="546"/>
      <c r="G21" s="546"/>
      <c r="H21" s="546"/>
      <c r="I21" s="546"/>
      <c r="J21" s="546"/>
      <c r="K21" s="546"/>
      <c r="L21" s="546"/>
      <c r="M21" s="546"/>
      <c r="N21" s="546"/>
      <c r="O21" s="546"/>
      <c r="P21" s="546"/>
      <c r="Q21" s="546"/>
      <c r="R21" s="546"/>
      <c r="S21" s="546"/>
      <c r="T21" s="546"/>
      <c r="U21" s="546"/>
      <c r="V21" s="546"/>
      <c r="W21" s="546"/>
      <c r="X21" s="546"/>
      <c r="Y21" s="546"/>
      <c r="Z21" s="546"/>
      <c r="AA21" s="546"/>
      <c r="AB21" s="546"/>
      <c r="AC21" s="546"/>
      <c r="AD21" s="546"/>
      <c r="AE21" s="546"/>
      <c r="AF21" s="546"/>
      <c r="AG21" s="546"/>
      <c r="AH21" s="546"/>
      <c r="AI21" s="546"/>
      <c r="AJ21" s="546"/>
      <c r="AK21" s="546"/>
      <c r="AL21" s="546"/>
      <c r="AM21" s="546"/>
      <c r="AN21" s="546"/>
      <c r="AO21" s="546"/>
      <c r="AP21" s="546"/>
      <c r="AQ21" s="546"/>
      <c r="AR21" s="546"/>
      <c r="AS21" s="546"/>
      <c r="AT21" s="546"/>
      <c r="AU21" s="546"/>
      <c r="AV21" s="546"/>
      <c r="AW21" s="547"/>
      <c r="AX21" s="551" t="s">
        <v>1937</v>
      </c>
      <c r="AY21" s="551"/>
      <c r="AZ21" s="551"/>
      <c r="BA21" s="551"/>
      <c r="BB21" s="551"/>
      <c r="BC21" s="551"/>
      <c r="BD21" s="551"/>
      <c r="BE21" s="551"/>
      <c r="BF21" s="551"/>
      <c r="BG21" s="551"/>
      <c r="BH21" s="551"/>
      <c r="BI21" s="551"/>
      <c r="BJ21" s="552"/>
      <c r="BK21" s="555" t="s">
        <v>1938</v>
      </c>
      <c r="BL21" s="556"/>
      <c r="BM21" s="556"/>
      <c r="BN21" s="556"/>
      <c r="BO21" s="556"/>
      <c r="BP21" s="556"/>
      <c r="BQ21" s="556"/>
      <c r="BR21" s="556"/>
      <c r="BS21" s="556"/>
      <c r="BT21" s="556"/>
      <c r="BU21" s="556"/>
      <c r="BV21" s="556"/>
      <c r="BW21" s="556"/>
      <c r="BX21" s="556"/>
      <c r="BY21" s="556"/>
      <c r="BZ21" s="556"/>
      <c r="CA21" s="556"/>
      <c r="CB21" s="556"/>
      <c r="CC21" s="557"/>
      <c r="CD21" s="86"/>
    </row>
    <row r="22" spans="1:82" ht="21" customHeight="1">
      <c r="A22" s="548"/>
      <c r="B22" s="549"/>
      <c r="C22" s="549"/>
      <c r="D22" s="549"/>
      <c r="E22" s="549"/>
      <c r="F22" s="549"/>
      <c r="G22" s="549"/>
      <c r="H22" s="549"/>
      <c r="I22" s="549"/>
      <c r="J22" s="549"/>
      <c r="K22" s="549"/>
      <c r="L22" s="549"/>
      <c r="M22" s="549"/>
      <c r="N22" s="549"/>
      <c r="O22" s="549"/>
      <c r="P22" s="549"/>
      <c r="Q22" s="549"/>
      <c r="R22" s="549"/>
      <c r="S22" s="549"/>
      <c r="T22" s="549"/>
      <c r="U22" s="549"/>
      <c r="V22" s="549"/>
      <c r="W22" s="549"/>
      <c r="X22" s="549"/>
      <c r="Y22" s="549"/>
      <c r="Z22" s="549"/>
      <c r="AA22" s="549"/>
      <c r="AB22" s="549"/>
      <c r="AC22" s="549"/>
      <c r="AD22" s="549"/>
      <c r="AE22" s="549"/>
      <c r="AF22" s="549"/>
      <c r="AG22" s="549"/>
      <c r="AH22" s="549"/>
      <c r="AI22" s="549"/>
      <c r="AJ22" s="549"/>
      <c r="AK22" s="549"/>
      <c r="AL22" s="549"/>
      <c r="AM22" s="549"/>
      <c r="AN22" s="549"/>
      <c r="AO22" s="549"/>
      <c r="AP22" s="549"/>
      <c r="AQ22" s="549"/>
      <c r="AR22" s="549"/>
      <c r="AS22" s="549"/>
      <c r="AT22" s="549"/>
      <c r="AU22" s="549"/>
      <c r="AV22" s="549"/>
      <c r="AW22" s="550"/>
      <c r="AX22" s="553"/>
      <c r="AY22" s="553"/>
      <c r="AZ22" s="553"/>
      <c r="BA22" s="553"/>
      <c r="BB22" s="553"/>
      <c r="BC22" s="553"/>
      <c r="BD22" s="553"/>
      <c r="BE22" s="553"/>
      <c r="BF22" s="553"/>
      <c r="BG22" s="553"/>
      <c r="BH22" s="553"/>
      <c r="BI22" s="553"/>
      <c r="BJ22" s="554"/>
      <c r="BK22" s="558"/>
      <c r="BL22" s="559"/>
      <c r="BM22" s="559"/>
      <c r="BN22" s="559"/>
      <c r="BO22" s="559"/>
      <c r="BP22" s="559"/>
      <c r="BQ22" s="559"/>
      <c r="BR22" s="559"/>
      <c r="BS22" s="559"/>
      <c r="BT22" s="559"/>
      <c r="BU22" s="559"/>
      <c r="BV22" s="559"/>
      <c r="BW22" s="559"/>
      <c r="BX22" s="559"/>
      <c r="BY22" s="559"/>
      <c r="BZ22" s="559"/>
      <c r="CA22" s="559"/>
      <c r="CB22" s="559"/>
      <c r="CC22" s="560"/>
    </row>
    <row r="23" spans="1:82" ht="3" customHeight="1">
      <c r="A23" s="97"/>
      <c r="B23" s="98"/>
      <c r="C23" s="98"/>
      <c r="D23" s="98"/>
      <c r="E23" s="98"/>
      <c r="F23" s="98"/>
      <c r="G23" s="98"/>
      <c r="H23" s="98"/>
      <c r="I23" s="98"/>
      <c r="J23" s="98"/>
      <c r="K23" s="98"/>
      <c r="L23" s="98"/>
      <c r="M23" s="98"/>
      <c r="N23" s="98"/>
      <c r="O23" s="98"/>
      <c r="P23" s="98"/>
      <c r="Q23" s="98"/>
      <c r="R23" s="98"/>
      <c r="S23" s="95"/>
      <c r="T23" s="95"/>
      <c r="U23" s="95"/>
      <c r="V23" s="95"/>
      <c r="W23" s="95"/>
      <c r="X23" s="95"/>
      <c r="Y23" s="95"/>
      <c r="Z23" s="95"/>
      <c r="AA23" s="95"/>
      <c r="AB23" s="95"/>
      <c r="AC23" s="95"/>
      <c r="AD23" s="95"/>
      <c r="AE23" s="95"/>
      <c r="AF23" s="95"/>
      <c r="AG23" s="95"/>
      <c r="AH23" s="95"/>
      <c r="AI23" s="95"/>
      <c r="AJ23" s="95"/>
      <c r="AK23" s="95"/>
      <c r="AL23" s="95"/>
      <c r="AM23" s="95"/>
      <c r="AN23" s="95"/>
      <c r="AO23" s="95"/>
      <c r="AP23" s="95"/>
      <c r="AQ23" s="95"/>
      <c r="AR23" s="95"/>
      <c r="AS23" s="95"/>
      <c r="AT23" s="95"/>
      <c r="AU23" s="95"/>
      <c r="AV23" s="95"/>
      <c r="AW23" s="95"/>
      <c r="AX23" s="95"/>
      <c r="AY23" s="95"/>
      <c r="AZ23" s="95"/>
      <c r="BA23" s="95"/>
      <c r="BB23" s="95"/>
      <c r="BC23" s="95"/>
      <c r="BD23" s="95"/>
      <c r="BE23" s="95"/>
      <c r="BF23" s="95"/>
      <c r="BG23" s="95"/>
      <c r="BH23" s="95"/>
      <c r="BI23" s="95"/>
      <c r="BJ23" s="95"/>
      <c r="BK23" s="95"/>
      <c r="BL23" s="95"/>
      <c r="BM23" s="95"/>
      <c r="BN23" s="95"/>
      <c r="BO23" s="95"/>
      <c r="BP23" s="95"/>
      <c r="BQ23" s="95"/>
      <c r="BR23" s="95"/>
      <c r="BS23" s="95"/>
      <c r="BT23" s="95"/>
      <c r="BU23" s="95"/>
      <c r="BV23" s="95"/>
      <c r="BW23" s="95"/>
      <c r="BX23" s="95"/>
      <c r="BY23" s="95"/>
      <c r="BZ23" s="95"/>
      <c r="CA23" s="95"/>
      <c r="CB23" s="95"/>
      <c r="CC23" s="96"/>
    </row>
    <row r="24" spans="1:82" ht="18" customHeight="1">
      <c r="A24" s="566" t="s">
        <v>1599</v>
      </c>
      <c r="B24" s="567"/>
      <c r="C24" s="567"/>
      <c r="D24" s="567"/>
      <c r="E24" s="567"/>
      <c r="F24" s="567"/>
      <c r="G24" s="567"/>
      <c r="H24" s="567"/>
      <c r="I24" s="567"/>
      <c r="J24" s="567"/>
      <c r="K24" s="567"/>
      <c r="L24" s="567"/>
      <c r="M24" s="567"/>
      <c r="N24" s="567"/>
      <c r="O24" s="567"/>
      <c r="P24" s="567"/>
      <c r="Q24" s="567"/>
      <c r="R24" s="567"/>
      <c r="S24" s="567"/>
      <c r="T24" s="567"/>
      <c r="U24" s="567"/>
      <c r="V24" s="567"/>
      <c r="W24" s="567"/>
      <c r="X24" s="567"/>
      <c r="Y24" s="567"/>
      <c r="Z24" s="567"/>
      <c r="AA24" s="567"/>
      <c r="AB24" s="567"/>
      <c r="AC24" s="567"/>
      <c r="AD24" s="567"/>
      <c r="AE24" s="567"/>
      <c r="AF24" s="568"/>
      <c r="AG24" s="95"/>
      <c r="AH24" s="569" t="s">
        <v>1339</v>
      </c>
      <c r="AI24" s="570"/>
      <c r="AJ24" s="570"/>
      <c r="AK24" s="570"/>
      <c r="AL24" s="570"/>
      <c r="AM24" s="570"/>
      <c r="AN24" s="570"/>
      <c r="AO24" s="570"/>
      <c r="AP24" s="570"/>
      <c r="AQ24" s="570"/>
      <c r="AR24" s="570"/>
      <c r="AS24" s="570"/>
      <c r="AT24" s="570"/>
      <c r="AU24" s="570"/>
      <c r="AV24" s="570"/>
      <c r="AW24" s="570"/>
      <c r="AX24" s="570"/>
      <c r="AY24" s="570"/>
      <c r="AZ24" s="570"/>
      <c r="BA24" s="570"/>
      <c r="BB24" s="570"/>
      <c r="BC24" s="570"/>
      <c r="BD24" s="570"/>
      <c r="BE24" s="570"/>
      <c r="BF24" s="570"/>
      <c r="BG24" s="570"/>
      <c r="BH24" s="570"/>
      <c r="BI24" s="570"/>
      <c r="BJ24" s="570"/>
      <c r="BK24" s="570"/>
      <c r="BL24" s="570"/>
      <c r="BM24" s="570"/>
      <c r="BN24" s="570"/>
      <c r="BO24" s="570"/>
      <c r="BP24" s="570"/>
      <c r="BQ24" s="570"/>
      <c r="BR24" s="570"/>
      <c r="BS24" s="570"/>
      <c r="BT24" s="570"/>
      <c r="BU24" s="570"/>
      <c r="BV24" s="570"/>
      <c r="BW24" s="570"/>
      <c r="BX24" s="570"/>
      <c r="BY24" s="570"/>
      <c r="BZ24" s="570"/>
      <c r="CA24" s="570"/>
      <c r="CB24" s="570"/>
      <c r="CC24" s="571"/>
    </row>
    <row r="25" spans="1:82" ht="17.100000000000001" customHeight="1">
      <c r="A25" s="121">
        <v>1</v>
      </c>
      <c r="B25" s="572" t="s">
        <v>1952</v>
      </c>
      <c r="C25" s="572"/>
      <c r="D25" s="572"/>
      <c r="E25" s="572"/>
      <c r="F25" s="572"/>
      <c r="G25" s="572"/>
      <c r="H25" s="572"/>
      <c r="I25" s="572"/>
      <c r="J25" s="572"/>
      <c r="K25" s="572"/>
      <c r="L25" s="572"/>
      <c r="M25" s="572"/>
      <c r="N25" s="572"/>
      <c r="O25" s="572"/>
      <c r="P25" s="572"/>
      <c r="Q25" s="572"/>
      <c r="R25" s="572"/>
      <c r="S25" s="572"/>
      <c r="T25" s="572"/>
      <c r="U25" s="572"/>
      <c r="V25" s="572"/>
      <c r="W25" s="572"/>
      <c r="X25" s="572"/>
      <c r="Y25" s="572"/>
      <c r="Z25" s="572"/>
      <c r="AA25" s="572"/>
      <c r="AB25" s="572"/>
      <c r="AC25" s="572"/>
      <c r="AD25" s="572"/>
      <c r="AE25" s="572"/>
      <c r="AF25" s="572"/>
      <c r="AG25" s="95"/>
      <c r="AH25" s="113" t="s">
        <v>1600</v>
      </c>
      <c r="AI25" s="95"/>
      <c r="AJ25" s="95"/>
      <c r="AK25" s="95"/>
      <c r="AL25" s="95"/>
      <c r="AM25" s="95"/>
      <c r="AN25" s="95"/>
      <c r="AO25" s="95"/>
      <c r="AP25" s="95"/>
      <c r="AQ25" s="95"/>
      <c r="AR25" s="95"/>
      <c r="AS25" s="95"/>
      <c r="AT25" s="95"/>
      <c r="AU25" s="95"/>
      <c r="AV25" s="95"/>
      <c r="AW25" s="95"/>
      <c r="AX25" s="95"/>
      <c r="AY25" s="95"/>
      <c r="AZ25" s="95"/>
      <c r="BA25" s="95"/>
      <c r="BB25" s="95"/>
      <c r="BC25" s="95"/>
      <c r="BD25" s="95"/>
      <c r="BE25" s="95"/>
      <c r="BF25" s="95"/>
      <c r="BG25" s="95"/>
      <c r="BH25" s="95"/>
      <c r="BI25" s="95"/>
      <c r="BJ25" s="95"/>
      <c r="BK25" s="95"/>
      <c r="BL25" s="95"/>
      <c r="BM25" s="95"/>
      <c r="BN25" s="95"/>
      <c r="BO25" s="95"/>
      <c r="BP25" s="564">
        <v>0</v>
      </c>
      <c r="BQ25" s="564"/>
      <c r="BR25" s="564"/>
      <c r="BS25" s="564"/>
      <c r="BT25" s="564"/>
      <c r="BU25" s="564"/>
      <c r="BV25" s="564"/>
      <c r="BW25" s="564"/>
      <c r="BX25" s="564"/>
      <c r="BY25" s="564"/>
      <c r="BZ25" s="564"/>
      <c r="CA25" s="564"/>
      <c r="CB25" s="564"/>
      <c r="CC25" s="565"/>
    </row>
    <row r="26" spans="1:82" ht="17.100000000000001" customHeight="1">
      <c r="A26" s="122">
        <v>2</v>
      </c>
      <c r="B26" s="561" t="s">
        <v>1818</v>
      </c>
      <c r="C26" s="562"/>
      <c r="D26" s="562"/>
      <c r="E26" s="562"/>
      <c r="F26" s="562"/>
      <c r="G26" s="562"/>
      <c r="H26" s="562"/>
      <c r="I26" s="562"/>
      <c r="J26" s="562"/>
      <c r="K26" s="562"/>
      <c r="L26" s="562"/>
      <c r="M26" s="562"/>
      <c r="N26" s="562"/>
      <c r="O26" s="562"/>
      <c r="P26" s="562"/>
      <c r="Q26" s="562"/>
      <c r="R26" s="562"/>
      <c r="S26" s="562"/>
      <c r="T26" s="562"/>
      <c r="U26" s="562"/>
      <c r="V26" s="562"/>
      <c r="W26" s="562"/>
      <c r="X26" s="562"/>
      <c r="Y26" s="562"/>
      <c r="Z26" s="562"/>
      <c r="AA26" s="562"/>
      <c r="AB26" s="562"/>
      <c r="AC26" s="562"/>
      <c r="AD26" s="562"/>
      <c r="AE26" s="562"/>
      <c r="AF26" s="563"/>
      <c r="AG26" s="95"/>
      <c r="AH26" s="113" t="s">
        <v>1601</v>
      </c>
      <c r="AI26" s="95"/>
      <c r="AJ26" s="95"/>
      <c r="AK26" s="95"/>
      <c r="AL26" s="95"/>
      <c r="AM26" s="95"/>
      <c r="AN26" s="95"/>
      <c r="AO26" s="95"/>
      <c r="AP26" s="95"/>
      <c r="AQ26" s="95"/>
      <c r="AR26" s="95"/>
      <c r="AS26" s="95"/>
      <c r="AT26" s="95"/>
      <c r="AU26" s="95"/>
      <c r="AV26" s="95"/>
      <c r="AW26" s="95"/>
      <c r="AX26" s="95"/>
      <c r="AY26" s="95"/>
      <c r="AZ26" s="95"/>
      <c r="BA26" s="95"/>
      <c r="BB26" s="95"/>
      <c r="BC26" s="95"/>
      <c r="BD26" s="95"/>
      <c r="BE26" s="95"/>
      <c r="BF26" s="95"/>
      <c r="BG26" s="95"/>
      <c r="BH26" s="95"/>
      <c r="BI26" s="95"/>
      <c r="BJ26" s="95"/>
      <c r="BK26" s="95"/>
      <c r="BL26" s="95"/>
      <c r="BM26" s="95"/>
      <c r="BN26" s="95"/>
      <c r="BO26" s="95"/>
      <c r="BP26" s="564">
        <v>0</v>
      </c>
      <c r="BQ26" s="564"/>
      <c r="BR26" s="564"/>
      <c r="BS26" s="564"/>
      <c r="BT26" s="564"/>
      <c r="BU26" s="564"/>
      <c r="BV26" s="564"/>
      <c r="BW26" s="564"/>
      <c r="BX26" s="564"/>
      <c r="BY26" s="564"/>
      <c r="BZ26" s="564"/>
      <c r="CA26" s="564"/>
      <c r="CB26" s="564"/>
      <c r="CC26" s="565"/>
    </row>
    <row r="27" spans="1:82" ht="17.100000000000001" customHeight="1">
      <c r="A27" s="122">
        <v>3</v>
      </c>
      <c r="B27" s="561"/>
      <c r="C27" s="562"/>
      <c r="D27" s="562"/>
      <c r="E27" s="562"/>
      <c r="F27" s="562"/>
      <c r="G27" s="562"/>
      <c r="H27" s="562"/>
      <c r="I27" s="562"/>
      <c r="J27" s="562"/>
      <c r="K27" s="562"/>
      <c r="L27" s="562"/>
      <c r="M27" s="562"/>
      <c r="N27" s="562"/>
      <c r="O27" s="562"/>
      <c r="P27" s="562"/>
      <c r="Q27" s="562"/>
      <c r="R27" s="562"/>
      <c r="S27" s="562"/>
      <c r="T27" s="562"/>
      <c r="U27" s="562"/>
      <c r="V27" s="562"/>
      <c r="W27" s="562"/>
      <c r="X27" s="562"/>
      <c r="Y27" s="562"/>
      <c r="Z27" s="562"/>
      <c r="AA27" s="562"/>
      <c r="AB27" s="562"/>
      <c r="AC27" s="562"/>
      <c r="AD27" s="562"/>
      <c r="AE27" s="562"/>
      <c r="AF27" s="563"/>
      <c r="AG27" s="95"/>
      <c r="AH27" s="113" t="s">
        <v>1602</v>
      </c>
      <c r="AI27" s="95"/>
      <c r="AJ27" s="95"/>
      <c r="AK27" s="95"/>
      <c r="AL27" s="95"/>
      <c r="AM27" s="95"/>
      <c r="AN27" s="95"/>
      <c r="AO27" s="95"/>
      <c r="AP27" s="95"/>
      <c r="AQ27" s="95"/>
      <c r="AR27" s="95"/>
      <c r="AS27" s="95"/>
      <c r="AT27" s="95"/>
      <c r="AU27" s="95"/>
      <c r="AV27" s="95"/>
      <c r="AW27" s="95"/>
      <c r="AX27" s="95"/>
      <c r="AY27" s="95"/>
      <c r="AZ27" s="95"/>
      <c r="BA27" s="95"/>
      <c r="BB27" s="95"/>
      <c r="BC27" s="95"/>
      <c r="BD27" s="95"/>
      <c r="BE27" s="95"/>
      <c r="BF27" s="95"/>
      <c r="BG27" s="95"/>
      <c r="BH27" s="95"/>
      <c r="BI27" s="95"/>
      <c r="BJ27" s="95"/>
      <c r="BK27" s="95"/>
      <c r="BL27" s="95"/>
      <c r="BM27" s="95"/>
      <c r="BN27" s="95"/>
      <c r="BO27" s="95"/>
      <c r="BP27" s="564">
        <v>0</v>
      </c>
      <c r="BQ27" s="564"/>
      <c r="BR27" s="564"/>
      <c r="BS27" s="564"/>
      <c r="BT27" s="564"/>
      <c r="BU27" s="564"/>
      <c r="BV27" s="564"/>
      <c r="BW27" s="564"/>
      <c r="BX27" s="564"/>
      <c r="BY27" s="564"/>
      <c r="BZ27" s="564"/>
      <c r="CA27" s="564"/>
      <c r="CB27" s="564"/>
      <c r="CC27" s="565"/>
    </row>
    <row r="28" spans="1:82" ht="32.25" customHeight="1">
      <c r="A28" s="122">
        <v>4</v>
      </c>
      <c r="B28" s="561"/>
      <c r="C28" s="562"/>
      <c r="D28" s="562"/>
      <c r="E28" s="562"/>
      <c r="F28" s="562"/>
      <c r="G28" s="562"/>
      <c r="H28" s="562"/>
      <c r="I28" s="562"/>
      <c r="J28" s="562"/>
      <c r="K28" s="562"/>
      <c r="L28" s="562"/>
      <c r="M28" s="562"/>
      <c r="N28" s="562"/>
      <c r="O28" s="562"/>
      <c r="P28" s="562"/>
      <c r="Q28" s="562"/>
      <c r="R28" s="562"/>
      <c r="S28" s="562"/>
      <c r="T28" s="562"/>
      <c r="U28" s="562"/>
      <c r="V28" s="562"/>
      <c r="W28" s="562"/>
      <c r="X28" s="562"/>
      <c r="Y28" s="562"/>
      <c r="Z28" s="562"/>
      <c r="AA28" s="562"/>
      <c r="AB28" s="562"/>
      <c r="AC28" s="562"/>
      <c r="AD28" s="562"/>
      <c r="AE28" s="562"/>
      <c r="AF28" s="563"/>
      <c r="AG28" s="95"/>
      <c r="AH28" s="573" t="s">
        <v>1603</v>
      </c>
      <c r="AI28" s="574"/>
      <c r="AJ28" s="574"/>
      <c r="AK28" s="574"/>
      <c r="AL28" s="574"/>
      <c r="AM28" s="574"/>
      <c r="AN28" s="574"/>
      <c r="AO28" s="574"/>
      <c r="AP28" s="574"/>
      <c r="AQ28" s="574"/>
      <c r="AR28" s="574"/>
      <c r="AS28" s="574"/>
      <c r="AT28" s="574"/>
      <c r="AU28" s="574"/>
      <c r="AV28" s="574"/>
      <c r="AW28" s="574"/>
      <c r="AX28" s="574"/>
      <c r="AY28" s="574"/>
      <c r="AZ28" s="574"/>
      <c r="BA28" s="574"/>
      <c r="BB28" s="574"/>
      <c r="BC28" s="574"/>
      <c r="BD28" s="574"/>
      <c r="BE28" s="574"/>
      <c r="BF28" s="574"/>
      <c r="BG28" s="574"/>
      <c r="BH28" s="574"/>
      <c r="BI28" s="574"/>
      <c r="BJ28" s="574"/>
      <c r="BK28" s="574"/>
      <c r="BL28" s="574"/>
      <c r="BM28" s="574"/>
      <c r="BN28" s="574"/>
      <c r="BO28" s="574"/>
      <c r="BP28" s="564">
        <v>5592323</v>
      </c>
      <c r="BQ28" s="564"/>
      <c r="BR28" s="564"/>
      <c r="BS28" s="564"/>
      <c r="BT28" s="564"/>
      <c r="BU28" s="564"/>
      <c r="BV28" s="564"/>
      <c r="BW28" s="564"/>
      <c r="BX28" s="564"/>
      <c r="BY28" s="564"/>
      <c r="BZ28" s="564"/>
      <c r="CA28" s="564"/>
      <c r="CB28" s="564"/>
      <c r="CC28" s="565"/>
    </row>
    <row r="29" spans="1:82" ht="21" customHeight="1">
      <c r="A29" s="122">
        <v>5</v>
      </c>
      <c r="B29" s="561"/>
      <c r="C29" s="562"/>
      <c r="D29" s="562"/>
      <c r="E29" s="562"/>
      <c r="F29" s="562"/>
      <c r="G29" s="562"/>
      <c r="H29" s="562"/>
      <c r="I29" s="562"/>
      <c r="J29" s="562"/>
      <c r="K29" s="562"/>
      <c r="L29" s="562"/>
      <c r="M29" s="562"/>
      <c r="N29" s="562"/>
      <c r="O29" s="562"/>
      <c r="P29" s="562"/>
      <c r="Q29" s="562"/>
      <c r="R29" s="562"/>
      <c r="S29" s="562"/>
      <c r="T29" s="562"/>
      <c r="U29" s="562"/>
      <c r="V29" s="562"/>
      <c r="W29" s="562"/>
      <c r="X29" s="562"/>
      <c r="Y29" s="562"/>
      <c r="Z29" s="562"/>
      <c r="AA29" s="562"/>
      <c r="AB29" s="562"/>
      <c r="AC29" s="562"/>
      <c r="AD29" s="562"/>
      <c r="AE29" s="562"/>
      <c r="AF29" s="563"/>
      <c r="AG29" s="95"/>
      <c r="AH29" s="113" t="s">
        <v>1604</v>
      </c>
      <c r="AI29" s="95"/>
      <c r="AJ29" s="95"/>
      <c r="AK29" s="95"/>
      <c r="AL29" s="95"/>
      <c r="AM29" s="95"/>
      <c r="AN29" s="95"/>
      <c r="AO29" s="95"/>
      <c r="AP29" s="95"/>
      <c r="AQ29" s="95"/>
      <c r="AR29" s="95"/>
      <c r="AS29" s="95"/>
      <c r="AT29" s="95"/>
      <c r="AU29" s="95"/>
      <c r="AV29" s="95"/>
      <c r="AW29" s="95"/>
      <c r="AX29" s="95"/>
      <c r="AY29" s="95"/>
      <c r="AZ29" s="95"/>
      <c r="BA29" s="95"/>
      <c r="BB29" s="95"/>
      <c r="BC29" s="95"/>
      <c r="BD29" s="95"/>
      <c r="BE29" s="95"/>
      <c r="BF29" s="95"/>
      <c r="BG29" s="95"/>
      <c r="BH29" s="95"/>
      <c r="BI29" s="95"/>
      <c r="BJ29" s="95"/>
      <c r="BK29" s="95"/>
      <c r="BL29" s="95"/>
      <c r="BM29" s="95"/>
      <c r="BN29" s="95"/>
      <c r="BO29" s="95"/>
      <c r="BP29" s="564">
        <v>0</v>
      </c>
      <c r="BQ29" s="564"/>
      <c r="BR29" s="564"/>
      <c r="BS29" s="564"/>
      <c r="BT29" s="564"/>
      <c r="BU29" s="564"/>
      <c r="BV29" s="564"/>
      <c r="BW29" s="564"/>
      <c r="BX29" s="564"/>
      <c r="BY29" s="564"/>
      <c r="BZ29" s="564"/>
      <c r="CA29" s="564"/>
      <c r="CB29" s="564"/>
      <c r="CC29" s="565"/>
    </row>
    <row r="30" spans="1:82" ht="17.100000000000001" customHeight="1">
      <c r="A30" s="122">
        <v>6</v>
      </c>
      <c r="B30" s="561"/>
      <c r="C30" s="562"/>
      <c r="D30" s="562"/>
      <c r="E30" s="562"/>
      <c r="F30" s="562"/>
      <c r="G30" s="562"/>
      <c r="H30" s="562"/>
      <c r="I30" s="562"/>
      <c r="J30" s="562"/>
      <c r="K30" s="562"/>
      <c r="L30" s="562"/>
      <c r="M30" s="562"/>
      <c r="N30" s="562"/>
      <c r="O30" s="562"/>
      <c r="P30" s="562"/>
      <c r="Q30" s="562"/>
      <c r="R30" s="562"/>
      <c r="S30" s="562"/>
      <c r="T30" s="562"/>
      <c r="U30" s="562"/>
      <c r="V30" s="562"/>
      <c r="W30" s="562"/>
      <c r="X30" s="562"/>
      <c r="Y30" s="562"/>
      <c r="Z30" s="562"/>
      <c r="AA30" s="562"/>
      <c r="AB30" s="562"/>
      <c r="AC30" s="562"/>
      <c r="AD30" s="562"/>
      <c r="AE30" s="562"/>
      <c r="AF30" s="563"/>
      <c r="AG30" s="95"/>
      <c r="AH30" s="113" t="s">
        <v>1605</v>
      </c>
      <c r="AI30" s="95"/>
      <c r="AJ30" s="95"/>
      <c r="AK30" s="95"/>
      <c r="AL30" s="95"/>
      <c r="AM30" s="95"/>
      <c r="AN30" s="95"/>
      <c r="AO30" s="95"/>
      <c r="AP30" s="95"/>
      <c r="AQ30" s="95"/>
      <c r="AR30" s="95"/>
      <c r="AS30" s="95"/>
      <c r="AT30" s="95"/>
      <c r="AU30" s="95"/>
      <c r="AV30" s="95"/>
      <c r="AW30" s="95"/>
      <c r="AX30" s="95"/>
      <c r="AY30" s="95"/>
      <c r="AZ30" s="95"/>
      <c r="BA30" s="95"/>
      <c r="BB30" s="95"/>
      <c r="BC30" s="95"/>
      <c r="BD30" s="95"/>
      <c r="BE30" s="95"/>
      <c r="BF30" s="95"/>
      <c r="BG30" s="95"/>
      <c r="BH30" s="95"/>
      <c r="BI30" s="95"/>
      <c r="BJ30" s="95"/>
      <c r="BK30" s="95"/>
      <c r="BL30" s="95"/>
      <c r="BM30" s="95"/>
      <c r="BN30" s="95"/>
      <c r="BO30" s="95"/>
      <c r="BP30" s="564">
        <v>0</v>
      </c>
      <c r="BQ30" s="564"/>
      <c r="BR30" s="564"/>
      <c r="BS30" s="564"/>
      <c r="BT30" s="564"/>
      <c r="BU30" s="564"/>
      <c r="BV30" s="564"/>
      <c r="BW30" s="564"/>
      <c r="BX30" s="564"/>
      <c r="BY30" s="564"/>
      <c r="BZ30" s="564"/>
      <c r="CA30" s="564"/>
      <c r="CB30" s="564"/>
      <c r="CC30" s="565"/>
    </row>
    <row r="31" spans="1:82" ht="17.100000000000001" customHeight="1">
      <c r="A31" s="122">
        <v>7</v>
      </c>
      <c r="B31" s="572"/>
      <c r="C31" s="572"/>
      <c r="D31" s="572"/>
      <c r="E31" s="572"/>
      <c r="F31" s="572"/>
      <c r="G31" s="572"/>
      <c r="H31" s="572"/>
      <c r="I31" s="572"/>
      <c r="J31" s="572"/>
      <c r="K31" s="572"/>
      <c r="L31" s="572"/>
      <c r="M31" s="572"/>
      <c r="N31" s="572"/>
      <c r="O31" s="572"/>
      <c r="P31" s="572"/>
      <c r="Q31" s="572"/>
      <c r="R31" s="572"/>
      <c r="S31" s="572"/>
      <c r="T31" s="572"/>
      <c r="U31" s="572"/>
      <c r="V31" s="572"/>
      <c r="W31" s="572"/>
      <c r="X31" s="572"/>
      <c r="Y31" s="572"/>
      <c r="Z31" s="572"/>
      <c r="AA31" s="572"/>
      <c r="AB31" s="572"/>
      <c r="AC31" s="572"/>
      <c r="AD31" s="572"/>
      <c r="AE31" s="572"/>
      <c r="AF31" s="572"/>
      <c r="AG31" s="95"/>
      <c r="AH31" s="113" t="s">
        <v>1606</v>
      </c>
      <c r="AI31" s="95"/>
      <c r="AJ31" s="95"/>
      <c r="AK31" s="95"/>
      <c r="AL31" s="95"/>
      <c r="AM31" s="95"/>
      <c r="AN31" s="95"/>
      <c r="AO31" s="95"/>
      <c r="AP31" s="95"/>
      <c r="AQ31" s="95"/>
      <c r="AR31" s="95"/>
      <c r="AS31" s="95"/>
      <c r="AT31" s="95"/>
      <c r="AU31" s="95"/>
      <c r="AV31" s="95"/>
      <c r="AW31" s="95"/>
      <c r="AX31" s="95"/>
      <c r="AY31" s="95"/>
      <c r="AZ31" s="95"/>
      <c r="BA31" s="95"/>
      <c r="BB31" s="95"/>
      <c r="BC31" s="95"/>
      <c r="BD31" s="95"/>
      <c r="BE31" s="95"/>
      <c r="BF31" s="95"/>
      <c r="BG31" s="95"/>
      <c r="BH31" s="95"/>
      <c r="BI31" s="95"/>
      <c r="BJ31" s="95"/>
      <c r="BK31" s="95"/>
      <c r="BL31" s="95"/>
      <c r="BM31" s="95"/>
      <c r="BN31" s="95"/>
      <c r="BO31" s="95"/>
      <c r="BP31" s="564">
        <v>0</v>
      </c>
      <c r="BQ31" s="564"/>
      <c r="BR31" s="564"/>
      <c r="BS31" s="564"/>
      <c r="BT31" s="564"/>
      <c r="BU31" s="564"/>
      <c r="BV31" s="564"/>
      <c r="BW31" s="564"/>
      <c r="BX31" s="564"/>
      <c r="BY31" s="564"/>
      <c r="BZ31" s="564"/>
      <c r="CA31" s="564"/>
      <c r="CB31" s="564"/>
      <c r="CC31" s="565"/>
    </row>
    <row r="32" spans="1:82" ht="17.100000000000001" customHeight="1">
      <c r="A32" s="122">
        <v>8</v>
      </c>
      <c r="B32" s="572"/>
      <c r="C32" s="572"/>
      <c r="D32" s="572"/>
      <c r="E32" s="572"/>
      <c r="F32" s="572"/>
      <c r="G32" s="572"/>
      <c r="H32" s="572"/>
      <c r="I32" s="572"/>
      <c r="J32" s="572"/>
      <c r="K32" s="572"/>
      <c r="L32" s="572"/>
      <c r="M32" s="572"/>
      <c r="N32" s="572"/>
      <c r="O32" s="572"/>
      <c r="P32" s="572"/>
      <c r="Q32" s="572"/>
      <c r="R32" s="572"/>
      <c r="S32" s="572"/>
      <c r="T32" s="572"/>
      <c r="U32" s="572"/>
      <c r="V32" s="572"/>
      <c r="W32" s="572"/>
      <c r="X32" s="572"/>
      <c r="Y32" s="572"/>
      <c r="Z32" s="572"/>
      <c r="AA32" s="572"/>
      <c r="AB32" s="572"/>
      <c r="AC32" s="572"/>
      <c r="AD32" s="572"/>
      <c r="AE32" s="572"/>
      <c r="AF32" s="572"/>
      <c r="AG32" s="95"/>
      <c r="AH32" s="113" t="s">
        <v>1786</v>
      </c>
      <c r="AI32" s="95"/>
      <c r="AJ32" s="95"/>
      <c r="AK32" s="95"/>
      <c r="AL32" s="95"/>
      <c r="AM32" s="95"/>
      <c r="AN32" s="95"/>
      <c r="AO32" s="95"/>
      <c r="AP32" s="95"/>
      <c r="AQ32" s="95"/>
      <c r="AR32" s="95"/>
      <c r="AS32" s="95"/>
      <c r="AT32" s="95"/>
      <c r="AU32" s="95"/>
      <c r="AV32" s="95"/>
      <c r="AW32" s="95"/>
      <c r="AX32" s="95"/>
      <c r="AY32" s="95"/>
      <c r="AZ32" s="95"/>
      <c r="BA32" s="95"/>
      <c r="BB32" s="95"/>
      <c r="BC32" s="95"/>
      <c r="BD32" s="95"/>
      <c r="BE32" s="95"/>
      <c r="BF32" s="95"/>
      <c r="BG32" s="95"/>
      <c r="BH32" s="95"/>
      <c r="BI32" s="95"/>
      <c r="BJ32" s="95"/>
      <c r="BK32" s="95"/>
      <c r="BL32" s="95"/>
      <c r="BM32" s="95"/>
      <c r="BN32" s="95"/>
      <c r="BO32" s="95"/>
      <c r="BP32" s="564">
        <v>0</v>
      </c>
      <c r="BQ32" s="564"/>
      <c r="BR32" s="564"/>
      <c r="BS32" s="564"/>
      <c r="BT32" s="564"/>
      <c r="BU32" s="564"/>
      <c r="BV32" s="564"/>
      <c r="BW32" s="564"/>
      <c r="BX32" s="564"/>
      <c r="BY32" s="564"/>
      <c r="BZ32" s="564"/>
      <c r="CA32" s="564"/>
      <c r="CB32" s="564"/>
      <c r="CC32" s="565"/>
    </row>
    <row r="33" spans="1:81" ht="17.100000000000001" customHeight="1">
      <c r="A33" s="122">
        <v>9</v>
      </c>
      <c r="B33" s="572"/>
      <c r="C33" s="572"/>
      <c r="D33" s="572"/>
      <c r="E33" s="572"/>
      <c r="F33" s="572"/>
      <c r="G33" s="572"/>
      <c r="H33" s="572"/>
      <c r="I33" s="572"/>
      <c r="J33" s="572"/>
      <c r="K33" s="572"/>
      <c r="L33" s="572"/>
      <c r="M33" s="572"/>
      <c r="N33" s="572"/>
      <c r="O33" s="572"/>
      <c r="P33" s="572"/>
      <c r="Q33" s="572"/>
      <c r="R33" s="572"/>
      <c r="S33" s="572"/>
      <c r="T33" s="572"/>
      <c r="U33" s="572"/>
      <c r="V33" s="572"/>
      <c r="W33" s="572"/>
      <c r="X33" s="572"/>
      <c r="Y33" s="572"/>
      <c r="Z33" s="572"/>
      <c r="AA33" s="572"/>
      <c r="AB33" s="572"/>
      <c r="AC33" s="572"/>
      <c r="AD33" s="572"/>
      <c r="AE33" s="572"/>
      <c r="AF33" s="572"/>
      <c r="AG33" s="95"/>
      <c r="AH33" s="113" t="s">
        <v>1607</v>
      </c>
      <c r="AI33" s="95"/>
      <c r="AJ33" s="95"/>
      <c r="AK33" s="95"/>
      <c r="AL33" s="95"/>
      <c r="AM33" s="95"/>
      <c r="AN33" s="95"/>
      <c r="AO33" s="95"/>
      <c r="AP33" s="95"/>
      <c r="AQ33" s="95"/>
      <c r="AR33" s="95"/>
      <c r="AS33" s="95"/>
      <c r="AT33" s="95"/>
      <c r="AU33" s="95"/>
      <c r="AV33" s="95"/>
      <c r="AW33" s="95"/>
      <c r="AX33" s="95"/>
      <c r="AY33" s="95"/>
      <c r="AZ33" s="95"/>
      <c r="BA33" s="95"/>
      <c r="BB33" s="95"/>
      <c r="BC33" s="95"/>
      <c r="BD33" s="95"/>
      <c r="BE33" s="95"/>
      <c r="BF33" s="95"/>
      <c r="BG33" s="95"/>
      <c r="BH33" s="95"/>
      <c r="BI33" s="95"/>
      <c r="BJ33" s="95"/>
      <c r="BK33" s="95"/>
      <c r="BL33" s="95"/>
      <c r="BM33" s="95"/>
      <c r="BN33" s="95"/>
      <c r="BO33" s="95"/>
      <c r="BP33" s="564">
        <v>0</v>
      </c>
      <c r="BQ33" s="564"/>
      <c r="BR33" s="564"/>
      <c r="BS33" s="564"/>
      <c r="BT33" s="564"/>
      <c r="BU33" s="564"/>
      <c r="BV33" s="564"/>
      <c r="BW33" s="564"/>
      <c r="BX33" s="564"/>
      <c r="BY33" s="564"/>
      <c r="BZ33" s="564"/>
      <c r="CA33" s="564"/>
      <c r="CB33" s="564"/>
      <c r="CC33" s="565"/>
    </row>
    <row r="34" spans="1:81" ht="17.100000000000001" customHeight="1">
      <c r="A34" s="123">
        <v>10</v>
      </c>
      <c r="B34" s="572"/>
      <c r="C34" s="572"/>
      <c r="D34" s="572"/>
      <c r="E34" s="572"/>
      <c r="F34" s="572"/>
      <c r="G34" s="572"/>
      <c r="H34" s="572"/>
      <c r="I34" s="572"/>
      <c r="J34" s="572"/>
      <c r="K34" s="572"/>
      <c r="L34" s="572"/>
      <c r="M34" s="572"/>
      <c r="N34" s="572"/>
      <c r="O34" s="572"/>
      <c r="P34" s="572"/>
      <c r="Q34" s="572"/>
      <c r="R34" s="572"/>
      <c r="S34" s="572"/>
      <c r="T34" s="572"/>
      <c r="U34" s="572"/>
      <c r="V34" s="572"/>
      <c r="W34" s="572"/>
      <c r="X34" s="572"/>
      <c r="Y34" s="572"/>
      <c r="Z34" s="572"/>
      <c r="AA34" s="572"/>
      <c r="AB34" s="572"/>
      <c r="AC34" s="572"/>
      <c r="AD34" s="572"/>
      <c r="AE34" s="572"/>
      <c r="AF34" s="572"/>
      <c r="AG34" s="114"/>
      <c r="AH34" s="578" t="s">
        <v>1608</v>
      </c>
      <c r="AI34" s="579"/>
      <c r="AJ34" s="579"/>
      <c r="AK34" s="579"/>
      <c r="AL34" s="579"/>
      <c r="AM34" s="579"/>
      <c r="AN34" s="579"/>
      <c r="AO34" s="579"/>
      <c r="AP34" s="579"/>
      <c r="AQ34" s="579"/>
      <c r="AR34" s="579"/>
      <c r="AS34" s="579"/>
      <c r="AT34" s="579"/>
      <c r="AU34" s="579"/>
      <c r="AV34" s="579"/>
      <c r="AW34" s="579"/>
      <c r="AX34" s="579"/>
      <c r="AY34" s="579"/>
      <c r="AZ34" s="579"/>
      <c r="BA34" s="579"/>
      <c r="BB34" s="579"/>
      <c r="BC34" s="579"/>
      <c r="BD34" s="579"/>
      <c r="BE34" s="579"/>
      <c r="BF34" s="579"/>
      <c r="BG34" s="579"/>
      <c r="BH34" s="579"/>
      <c r="BI34" s="579"/>
      <c r="BJ34" s="579"/>
      <c r="BK34" s="579"/>
      <c r="BL34" s="579"/>
      <c r="BM34" s="579"/>
      <c r="BN34" s="579"/>
      <c r="BO34" s="579"/>
      <c r="BP34" s="580">
        <f>SUM(BP25:CC33)</f>
        <v>5592323</v>
      </c>
      <c r="BQ34" s="580"/>
      <c r="BR34" s="580"/>
      <c r="BS34" s="580"/>
      <c r="BT34" s="580"/>
      <c r="BU34" s="580"/>
      <c r="BV34" s="580"/>
      <c r="BW34" s="580"/>
      <c r="BX34" s="580"/>
      <c r="BY34" s="580"/>
      <c r="BZ34" s="580"/>
      <c r="CA34" s="580"/>
      <c r="CB34" s="580"/>
      <c r="CC34" s="581"/>
    </row>
    <row r="35" spans="1:81" ht="17.100000000000001" customHeight="1" thickBot="1">
      <c r="A35" s="124">
        <v>11</v>
      </c>
      <c r="B35" s="575"/>
      <c r="C35" s="576"/>
      <c r="D35" s="576"/>
      <c r="E35" s="576"/>
      <c r="F35" s="576"/>
      <c r="G35" s="576"/>
      <c r="H35" s="576"/>
      <c r="I35" s="576"/>
      <c r="J35" s="576"/>
      <c r="K35" s="576"/>
      <c r="L35" s="576"/>
      <c r="M35" s="576"/>
      <c r="N35" s="576"/>
      <c r="O35" s="576"/>
      <c r="P35" s="576"/>
      <c r="Q35" s="576"/>
      <c r="R35" s="576"/>
      <c r="S35" s="576"/>
      <c r="T35" s="576"/>
      <c r="U35" s="576"/>
      <c r="V35" s="576"/>
      <c r="W35" s="576"/>
      <c r="X35" s="576"/>
      <c r="Y35" s="576"/>
      <c r="Z35" s="576"/>
      <c r="AA35" s="576"/>
      <c r="AB35" s="576"/>
      <c r="AC35" s="576"/>
      <c r="AD35" s="576"/>
      <c r="AE35" s="576"/>
      <c r="AF35" s="577"/>
      <c r="AG35" s="125"/>
      <c r="AH35" s="126"/>
      <c r="AI35" s="125"/>
      <c r="AJ35" s="125"/>
      <c r="AK35" s="125"/>
      <c r="AL35" s="125"/>
      <c r="AM35" s="125"/>
      <c r="AN35" s="125"/>
      <c r="AO35" s="125"/>
      <c r="AP35" s="125"/>
      <c r="AQ35" s="125"/>
      <c r="AR35" s="125"/>
      <c r="AS35" s="125"/>
      <c r="AT35" s="125"/>
      <c r="AU35" s="125"/>
      <c r="AV35" s="125"/>
      <c r="AW35" s="125"/>
      <c r="AX35" s="125"/>
      <c r="AY35" s="125"/>
      <c r="AZ35" s="125"/>
      <c r="BA35" s="125"/>
      <c r="BB35" s="125"/>
      <c r="BC35" s="125"/>
      <c r="BD35" s="125"/>
      <c r="BE35" s="125"/>
      <c r="BF35" s="125"/>
      <c r="BG35" s="125"/>
      <c r="BH35" s="125"/>
      <c r="BI35" s="125"/>
      <c r="BJ35" s="125"/>
      <c r="BK35" s="125"/>
      <c r="BL35" s="125"/>
      <c r="BM35" s="125"/>
      <c r="BN35" s="125"/>
      <c r="BO35" s="125"/>
      <c r="BP35" s="125"/>
      <c r="BQ35" s="125"/>
      <c r="BR35" s="125"/>
      <c r="BS35" s="125"/>
      <c r="BT35" s="125"/>
      <c r="BU35" s="125"/>
      <c r="BV35" s="125"/>
      <c r="BW35" s="125"/>
      <c r="BX35" s="125"/>
      <c r="BY35" s="125"/>
      <c r="BZ35" s="125"/>
      <c r="CA35" s="125"/>
      <c r="CB35" s="125"/>
      <c r="CC35" s="127"/>
    </row>
    <row r="36" spans="1:81" ht="15.75" thickTop="1">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row>
  </sheetData>
  <mergeCells count="40">
    <mergeCell ref="B35:AF35"/>
    <mergeCell ref="B30:AF30"/>
    <mergeCell ref="BP30:CC30"/>
    <mergeCell ref="B31:AF31"/>
    <mergeCell ref="BP31:CC31"/>
    <mergeCell ref="B32:AF32"/>
    <mergeCell ref="BP32:CC32"/>
    <mergeCell ref="B33:AF33"/>
    <mergeCell ref="BP33:CC33"/>
    <mergeCell ref="B34:AF34"/>
    <mergeCell ref="AH34:BO34"/>
    <mergeCell ref="BP34:CC34"/>
    <mergeCell ref="B29:AF29"/>
    <mergeCell ref="BP29:CC29"/>
    <mergeCell ref="A24:AF24"/>
    <mergeCell ref="AH24:CC24"/>
    <mergeCell ref="B25:AF25"/>
    <mergeCell ref="BP25:CC25"/>
    <mergeCell ref="B26:AF26"/>
    <mergeCell ref="BP26:CC26"/>
    <mergeCell ref="B27:AF27"/>
    <mergeCell ref="BP27:CC27"/>
    <mergeCell ref="B28:AF28"/>
    <mergeCell ref="AH28:BO28"/>
    <mergeCell ref="BP28:CC28"/>
    <mergeCell ref="N17:BJ18"/>
    <mergeCell ref="BL18:CC18"/>
    <mergeCell ref="A19:CC19"/>
    <mergeCell ref="M20:AW20"/>
    <mergeCell ref="A21:AW22"/>
    <mergeCell ref="AX21:BJ22"/>
    <mergeCell ref="BK21:CC22"/>
    <mergeCell ref="A10:AL15"/>
    <mergeCell ref="AM10:CC12"/>
    <mergeCell ref="AM14:CC15"/>
    <mergeCell ref="A1:CC2"/>
    <mergeCell ref="A3:AU3"/>
    <mergeCell ref="A6:AK6"/>
    <mergeCell ref="AM6:CC6"/>
    <mergeCell ref="K8:CC8"/>
  </mergeCells>
  <pageMargins left="0.55118110236220474" right="0.35433070866141736" top="0.47244094488188981" bottom="0.39370078740157483" header="0.31496062992125984" footer="0.31496062992125984"/>
  <pageSetup scale="90" orientation="landscape" horizontalDpi="4294967295" verticalDpi="4294967295" r:id="rId1"/>
  <headerFooter>
    <oddFooter>&amp;R&amp;10Página &amp;P de &amp;N</oddFooter>
  </headerFooter>
</worksheet>
</file>

<file path=xl/worksheets/sheet6.xml><?xml version="1.0" encoding="utf-8"?>
<worksheet xmlns="http://schemas.openxmlformats.org/spreadsheetml/2006/main" xmlns:r="http://schemas.openxmlformats.org/officeDocument/2006/relationships">
  <sheetPr>
    <tabColor rgb="FFA15517"/>
  </sheetPr>
  <dimension ref="A1:CD36"/>
  <sheetViews>
    <sheetView showGridLines="0" showRuler="0" topLeftCell="A10" zoomScale="90" zoomScaleNormal="90" zoomScalePageLayoutView="90" workbookViewId="0">
      <selection activeCell="BK21" sqref="BK21:CC22"/>
    </sheetView>
  </sheetViews>
  <sheetFormatPr baseColWidth="10" defaultRowHeight="15"/>
  <cols>
    <col min="1" max="2" width="3.28515625" customWidth="1"/>
    <col min="3" max="11" width="1.7109375" customWidth="1"/>
    <col min="12" max="12" width="2.85546875" customWidth="1"/>
    <col min="13" max="13" width="1.7109375" customWidth="1"/>
    <col min="14" max="14" width="2.140625" customWidth="1"/>
    <col min="15" max="24" width="1.7109375" customWidth="1"/>
    <col min="25" max="25" width="0.140625" customWidth="1"/>
    <col min="26" max="26" width="1.7109375" customWidth="1"/>
    <col min="27" max="27" width="0.7109375" customWidth="1"/>
    <col min="28" max="96" width="1.7109375" customWidth="1"/>
  </cols>
  <sheetData>
    <row r="1" spans="1:81" ht="15" customHeight="1" thickTop="1">
      <c r="A1" s="520" t="s">
        <v>1784</v>
      </c>
      <c r="B1" s="521"/>
      <c r="C1" s="521"/>
      <c r="D1" s="521"/>
      <c r="E1" s="521"/>
      <c r="F1" s="521"/>
      <c r="G1" s="521"/>
      <c r="H1" s="521"/>
      <c r="I1" s="521"/>
      <c r="J1" s="521"/>
      <c r="K1" s="521"/>
      <c r="L1" s="521"/>
      <c r="M1" s="521"/>
      <c r="N1" s="521"/>
      <c r="O1" s="521"/>
      <c r="P1" s="521"/>
      <c r="Q1" s="521"/>
      <c r="R1" s="521"/>
      <c r="S1" s="521"/>
      <c r="T1" s="521"/>
      <c r="U1" s="521"/>
      <c r="V1" s="521"/>
      <c r="W1" s="521"/>
      <c r="X1" s="521"/>
      <c r="Y1" s="521"/>
      <c r="Z1" s="521"/>
      <c r="AA1" s="521"/>
      <c r="AB1" s="521"/>
      <c r="AC1" s="521"/>
      <c r="AD1" s="521"/>
      <c r="AE1" s="521"/>
      <c r="AF1" s="521"/>
      <c r="AG1" s="521"/>
      <c r="AH1" s="521"/>
      <c r="AI1" s="521"/>
      <c r="AJ1" s="521"/>
      <c r="AK1" s="521"/>
      <c r="AL1" s="521"/>
      <c r="AM1" s="521"/>
      <c r="AN1" s="521"/>
      <c r="AO1" s="521"/>
      <c r="AP1" s="521"/>
      <c r="AQ1" s="521"/>
      <c r="AR1" s="521"/>
      <c r="AS1" s="521"/>
      <c r="AT1" s="521"/>
      <c r="AU1" s="521"/>
      <c r="AV1" s="521"/>
      <c r="AW1" s="521"/>
      <c r="AX1" s="521"/>
      <c r="AY1" s="521"/>
      <c r="AZ1" s="521"/>
      <c r="BA1" s="521"/>
      <c r="BB1" s="521"/>
      <c r="BC1" s="521"/>
      <c r="BD1" s="521"/>
      <c r="BE1" s="521"/>
      <c r="BF1" s="521"/>
      <c r="BG1" s="521"/>
      <c r="BH1" s="521"/>
      <c r="BI1" s="521"/>
      <c r="BJ1" s="521"/>
      <c r="BK1" s="521"/>
      <c r="BL1" s="521"/>
      <c r="BM1" s="521"/>
      <c r="BN1" s="521"/>
      <c r="BO1" s="521"/>
      <c r="BP1" s="521"/>
      <c r="BQ1" s="521"/>
      <c r="BR1" s="521"/>
      <c r="BS1" s="521"/>
      <c r="BT1" s="521"/>
      <c r="BU1" s="521"/>
      <c r="BV1" s="521"/>
      <c r="BW1" s="521"/>
      <c r="BX1" s="521"/>
      <c r="BY1" s="521"/>
      <c r="BZ1" s="521"/>
      <c r="CA1" s="521"/>
      <c r="CB1" s="521"/>
      <c r="CC1" s="522"/>
    </row>
    <row r="2" spans="1:81" ht="15" customHeight="1">
      <c r="A2" s="523"/>
      <c r="B2" s="524"/>
      <c r="C2" s="524"/>
      <c r="D2" s="524"/>
      <c r="E2" s="524"/>
      <c r="F2" s="524"/>
      <c r="G2" s="524"/>
      <c r="H2" s="524"/>
      <c r="I2" s="524"/>
      <c r="J2" s="524"/>
      <c r="K2" s="524"/>
      <c r="L2" s="524"/>
      <c r="M2" s="524"/>
      <c r="N2" s="524"/>
      <c r="O2" s="524"/>
      <c r="P2" s="524"/>
      <c r="Q2" s="524"/>
      <c r="R2" s="524"/>
      <c r="S2" s="524"/>
      <c r="T2" s="524"/>
      <c r="U2" s="524"/>
      <c r="V2" s="524"/>
      <c r="W2" s="524"/>
      <c r="X2" s="524"/>
      <c r="Y2" s="524"/>
      <c r="Z2" s="524"/>
      <c r="AA2" s="524"/>
      <c r="AB2" s="524"/>
      <c r="AC2" s="524"/>
      <c r="AD2" s="524"/>
      <c r="AE2" s="524"/>
      <c r="AF2" s="524"/>
      <c r="AG2" s="524"/>
      <c r="AH2" s="524"/>
      <c r="AI2" s="524"/>
      <c r="AJ2" s="524"/>
      <c r="AK2" s="524"/>
      <c r="AL2" s="524"/>
      <c r="AM2" s="524"/>
      <c r="AN2" s="524"/>
      <c r="AO2" s="524"/>
      <c r="AP2" s="524"/>
      <c r="AQ2" s="524"/>
      <c r="AR2" s="524"/>
      <c r="AS2" s="524"/>
      <c r="AT2" s="524"/>
      <c r="AU2" s="524"/>
      <c r="AV2" s="524"/>
      <c r="AW2" s="524"/>
      <c r="AX2" s="524"/>
      <c r="AY2" s="524"/>
      <c r="AZ2" s="524"/>
      <c r="BA2" s="524"/>
      <c r="BB2" s="524"/>
      <c r="BC2" s="524"/>
      <c r="BD2" s="524"/>
      <c r="BE2" s="524"/>
      <c r="BF2" s="524"/>
      <c r="BG2" s="524"/>
      <c r="BH2" s="524"/>
      <c r="BI2" s="524"/>
      <c r="BJ2" s="524"/>
      <c r="BK2" s="524"/>
      <c r="BL2" s="524"/>
      <c r="BM2" s="524"/>
      <c r="BN2" s="524"/>
      <c r="BO2" s="524"/>
      <c r="BP2" s="524"/>
      <c r="BQ2" s="524"/>
      <c r="BR2" s="524"/>
      <c r="BS2" s="524"/>
      <c r="BT2" s="524"/>
      <c r="BU2" s="524"/>
      <c r="BV2" s="524"/>
      <c r="BW2" s="524"/>
      <c r="BX2" s="524"/>
      <c r="BY2" s="524"/>
      <c r="BZ2" s="524"/>
      <c r="CA2" s="524"/>
      <c r="CB2" s="524"/>
      <c r="CC2" s="525"/>
    </row>
    <row r="3" spans="1:81" ht="27.75" customHeight="1">
      <c r="A3" s="481" t="s">
        <v>1943</v>
      </c>
      <c r="B3" s="482"/>
      <c r="C3" s="482"/>
      <c r="D3" s="482"/>
      <c r="E3" s="482"/>
      <c r="F3" s="482"/>
      <c r="G3" s="482"/>
      <c r="H3" s="482"/>
      <c r="I3" s="482"/>
      <c r="J3" s="482"/>
      <c r="K3" s="482"/>
      <c r="L3" s="482"/>
      <c r="M3" s="482"/>
      <c r="N3" s="482"/>
      <c r="O3" s="482"/>
      <c r="P3" s="482"/>
      <c r="Q3" s="482"/>
      <c r="R3" s="482"/>
      <c r="S3" s="482"/>
      <c r="T3" s="482"/>
      <c r="U3" s="482"/>
      <c r="V3" s="482"/>
      <c r="W3" s="482"/>
      <c r="X3" s="482"/>
      <c r="Y3" s="482"/>
      <c r="Z3" s="482"/>
      <c r="AA3" s="482"/>
      <c r="AB3" s="482"/>
      <c r="AC3" s="482"/>
      <c r="AD3" s="482"/>
      <c r="AE3" s="482"/>
      <c r="AF3" s="482"/>
      <c r="AG3" s="482"/>
      <c r="AH3" s="482"/>
      <c r="AI3" s="482"/>
      <c r="AJ3" s="482"/>
      <c r="AK3" s="482"/>
      <c r="AL3" s="482"/>
      <c r="AM3" s="482"/>
      <c r="AN3" s="482"/>
      <c r="AO3" s="482"/>
      <c r="AP3" s="482"/>
      <c r="AQ3" s="482"/>
      <c r="AR3" s="482"/>
      <c r="AS3" s="482"/>
      <c r="AT3" s="482"/>
      <c r="AU3" s="482"/>
      <c r="AV3" s="168"/>
      <c r="AW3" s="168"/>
      <c r="AX3" s="168"/>
      <c r="AY3" s="168"/>
      <c r="AZ3" s="168"/>
      <c r="BA3" s="168"/>
      <c r="BB3" s="168"/>
      <c r="BC3" s="168"/>
      <c r="BD3" s="168"/>
      <c r="BE3" s="168"/>
      <c r="BF3" s="168"/>
      <c r="BG3" s="168"/>
      <c r="BH3" s="168"/>
      <c r="BI3" s="168"/>
      <c r="BJ3" s="168"/>
      <c r="BK3" s="168"/>
      <c r="BL3" s="168"/>
      <c r="BM3" s="168"/>
      <c r="BN3" s="168"/>
      <c r="BO3" s="168"/>
      <c r="BP3" s="168"/>
      <c r="BQ3" s="168"/>
      <c r="BR3" s="168"/>
      <c r="BS3" s="168"/>
      <c r="BT3" s="168"/>
      <c r="BU3" s="168"/>
      <c r="BV3" s="168"/>
      <c r="BW3" s="168"/>
      <c r="BX3" s="168"/>
      <c r="BY3" s="168"/>
      <c r="BZ3" s="168"/>
      <c r="CA3" s="168"/>
      <c r="CB3" s="168"/>
      <c r="CC3" s="169"/>
    </row>
    <row r="4" spans="1:81" ht="6" customHeight="1">
      <c r="A4" s="82"/>
      <c r="B4" s="131"/>
      <c r="C4" s="131"/>
      <c r="D4" s="131"/>
      <c r="E4" s="131"/>
      <c r="F4" s="131"/>
      <c r="G4" s="131"/>
      <c r="H4" s="131"/>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c r="AV4" s="131"/>
      <c r="AW4" s="131"/>
      <c r="AX4" s="131"/>
      <c r="AY4" s="131"/>
      <c r="AZ4" s="131"/>
      <c r="BA4" s="131"/>
      <c r="BB4" s="131"/>
      <c r="BC4" s="131"/>
      <c r="BD4" s="131"/>
      <c r="BE4" s="131"/>
      <c r="BF4" s="131"/>
      <c r="BG4" s="131"/>
      <c r="BH4" s="131"/>
      <c r="BI4" s="131"/>
      <c r="BJ4" s="131"/>
      <c r="BK4" s="131"/>
      <c r="BL4" s="131"/>
      <c r="BM4" s="131"/>
      <c r="BN4" s="131"/>
      <c r="BO4" s="131"/>
      <c r="BP4" s="131"/>
      <c r="BQ4" s="131"/>
      <c r="BR4" s="131"/>
      <c r="BS4" s="131"/>
      <c r="BT4" s="131"/>
      <c r="BU4" s="131"/>
      <c r="BV4" s="131"/>
      <c r="BW4" s="131"/>
      <c r="BX4" s="131"/>
      <c r="BY4" s="131"/>
      <c r="BZ4" s="131"/>
      <c r="CA4" s="131"/>
      <c r="CB4" s="131"/>
      <c r="CC4" s="83"/>
    </row>
    <row r="5" spans="1:81" s="2" customFormat="1" ht="18.75">
      <c r="A5" s="115" t="s">
        <v>1593</v>
      </c>
      <c r="B5" s="99"/>
      <c r="C5" s="99"/>
      <c r="D5" s="99"/>
      <c r="E5" s="99"/>
      <c r="F5" s="99"/>
      <c r="G5" s="99"/>
      <c r="H5" s="99"/>
      <c r="I5" s="99"/>
      <c r="J5" s="99"/>
      <c r="K5" s="99"/>
      <c r="L5" s="99"/>
      <c r="M5" s="99"/>
      <c r="N5" s="99"/>
      <c r="O5" s="99"/>
      <c r="P5" s="99"/>
      <c r="Q5" s="99"/>
      <c r="R5" s="99"/>
      <c r="S5" s="99"/>
      <c r="T5" s="99"/>
      <c r="U5" s="99"/>
      <c r="V5" s="99"/>
      <c r="W5" s="99"/>
      <c r="X5" s="99"/>
      <c r="Y5" s="99"/>
      <c r="Z5" s="99"/>
      <c r="AA5" s="99"/>
      <c r="AB5" s="99"/>
      <c r="AC5" s="99"/>
      <c r="AD5" s="99"/>
      <c r="AE5" s="99"/>
      <c r="AF5" s="99"/>
      <c r="AG5" s="99"/>
      <c r="AH5" s="99"/>
      <c r="AI5" s="99"/>
      <c r="AJ5" s="99"/>
      <c r="AK5" s="100"/>
      <c r="AL5" s="84"/>
      <c r="AM5" s="104" t="s">
        <v>1592</v>
      </c>
      <c r="AN5" s="99"/>
      <c r="AO5" s="99"/>
      <c r="AP5" s="99"/>
      <c r="AQ5" s="99"/>
      <c r="AR5" s="99"/>
      <c r="AS5" s="99"/>
      <c r="AT5" s="99"/>
      <c r="AU5" s="99"/>
      <c r="AV5" s="99"/>
      <c r="AW5" s="99"/>
      <c r="AX5" s="99"/>
      <c r="AY5" s="99"/>
      <c r="AZ5" s="99"/>
      <c r="BA5" s="99"/>
      <c r="BB5" s="99"/>
      <c r="BC5" s="99"/>
      <c r="BD5" s="99"/>
      <c r="BE5" s="99"/>
      <c r="BF5" s="99"/>
      <c r="BG5" s="99"/>
      <c r="BH5" s="99"/>
      <c r="BI5" s="99"/>
      <c r="BJ5" s="99"/>
      <c r="BK5" s="99"/>
      <c r="BL5" s="99"/>
      <c r="BM5" s="99"/>
      <c r="BN5" s="99"/>
      <c r="BO5" s="99"/>
      <c r="BP5" s="99"/>
      <c r="BQ5" s="99"/>
      <c r="BR5" s="99"/>
      <c r="BS5" s="99"/>
      <c r="BT5" s="99"/>
      <c r="BU5" s="99"/>
      <c r="BV5" s="99"/>
      <c r="BW5" s="99"/>
      <c r="BX5" s="99"/>
      <c r="BY5" s="99"/>
      <c r="BZ5" s="99"/>
      <c r="CA5" s="99"/>
      <c r="CB5" s="99"/>
      <c r="CC5" s="116"/>
    </row>
    <row r="6" spans="1:81" s="2" customFormat="1" ht="35.25" customHeight="1">
      <c r="A6" s="526" t="s">
        <v>1945</v>
      </c>
      <c r="B6" s="527"/>
      <c r="C6" s="527"/>
      <c r="D6" s="527"/>
      <c r="E6" s="527"/>
      <c r="F6" s="527"/>
      <c r="G6" s="527"/>
      <c r="H6" s="527"/>
      <c r="I6" s="527"/>
      <c r="J6" s="527"/>
      <c r="K6" s="527"/>
      <c r="L6" s="527"/>
      <c r="M6" s="527"/>
      <c r="N6" s="527"/>
      <c r="O6" s="527"/>
      <c r="P6" s="527"/>
      <c r="Q6" s="527"/>
      <c r="R6" s="527"/>
      <c r="S6" s="527"/>
      <c r="T6" s="527"/>
      <c r="U6" s="527"/>
      <c r="V6" s="527"/>
      <c r="W6" s="527"/>
      <c r="X6" s="527"/>
      <c r="Y6" s="527"/>
      <c r="Z6" s="527"/>
      <c r="AA6" s="527"/>
      <c r="AB6" s="527"/>
      <c r="AC6" s="527"/>
      <c r="AD6" s="527"/>
      <c r="AE6" s="527"/>
      <c r="AF6" s="527"/>
      <c r="AG6" s="527"/>
      <c r="AH6" s="527"/>
      <c r="AI6" s="527"/>
      <c r="AJ6" s="527"/>
      <c r="AK6" s="528"/>
      <c r="AL6" s="84"/>
      <c r="AM6" s="529" t="s">
        <v>1958</v>
      </c>
      <c r="AN6" s="530"/>
      <c r="AO6" s="530"/>
      <c r="AP6" s="530"/>
      <c r="AQ6" s="530"/>
      <c r="AR6" s="530"/>
      <c r="AS6" s="530"/>
      <c r="AT6" s="530"/>
      <c r="AU6" s="530"/>
      <c r="AV6" s="530"/>
      <c r="AW6" s="530"/>
      <c r="AX6" s="530"/>
      <c r="AY6" s="530"/>
      <c r="AZ6" s="530"/>
      <c r="BA6" s="530"/>
      <c r="BB6" s="530"/>
      <c r="BC6" s="530"/>
      <c r="BD6" s="530"/>
      <c r="BE6" s="530"/>
      <c r="BF6" s="530"/>
      <c r="BG6" s="530"/>
      <c r="BH6" s="530"/>
      <c r="BI6" s="530"/>
      <c r="BJ6" s="530"/>
      <c r="BK6" s="530"/>
      <c r="BL6" s="530"/>
      <c r="BM6" s="530"/>
      <c r="BN6" s="530"/>
      <c r="BO6" s="530"/>
      <c r="BP6" s="530"/>
      <c r="BQ6" s="530"/>
      <c r="BR6" s="530"/>
      <c r="BS6" s="530"/>
      <c r="BT6" s="530"/>
      <c r="BU6" s="530"/>
      <c r="BV6" s="530"/>
      <c r="BW6" s="530"/>
      <c r="BX6" s="530"/>
      <c r="BY6" s="530"/>
      <c r="BZ6" s="530"/>
      <c r="CA6" s="530"/>
      <c r="CB6" s="530"/>
      <c r="CC6" s="531"/>
    </row>
    <row r="7" spans="1:81" ht="6" customHeight="1">
      <c r="A7" s="82"/>
      <c r="B7" s="131"/>
      <c r="C7" s="131"/>
      <c r="D7" s="131"/>
      <c r="E7" s="131"/>
      <c r="F7" s="131"/>
      <c r="G7" s="131"/>
      <c r="H7" s="131"/>
      <c r="I7" s="131"/>
      <c r="J7" s="131"/>
      <c r="K7" s="131"/>
      <c r="L7" s="131"/>
      <c r="M7" s="131"/>
      <c r="N7" s="131"/>
      <c r="O7" s="131"/>
      <c r="P7" s="131"/>
      <c r="Q7" s="131"/>
      <c r="R7" s="131"/>
      <c r="S7" s="131"/>
      <c r="T7" s="131"/>
      <c r="U7" s="131"/>
      <c r="V7" s="131"/>
      <c r="W7" s="131"/>
      <c r="X7" s="131"/>
      <c r="Y7" s="131"/>
      <c r="Z7" s="131"/>
      <c r="AA7" s="131"/>
      <c r="AB7" s="131"/>
      <c r="AC7" s="131"/>
      <c r="AD7" s="131"/>
      <c r="AE7" s="131"/>
      <c r="AF7" s="131"/>
      <c r="AG7" s="131"/>
      <c r="AH7" s="131"/>
      <c r="AI7" s="131"/>
      <c r="AJ7" s="131"/>
      <c r="AK7" s="131"/>
      <c r="AL7" s="131"/>
      <c r="AM7" s="85"/>
      <c r="AN7" s="131"/>
      <c r="AO7" s="131"/>
      <c r="AP7" s="131"/>
      <c r="AQ7" s="131"/>
      <c r="AR7" s="131"/>
      <c r="AS7" s="131"/>
      <c r="AT7" s="131"/>
      <c r="AU7" s="131"/>
      <c r="AV7" s="131"/>
      <c r="AW7" s="131"/>
      <c r="AX7" s="131"/>
      <c r="AY7" s="131"/>
      <c r="AZ7" s="131"/>
      <c r="BA7" s="131"/>
      <c r="BB7" s="131"/>
      <c r="BC7" s="131"/>
      <c r="BD7" s="131"/>
      <c r="BE7" s="131"/>
      <c r="BF7" s="131"/>
      <c r="BG7" s="131"/>
      <c r="BH7" s="131"/>
      <c r="BI7" s="131"/>
      <c r="BJ7" s="131"/>
      <c r="BK7" s="131"/>
      <c r="BL7" s="131"/>
      <c r="BM7" s="131"/>
      <c r="BN7" s="131"/>
      <c r="BO7" s="131"/>
      <c r="BP7" s="131"/>
      <c r="BQ7" s="131"/>
      <c r="BR7" s="131"/>
      <c r="BS7" s="131"/>
      <c r="BT7" s="131"/>
      <c r="BU7" s="131"/>
      <c r="BV7" s="131"/>
      <c r="BW7" s="131"/>
      <c r="BX7" s="131"/>
      <c r="BY7" s="131"/>
      <c r="BZ7" s="131"/>
      <c r="CA7" s="131"/>
      <c r="CB7" s="131"/>
      <c r="CC7" s="83"/>
    </row>
    <row r="8" spans="1:81" ht="38.25" customHeight="1">
      <c r="A8" s="117" t="s">
        <v>1609</v>
      </c>
      <c r="B8" s="93"/>
      <c r="C8" s="93"/>
      <c r="D8" s="93"/>
      <c r="E8" s="93"/>
      <c r="F8" s="93"/>
      <c r="G8" s="93"/>
      <c r="H8" s="93"/>
      <c r="I8" s="93"/>
      <c r="J8" s="93"/>
      <c r="K8" s="532"/>
      <c r="L8" s="532"/>
      <c r="M8" s="532"/>
      <c r="N8" s="532"/>
      <c r="O8" s="532"/>
      <c r="P8" s="532"/>
      <c r="Q8" s="532"/>
      <c r="R8" s="532"/>
      <c r="S8" s="532"/>
      <c r="T8" s="532"/>
      <c r="U8" s="532"/>
      <c r="V8" s="532"/>
      <c r="W8" s="532"/>
      <c r="X8" s="532"/>
      <c r="Y8" s="532"/>
      <c r="Z8" s="532"/>
      <c r="AA8" s="532"/>
      <c r="AB8" s="532"/>
      <c r="AC8" s="532"/>
      <c r="AD8" s="532"/>
      <c r="AE8" s="532"/>
      <c r="AF8" s="532"/>
      <c r="AG8" s="532"/>
      <c r="AH8" s="532"/>
      <c r="AI8" s="532"/>
      <c r="AJ8" s="532"/>
      <c r="AK8" s="532"/>
      <c r="AL8" s="532"/>
      <c r="AM8" s="532"/>
      <c r="AN8" s="532"/>
      <c r="AO8" s="532"/>
      <c r="AP8" s="532"/>
      <c r="AQ8" s="532"/>
      <c r="AR8" s="532"/>
      <c r="AS8" s="532"/>
      <c r="AT8" s="532"/>
      <c r="AU8" s="532"/>
      <c r="AV8" s="532"/>
      <c r="AW8" s="532"/>
      <c r="AX8" s="532"/>
      <c r="AY8" s="532"/>
      <c r="AZ8" s="532"/>
      <c r="BA8" s="532"/>
      <c r="BB8" s="532"/>
      <c r="BC8" s="532"/>
      <c r="BD8" s="532"/>
      <c r="BE8" s="532"/>
      <c r="BF8" s="532"/>
      <c r="BG8" s="532"/>
      <c r="BH8" s="532"/>
      <c r="BI8" s="532"/>
      <c r="BJ8" s="532"/>
      <c r="BK8" s="532"/>
      <c r="BL8" s="532"/>
      <c r="BM8" s="532"/>
      <c r="BN8" s="532"/>
      <c r="BO8" s="532"/>
      <c r="BP8" s="532"/>
      <c r="BQ8" s="532"/>
      <c r="BR8" s="532"/>
      <c r="BS8" s="532"/>
      <c r="BT8" s="532"/>
      <c r="BU8" s="532"/>
      <c r="BV8" s="532"/>
      <c r="BW8" s="532"/>
      <c r="BX8" s="532"/>
      <c r="BY8" s="532"/>
      <c r="BZ8" s="532"/>
      <c r="CA8" s="532"/>
      <c r="CB8" s="532"/>
      <c r="CC8" s="533"/>
    </row>
    <row r="9" spans="1:81" ht="18.75">
      <c r="A9" s="106" t="s">
        <v>1338</v>
      </c>
      <c r="B9" s="87"/>
      <c r="C9" s="87"/>
      <c r="D9" s="87"/>
      <c r="E9" s="87"/>
      <c r="F9" s="87"/>
      <c r="G9" s="87"/>
      <c r="H9" s="87"/>
      <c r="I9" s="87"/>
      <c r="J9" s="87"/>
      <c r="K9" s="87"/>
      <c r="L9" s="87"/>
      <c r="M9" s="87"/>
      <c r="N9" s="87"/>
      <c r="O9" s="87"/>
      <c r="P9" s="87"/>
      <c r="Q9" s="87"/>
      <c r="R9" s="87"/>
      <c r="S9" s="87"/>
      <c r="T9" s="87"/>
      <c r="U9" s="87"/>
      <c r="V9" s="87"/>
      <c r="W9" s="87"/>
      <c r="X9" s="87"/>
      <c r="Y9" s="87"/>
      <c r="Z9" s="87"/>
      <c r="AA9" s="87"/>
      <c r="AB9" s="87"/>
      <c r="AC9" s="87"/>
      <c r="AD9" s="87"/>
      <c r="AE9" s="87"/>
      <c r="AF9" s="87"/>
      <c r="AG9" s="87"/>
      <c r="AH9" s="87"/>
      <c r="AI9" s="87"/>
      <c r="AJ9" s="87"/>
      <c r="AK9" s="87"/>
      <c r="AL9" s="88"/>
      <c r="AM9" s="106" t="s">
        <v>1785</v>
      </c>
      <c r="AN9" s="87"/>
      <c r="AO9" s="87"/>
      <c r="AP9" s="87"/>
      <c r="AQ9" s="87"/>
      <c r="AR9" s="87"/>
      <c r="AS9" s="87"/>
      <c r="AT9" s="87"/>
      <c r="AU9" s="87"/>
      <c r="AV9" s="87"/>
      <c r="AW9" s="87"/>
      <c r="AX9" s="87"/>
      <c r="AY9" s="87"/>
      <c r="AZ9" s="87"/>
      <c r="BA9" s="87"/>
      <c r="BB9" s="87"/>
      <c r="BC9" s="87"/>
      <c r="BD9" s="87"/>
      <c r="BE9" s="87"/>
      <c r="BF9" s="87"/>
      <c r="BG9" s="87"/>
      <c r="BH9" s="87"/>
      <c r="BI9" s="87"/>
      <c r="BJ9" s="87"/>
      <c r="BK9" s="87"/>
      <c r="BL9" s="87"/>
      <c r="BM9" s="87"/>
      <c r="BN9" s="87"/>
      <c r="BO9" s="87"/>
      <c r="BP9" s="87"/>
      <c r="BQ9" s="87"/>
      <c r="BR9" s="87"/>
      <c r="BS9" s="87"/>
      <c r="BT9" s="87"/>
      <c r="BU9" s="87"/>
      <c r="BV9" s="87"/>
      <c r="BW9" s="87"/>
      <c r="BX9" s="87"/>
      <c r="BY9" s="87"/>
      <c r="BZ9" s="87"/>
      <c r="CA9" s="87"/>
      <c r="CB9" s="87"/>
      <c r="CC9" s="90"/>
    </row>
    <row r="10" spans="1:81">
      <c r="A10" s="508" t="s">
        <v>1927</v>
      </c>
      <c r="B10" s="509"/>
      <c r="C10" s="509"/>
      <c r="D10" s="509"/>
      <c r="E10" s="509"/>
      <c r="F10" s="509"/>
      <c r="G10" s="509"/>
      <c r="H10" s="509"/>
      <c r="I10" s="509"/>
      <c r="J10" s="509"/>
      <c r="K10" s="509"/>
      <c r="L10" s="509"/>
      <c r="M10" s="509"/>
      <c r="N10" s="509"/>
      <c r="O10" s="509"/>
      <c r="P10" s="509"/>
      <c r="Q10" s="509"/>
      <c r="R10" s="509"/>
      <c r="S10" s="509"/>
      <c r="T10" s="509"/>
      <c r="U10" s="509"/>
      <c r="V10" s="509"/>
      <c r="W10" s="509"/>
      <c r="X10" s="509"/>
      <c r="Y10" s="509"/>
      <c r="Z10" s="509"/>
      <c r="AA10" s="509"/>
      <c r="AB10" s="509"/>
      <c r="AC10" s="509"/>
      <c r="AD10" s="509"/>
      <c r="AE10" s="509"/>
      <c r="AF10" s="509"/>
      <c r="AG10" s="509"/>
      <c r="AH10" s="509"/>
      <c r="AI10" s="509"/>
      <c r="AJ10" s="509"/>
      <c r="AK10" s="509"/>
      <c r="AL10" s="510"/>
      <c r="AM10" s="514" t="s">
        <v>1959</v>
      </c>
      <c r="AN10" s="515"/>
      <c r="AO10" s="515"/>
      <c r="AP10" s="515"/>
      <c r="AQ10" s="515"/>
      <c r="AR10" s="515"/>
      <c r="AS10" s="515"/>
      <c r="AT10" s="515"/>
      <c r="AU10" s="515"/>
      <c r="AV10" s="515"/>
      <c r="AW10" s="515"/>
      <c r="AX10" s="515"/>
      <c r="AY10" s="515"/>
      <c r="AZ10" s="515"/>
      <c r="BA10" s="515"/>
      <c r="BB10" s="515"/>
      <c r="BC10" s="515"/>
      <c r="BD10" s="515"/>
      <c r="BE10" s="515"/>
      <c r="BF10" s="515"/>
      <c r="BG10" s="515"/>
      <c r="BH10" s="515"/>
      <c r="BI10" s="515"/>
      <c r="BJ10" s="515"/>
      <c r="BK10" s="515"/>
      <c r="BL10" s="515"/>
      <c r="BM10" s="515"/>
      <c r="BN10" s="515"/>
      <c r="BO10" s="515"/>
      <c r="BP10" s="515"/>
      <c r="BQ10" s="515"/>
      <c r="BR10" s="515"/>
      <c r="BS10" s="515"/>
      <c r="BT10" s="515"/>
      <c r="BU10" s="515"/>
      <c r="BV10" s="515"/>
      <c r="BW10" s="515"/>
      <c r="BX10" s="515"/>
      <c r="BY10" s="515"/>
      <c r="BZ10" s="515"/>
      <c r="CA10" s="515"/>
      <c r="CB10" s="515"/>
      <c r="CC10" s="516"/>
    </row>
    <row r="11" spans="1:81">
      <c r="A11" s="508"/>
      <c r="B11" s="509"/>
      <c r="C11" s="509"/>
      <c r="D11" s="509"/>
      <c r="E11" s="509"/>
      <c r="F11" s="509"/>
      <c r="G11" s="509"/>
      <c r="H11" s="509"/>
      <c r="I11" s="509"/>
      <c r="J11" s="509"/>
      <c r="K11" s="509"/>
      <c r="L11" s="509"/>
      <c r="M11" s="509"/>
      <c r="N11" s="509"/>
      <c r="O11" s="509"/>
      <c r="P11" s="509"/>
      <c r="Q11" s="509"/>
      <c r="R11" s="509"/>
      <c r="S11" s="509"/>
      <c r="T11" s="509"/>
      <c r="U11" s="509"/>
      <c r="V11" s="509"/>
      <c r="W11" s="509"/>
      <c r="X11" s="509"/>
      <c r="Y11" s="509"/>
      <c r="Z11" s="509"/>
      <c r="AA11" s="509"/>
      <c r="AB11" s="509"/>
      <c r="AC11" s="509"/>
      <c r="AD11" s="509"/>
      <c r="AE11" s="509"/>
      <c r="AF11" s="509"/>
      <c r="AG11" s="509"/>
      <c r="AH11" s="509"/>
      <c r="AI11" s="509"/>
      <c r="AJ11" s="509"/>
      <c r="AK11" s="509"/>
      <c r="AL11" s="510"/>
      <c r="AM11" s="514"/>
      <c r="AN11" s="515"/>
      <c r="AO11" s="515"/>
      <c r="AP11" s="515"/>
      <c r="AQ11" s="515"/>
      <c r="AR11" s="515"/>
      <c r="AS11" s="515"/>
      <c r="AT11" s="515"/>
      <c r="AU11" s="515"/>
      <c r="AV11" s="515"/>
      <c r="AW11" s="515"/>
      <c r="AX11" s="515"/>
      <c r="AY11" s="515"/>
      <c r="AZ11" s="515"/>
      <c r="BA11" s="515"/>
      <c r="BB11" s="515"/>
      <c r="BC11" s="515"/>
      <c r="BD11" s="515"/>
      <c r="BE11" s="515"/>
      <c r="BF11" s="515"/>
      <c r="BG11" s="515"/>
      <c r="BH11" s="515"/>
      <c r="BI11" s="515"/>
      <c r="BJ11" s="515"/>
      <c r="BK11" s="515"/>
      <c r="BL11" s="515"/>
      <c r="BM11" s="515"/>
      <c r="BN11" s="515"/>
      <c r="BO11" s="515"/>
      <c r="BP11" s="515"/>
      <c r="BQ11" s="515"/>
      <c r="BR11" s="515"/>
      <c r="BS11" s="515"/>
      <c r="BT11" s="515"/>
      <c r="BU11" s="515"/>
      <c r="BV11" s="515"/>
      <c r="BW11" s="515"/>
      <c r="BX11" s="515"/>
      <c r="BY11" s="515"/>
      <c r="BZ11" s="515"/>
      <c r="CA11" s="515"/>
      <c r="CB11" s="515"/>
      <c r="CC11" s="516"/>
    </row>
    <row r="12" spans="1:81">
      <c r="A12" s="508"/>
      <c r="B12" s="509"/>
      <c r="C12" s="509"/>
      <c r="D12" s="509"/>
      <c r="E12" s="509"/>
      <c r="F12" s="509"/>
      <c r="G12" s="509"/>
      <c r="H12" s="509"/>
      <c r="I12" s="509"/>
      <c r="J12" s="509"/>
      <c r="K12" s="509"/>
      <c r="L12" s="509"/>
      <c r="M12" s="509"/>
      <c r="N12" s="509"/>
      <c r="O12" s="509"/>
      <c r="P12" s="509"/>
      <c r="Q12" s="509"/>
      <c r="R12" s="509"/>
      <c r="S12" s="509"/>
      <c r="T12" s="509"/>
      <c r="U12" s="509"/>
      <c r="V12" s="509"/>
      <c r="W12" s="509"/>
      <c r="X12" s="509"/>
      <c r="Y12" s="509"/>
      <c r="Z12" s="509"/>
      <c r="AA12" s="509"/>
      <c r="AB12" s="509"/>
      <c r="AC12" s="509"/>
      <c r="AD12" s="509"/>
      <c r="AE12" s="509"/>
      <c r="AF12" s="509"/>
      <c r="AG12" s="509"/>
      <c r="AH12" s="509"/>
      <c r="AI12" s="509"/>
      <c r="AJ12" s="509"/>
      <c r="AK12" s="509"/>
      <c r="AL12" s="510"/>
      <c r="AM12" s="514"/>
      <c r="AN12" s="515"/>
      <c r="AO12" s="515"/>
      <c r="AP12" s="515"/>
      <c r="AQ12" s="515"/>
      <c r="AR12" s="515"/>
      <c r="AS12" s="515"/>
      <c r="AT12" s="515"/>
      <c r="AU12" s="515"/>
      <c r="AV12" s="515"/>
      <c r="AW12" s="515"/>
      <c r="AX12" s="515"/>
      <c r="AY12" s="515"/>
      <c r="AZ12" s="515"/>
      <c r="BA12" s="515"/>
      <c r="BB12" s="515"/>
      <c r="BC12" s="515"/>
      <c r="BD12" s="515"/>
      <c r="BE12" s="515"/>
      <c r="BF12" s="515"/>
      <c r="BG12" s="515"/>
      <c r="BH12" s="515"/>
      <c r="BI12" s="515"/>
      <c r="BJ12" s="515"/>
      <c r="BK12" s="515"/>
      <c r="BL12" s="515"/>
      <c r="BM12" s="515"/>
      <c r="BN12" s="515"/>
      <c r="BO12" s="515"/>
      <c r="BP12" s="515"/>
      <c r="BQ12" s="515"/>
      <c r="BR12" s="515"/>
      <c r="BS12" s="515"/>
      <c r="BT12" s="515"/>
      <c r="BU12" s="515"/>
      <c r="BV12" s="515"/>
      <c r="BW12" s="515"/>
      <c r="BX12" s="515"/>
      <c r="BY12" s="515"/>
      <c r="BZ12" s="515"/>
      <c r="CA12" s="515"/>
      <c r="CB12" s="515"/>
      <c r="CC12" s="516"/>
    </row>
    <row r="13" spans="1:81" ht="18.75">
      <c r="A13" s="508"/>
      <c r="B13" s="509"/>
      <c r="C13" s="509"/>
      <c r="D13" s="509"/>
      <c r="E13" s="509"/>
      <c r="F13" s="509"/>
      <c r="G13" s="509"/>
      <c r="H13" s="509"/>
      <c r="I13" s="509"/>
      <c r="J13" s="509"/>
      <c r="K13" s="509"/>
      <c r="L13" s="509"/>
      <c r="M13" s="509"/>
      <c r="N13" s="509"/>
      <c r="O13" s="509"/>
      <c r="P13" s="509"/>
      <c r="Q13" s="509"/>
      <c r="R13" s="509"/>
      <c r="S13" s="509"/>
      <c r="T13" s="509"/>
      <c r="U13" s="509"/>
      <c r="V13" s="509"/>
      <c r="W13" s="509"/>
      <c r="X13" s="509"/>
      <c r="Y13" s="509"/>
      <c r="Z13" s="509"/>
      <c r="AA13" s="509"/>
      <c r="AB13" s="509"/>
      <c r="AC13" s="509"/>
      <c r="AD13" s="509"/>
      <c r="AE13" s="509"/>
      <c r="AF13" s="509"/>
      <c r="AG13" s="509"/>
      <c r="AH13" s="509"/>
      <c r="AI13" s="509"/>
      <c r="AJ13" s="509"/>
      <c r="AK13" s="509"/>
      <c r="AL13" s="510"/>
      <c r="AM13" s="107" t="s">
        <v>1591</v>
      </c>
      <c r="AN13" s="111"/>
      <c r="AO13" s="89"/>
      <c r="AP13" s="89"/>
      <c r="AQ13" s="89"/>
      <c r="AR13" s="89"/>
      <c r="AS13" s="89"/>
      <c r="AT13" s="89"/>
      <c r="AU13" s="89"/>
      <c r="AV13" s="89"/>
      <c r="AW13" s="89"/>
      <c r="AX13" s="89"/>
      <c r="AY13" s="89"/>
      <c r="AZ13" s="89"/>
      <c r="BA13" s="89"/>
      <c r="BB13" s="89"/>
      <c r="BC13" s="89"/>
      <c r="BD13" s="89"/>
      <c r="BE13" s="89"/>
      <c r="BF13" s="89"/>
      <c r="BG13" s="89"/>
      <c r="BH13" s="89"/>
      <c r="BI13" s="89"/>
      <c r="BJ13" s="89"/>
      <c r="BK13" s="89"/>
      <c r="BL13" s="89"/>
      <c r="BM13" s="89"/>
      <c r="BN13" s="89"/>
      <c r="BO13" s="89"/>
      <c r="BP13" s="89"/>
      <c r="BQ13" s="89"/>
      <c r="BR13" s="89"/>
      <c r="BS13" s="89"/>
      <c r="BT13" s="89"/>
      <c r="BU13" s="89"/>
      <c r="BV13" s="89"/>
      <c r="BW13" s="89"/>
      <c r="BX13" s="89"/>
      <c r="BY13" s="89"/>
      <c r="BZ13" s="89"/>
      <c r="CA13" s="89"/>
      <c r="CB13" s="89"/>
      <c r="CC13" s="91"/>
    </row>
    <row r="14" spans="1:81">
      <c r="A14" s="508"/>
      <c r="B14" s="509"/>
      <c r="C14" s="509"/>
      <c r="D14" s="509"/>
      <c r="E14" s="509"/>
      <c r="F14" s="509"/>
      <c r="G14" s="509"/>
      <c r="H14" s="509"/>
      <c r="I14" s="509"/>
      <c r="J14" s="509"/>
      <c r="K14" s="509"/>
      <c r="L14" s="509"/>
      <c r="M14" s="509"/>
      <c r="N14" s="509"/>
      <c r="O14" s="509"/>
      <c r="P14" s="509"/>
      <c r="Q14" s="509"/>
      <c r="R14" s="509"/>
      <c r="S14" s="509"/>
      <c r="T14" s="509"/>
      <c r="U14" s="509"/>
      <c r="V14" s="509"/>
      <c r="W14" s="509"/>
      <c r="X14" s="509"/>
      <c r="Y14" s="509"/>
      <c r="Z14" s="509"/>
      <c r="AA14" s="509"/>
      <c r="AB14" s="509"/>
      <c r="AC14" s="509"/>
      <c r="AD14" s="509"/>
      <c r="AE14" s="509"/>
      <c r="AF14" s="509"/>
      <c r="AG14" s="509"/>
      <c r="AH14" s="509"/>
      <c r="AI14" s="509"/>
      <c r="AJ14" s="509"/>
      <c r="AK14" s="509"/>
      <c r="AL14" s="510"/>
      <c r="AM14" s="514" t="s">
        <v>1960</v>
      </c>
      <c r="AN14" s="515"/>
      <c r="AO14" s="515"/>
      <c r="AP14" s="515"/>
      <c r="AQ14" s="515"/>
      <c r="AR14" s="515"/>
      <c r="AS14" s="515"/>
      <c r="AT14" s="515"/>
      <c r="AU14" s="515"/>
      <c r="AV14" s="515"/>
      <c r="AW14" s="515"/>
      <c r="AX14" s="515"/>
      <c r="AY14" s="515"/>
      <c r="AZ14" s="515"/>
      <c r="BA14" s="515"/>
      <c r="BB14" s="515"/>
      <c r="BC14" s="515"/>
      <c r="BD14" s="515"/>
      <c r="BE14" s="515"/>
      <c r="BF14" s="515"/>
      <c r="BG14" s="515"/>
      <c r="BH14" s="515"/>
      <c r="BI14" s="515"/>
      <c r="BJ14" s="515"/>
      <c r="BK14" s="515"/>
      <c r="BL14" s="515"/>
      <c r="BM14" s="515"/>
      <c r="BN14" s="515"/>
      <c r="BO14" s="515"/>
      <c r="BP14" s="515"/>
      <c r="BQ14" s="515"/>
      <c r="BR14" s="515"/>
      <c r="BS14" s="515"/>
      <c r="BT14" s="515"/>
      <c r="BU14" s="515"/>
      <c r="BV14" s="515"/>
      <c r="BW14" s="515"/>
      <c r="BX14" s="515"/>
      <c r="BY14" s="515"/>
      <c r="BZ14" s="515"/>
      <c r="CA14" s="515"/>
      <c r="CB14" s="515"/>
      <c r="CC14" s="516"/>
    </row>
    <row r="15" spans="1:81">
      <c r="A15" s="511"/>
      <c r="B15" s="512"/>
      <c r="C15" s="512"/>
      <c r="D15" s="512"/>
      <c r="E15" s="512"/>
      <c r="F15" s="512"/>
      <c r="G15" s="512"/>
      <c r="H15" s="512"/>
      <c r="I15" s="512"/>
      <c r="J15" s="512"/>
      <c r="K15" s="512"/>
      <c r="L15" s="512"/>
      <c r="M15" s="512"/>
      <c r="N15" s="512"/>
      <c r="O15" s="512"/>
      <c r="P15" s="512"/>
      <c r="Q15" s="512"/>
      <c r="R15" s="512"/>
      <c r="S15" s="512"/>
      <c r="T15" s="512"/>
      <c r="U15" s="512"/>
      <c r="V15" s="512"/>
      <c r="W15" s="512"/>
      <c r="X15" s="512"/>
      <c r="Y15" s="512"/>
      <c r="Z15" s="512"/>
      <c r="AA15" s="512"/>
      <c r="AB15" s="512"/>
      <c r="AC15" s="512"/>
      <c r="AD15" s="512"/>
      <c r="AE15" s="512"/>
      <c r="AF15" s="512"/>
      <c r="AG15" s="512"/>
      <c r="AH15" s="512"/>
      <c r="AI15" s="512"/>
      <c r="AJ15" s="512"/>
      <c r="AK15" s="512"/>
      <c r="AL15" s="513"/>
      <c r="AM15" s="517"/>
      <c r="AN15" s="518"/>
      <c r="AO15" s="518"/>
      <c r="AP15" s="518"/>
      <c r="AQ15" s="518"/>
      <c r="AR15" s="518"/>
      <c r="AS15" s="518"/>
      <c r="AT15" s="518"/>
      <c r="AU15" s="518"/>
      <c r="AV15" s="518"/>
      <c r="AW15" s="518"/>
      <c r="AX15" s="518"/>
      <c r="AY15" s="518"/>
      <c r="AZ15" s="518"/>
      <c r="BA15" s="518"/>
      <c r="BB15" s="518"/>
      <c r="BC15" s="518"/>
      <c r="BD15" s="518"/>
      <c r="BE15" s="518"/>
      <c r="BF15" s="518"/>
      <c r="BG15" s="518"/>
      <c r="BH15" s="518"/>
      <c r="BI15" s="518"/>
      <c r="BJ15" s="518"/>
      <c r="BK15" s="518"/>
      <c r="BL15" s="518"/>
      <c r="BM15" s="518"/>
      <c r="BN15" s="518"/>
      <c r="BO15" s="518"/>
      <c r="BP15" s="518"/>
      <c r="BQ15" s="518"/>
      <c r="BR15" s="518"/>
      <c r="BS15" s="518"/>
      <c r="BT15" s="518"/>
      <c r="BU15" s="518"/>
      <c r="BV15" s="518"/>
      <c r="BW15" s="518"/>
      <c r="BX15" s="518"/>
      <c r="BY15" s="518"/>
      <c r="BZ15" s="518"/>
      <c r="CA15" s="518"/>
      <c r="CB15" s="518"/>
      <c r="CC15" s="519"/>
    </row>
    <row r="16" spans="1:81" ht="6" customHeight="1">
      <c r="A16" s="82"/>
      <c r="B16" s="131"/>
      <c r="C16" s="131"/>
      <c r="D16" s="131"/>
      <c r="E16" s="131"/>
      <c r="F16" s="131"/>
      <c r="G16" s="131"/>
      <c r="H16" s="131"/>
      <c r="I16" s="131"/>
      <c r="J16" s="131"/>
      <c r="K16" s="131"/>
      <c r="L16" s="131"/>
      <c r="M16" s="131"/>
      <c r="N16" s="131"/>
      <c r="O16" s="131"/>
      <c r="P16" s="131"/>
      <c r="Q16" s="131"/>
      <c r="R16" s="131"/>
      <c r="S16" s="131"/>
      <c r="T16" s="131"/>
      <c r="U16" s="131"/>
      <c r="V16" s="131"/>
      <c r="W16" s="131"/>
      <c r="X16" s="131"/>
      <c r="Y16" s="131"/>
      <c r="Z16" s="131"/>
      <c r="AA16" s="131"/>
      <c r="AB16" s="131"/>
      <c r="AC16" s="131"/>
      <c r="AD16" s="131"/>
      <c r="AE16" s="131"/>
      <c r="AF16" s="131"/>
      <c r="AG16" s="131"/>
      <c r="AH16" s="131"/>
      <c r="AI16" s="131"/>
      <c r="AJ16" s="131"/>
      <c r="AK16" s="131"/>
      <c r="AL16" s="131"/>
      <c r="AM16" s="131"/>
      <c r="AN16" s="131"/>
      <c r="AO16" s="131"/>
      <c r="AP16" s="131"/>
      <c r="AQ16" s="131"/>
      <c r="AR16" s="131"/>
      <c r="AS16" s="131"/>
      <c r="AT16" s="131"/>
      <c r="AU16" s="131"/>
      <c r="AV16" s="131"/>
      <c r="AW16" s="131"/>
      <c r="AX16" s="131"/>
      <c r="AY16" s="131"/>
      <c r="AZ16" s="131"/>
      <c r="BA16" s="131"/>
      <c r="BB16" s="131"/>
      <c r="BC16" s="131"/>
      <c r="BD16" s="131"/>
      <c r="BE16" s="131"/>
      <c r="BF16" s="131"/>
      <c r="BG16" s="131"/>
      <c r="BH16" s="131"/>
      <c r="BI16" s="131"/>
      <c r="BJ16" s="131"/>
      <c r="BK16" s="131"/>
      <c r="BL16" s="131"/>
      <c r="BM16" s="131"/>
      <c r="BN16" s="131"/>
      <c r="BO16" s="131"/>
      <c r="BP16" s="131"/>
      <c r="BQ16" s="131"/>
      <c r="BR16" s="131"/>
      <c r="BS16" s="131"/>
      <c r="BT16" s="131"/>
      <c r="BU16" s="131"/>
      <c r="BV16" s="131"/>
      <c r="BW16" s="131"/>
      <c r="BX16" s="131"/>
      <c r="BY16" s="131"/>
      <c r="BZ16" s="131"/>
      <c r="CA16" s="131"/>
      <c r="CB16" s="131"/>
      <c r="CC16" s="83"/>
    </row>
    <row r="17" spans="1:82" ht="23.25" customHeight="1">
      <c r="A17" s="118" t="s">
        <v>1594</v>
      </c>
      <c r="B17" s="92"/>
      <c r="C17" s="92"/>
      <c r="D17" s="92"/>
      <c r="E17" s="92"/>
      <c r="F17" s="92"/>
      <c r="G17" s="92"/>
      <c r="H17" s="92"/>
      <c r="I17" s="92"/>
      <c r="J17" s="92"/>
      <c r="K17" s="92"/>
      <c r="L17" s="92"/>
      <c r="M17" s="92"/>
      <c r="N17" s="534" t="s">
        <v>1956</v>
      </c>
      <c r="O17" s="534"/>
      <c r="P17" s="534"/>
      <c r="Q17" s="534"/>
      <c r="R17" s="534"/>
      <c r="S17" s="534"/>
      <c r="T17" s="534"/>
      <c r="U17" s="534"/>
      <c r="V17" s="534"/>
      <c r="W17" s="534"/>
      <c r="X17" s="534"/>
      <c r="Y17" s="534"/>
      <c r="Z17" s="534"/>
      <c r="AA17" s="534"/>
      <c r="AB17" s="534"/>
      <c r="AC17" s="534"/>
      <c r="AD17" s="534"/>
      <c r="AE17" s="534"/>
      <c r="AF17" s="534"/>
      <c r="AG17" s="534"/>
      <c r="AH17" s="534"/>
      <c r="AI17" s="534"/>
      <c r="AJ17" s="534"/>
      <c r="AK17" s="534"/>
      <c r="AL17" s="534"/>
      <c r="AM17" s="534"/>
      <c r="AN17" s="534"/>
      <c r="AO17" s="534"/>
      <c r="AP17" s="534"/>
      <c r="AQ17" s="534"/>
      <c r="AR17" s="534"/>
      <c r="AS17" s="534"/>
      <c r="AT17" s="534"/>
      <c r="AU17" s="534"/>
      <c r="AV17" s="534"/>
      <c r="AW17" s="534"/>
      <c r="AX17" s="534"/>
      <c r="AY17" s="534"/>
      <c r="AZ17" s="534"/>
      <c r="BA17" s="534"/>
      <c r="BB17" s="534"/>
      <c r="BC17" s="534"/>
      <c r="BD17" s="534"/>
      <c r="BE17" s="534"/>
      <c r="BF17" s="534"/>
      <c r="BG17" s="534"/>
      <c r="BH17" s="534"/>
      <c r="BI17" s="534"/>
      <c r="BJ17" s="535"/>
      <c r="BK17" s="103" t="s">
        <v>1595</v>
      </c>
      <c r="BL17" s="105"/>
      <c r="BM17" s="101"/>
      <c r="BN17" s="101"/>
      <c r="BO17" s="101"/>
      <c r="BP17" s="101"/>
      <c r="BQ17" s="101"/>
      <c r="BR17" s="101"/>
      <c r="BS17" s="101"/>
      <c r="BT17" s="101"/>
      <c r="BU17" s="101"/>
      <c r="BV17" s="101"/>
      <c r="BW17" s="101"/>
      <c r="BX17" s="101"/>
      <c r="BY17" s="101"/>
      <c r="BZ17" s="101"/>
      <c r="CA17" s="101"/>
      <c r="CB17" s="101"/>
      <c r="CC17" s="119"/>
      <c r="CD17" s="86"/>
    </row>
    <row r="18" spans="1:82" ht="22.5" customHeight="1">
      <c r="A18" s="120"/>
      <c r="B18" s="94"/>
      <c r="C18" s="94"/>
      <c r="D18" s="94"/>
      <c r="E18" s="94"/>
      <c r="F18" s="94"/>
      <c r="G18" s="94"/>
      <c r="H18" s="94"/>
      <c r="I18" s="94"/>
      <c r="J18" s="94"/>
      <c r="K18" s="94"/>
      <c r="L18" s="94"/>
      <c r="M18" s="94"/>
      <c r="N18" s="536"/>
      <c r="O18" s="536"/>
      <c r="P18" s="536"/>
      <c r="Q18" s="536"/>
      <c r="R18" s="536"/>
      <c r="S18" s="536"/>
      <c r="T18" s="536"/>
      <c r="U18" s="536"/>
      <c r="V18" s="536"/>
      <c r="W18" s="536"/>
      <c r="X18" s="536"/>
      <c r="Y18" s="536"/>
      <c r="Z18" s="536"/>
      <c r="AA18" s="536"/>
      <c r="AB18" s="536"/>
      <c r="AC18" s="536"/>
      <c r="AD18" s="536"/>
      <c r="AE18" s="536"/>
      <c r="AF18" s="536"/>
      <c r="AG18" s="536"/>
      <c r="AH18" s="536"/>
      <c r="AI18" s="536"/>
      <c r="AJ18" s="536"/>
      <c r="AK18" s="536"/>
      <c r="AL18" s="536"/>
      <c r="AM18" s="536"/>
      <c r="AN18" s="536"/>
      <c r="AO18" s="536"/>
      <c r="AP18" s="536"/>
      <c r="AQ18" s="536"/>
      <c r="AR18" s="536"/>
      <c r="AS18" s="536"/>
      <c r="AT18" s="536"/>
      <c r="AU18" s="536"/>
      <c r="AV18" s="536"/>
      <c r="AW18" s="536"/>
      <c r="AX18" s="536"/>
      <c r="AY18" s="536"/>
      <c r="AZ18" s="536"/>
      <c r="BA18" s="536"/>
      <c r="BB18" s="536"/>
      <c r="BC18" s="536"/>
      <c r="BD18" s="536"/>
      <c r="BE18" s="536"/>
      <c r="BF18" s="536"/>
      <c r="BG18" s="536"/>
      <c r="BH18" s="536"/>
      <c r="BI18" s="536"/>
      <c r="BJ18" s="537"/>
      <c r="BK18" s="102"/>
      <c r="BL18" s="538" t="s">
        <v>1957</v>
      </c>
      <c r="BM18" s="538"/>
      <c r="BN18" s="538"/>
      <c r="BO18" s="538"/>
      <c r="BP18" s="538"/>
      <c r="BQ18" s="538"/>
      <c r="BR18" s="538"/>
      <c r="BS18" s="538"/>
      <c r="BT18" s="538"/>
      <c r="BU18" s="538"/>
      <c r="BV18" s="538"/>
      <c r="BW18" s="538"/>
      <c r="BX18" s="538"/>
      <c r="BY18" s="538"/>
      <c r="BZ18" s="538"/>
      <c r="CA18" s="538"/>
      <c r="CB18" s="538"/>
      <c r="CC18" s="539"/>
      <c r="CD18" s="86"/>
    </row>
    <row r="19" spans="1:82" ht="5.25" customHeight="1">
      <c r="A19" s="540"/>
      <c r="B19" s="541"/>
      <c r="C19" s="541"/>
      <c r="D19" s="541"/>
      <c r="E19" s="541"/>
      <c r="F19" s="541"/>
      <c r="G19" s="541"/>
      <c r="H19" s="541"/>
      <c r="I19" s="541"/>
      <c r="J19" s="541"/>
      <c r="K19" s="541"/>
      <c r="L19" s="541"/>
      <c r="M19" s="541"/>
      <c r="N19" s="541"/>
      <c r="O19" s="541"/>
      <c r="P19" s="541"/>
      <c r="Q19" s="541"/>
      <c r="R19" s="541"/>
      <c r="S19" s="541"/>
      <c r="T19" s="541"/>
      <c r="U19" s="541"/>
      <c r="V19" s="541"/>
      <c r="W19" s="541"/>
      <c r="X19" s="541"/>
      <c r="Y19" s="541"/>
      <c r="Z19" s="541"/>
      <c r="AA19" s="541"/>
      <c r="AB19" s="541"/>
      <c r="AC19" s="541"/>
      <c r="AD19" s="541"/>
      <c r="AE19" s="541"/>
      <c r="AF19" s="541"/>
      <c r="AG19" s="541"/>
      <c r="AH19" s="541"/>
      <c r="AI19" s="541"/>
      <c r="AJ19" s="541"/>
      <c r="AK19" s="541"/>
      <c r="AL19" s="541"/>
      <c r="AM19" s="541"/>
      <c r="AN19" s="541"/>
      <c r="AO19" s="541"/>
      <c r="AP19" s="541"/>
      <c r="AQ19" s="541"/>
      <c r="AR19" s="541"/>
      <c r="AS19" s="541"/>
      <c r="AT19" s="541"/>
      <c r="AU19" s="541"/>
      <c r="AV19" s="541"/>
      <c r="AW19" s="541"/>
      <c r="AX19" s="541"/>
      <c r="AY19" s="541"/>
      <c r="AZ19" s="541"/>
      <c r="BA19" s="541"/>
      <c r="BB19" s="541"/>
      <c r="BC19" s="541"/>
      <c r="BD19" s="541"/>
      <c r="BE19" s="541"/>
      <c r="BF19" s="541"/>
      <c r="BG19" s="541"/>
      <c r="BH19" s="541"/>
      <c r="BI19" s="541"/>
      <c r="BJ19" s="541"/>
      <c r="BK19" s="541"/>
      <c r="BL19" s="541"/>
      <c r="BM19" s="541"/>
      <c r="BN19" s="541"/>
      <c r="BO19" s="541"/>
      <c r="BP19" s="541"/>
      <c r="BQ19" s="541"/>
      <c r="BR19" s="541"/>
      <c r="BS19" s="541"/>
      <c r="BT19" s="541"/>
      <c r="BU19" s="541"/>
      <c r="BV19" s="541"/>
      <c r="BW19" s="541"/>
      <c r="BX19" s="541"/>
      <c r="BY19" s="541"/>
      <c r="BZ19" s="541"/>
      <c r="CA19" s="541"/>
      <c r="CB19" s="541"/>
      <c r="CC19" s="542"/>
    </row>
    <row r="20" spans="1:82" ht="18.75" customHeight="1">
      <c r="A20" s="118" t="s">
        <v>1596</v>
      </c>
      <c r="B20" s="92"/>
      <c r="C20" s="92"/>
      <c r="D20" s="92"/>
      <c r="E20" s="92"/>
      <c r="F20" s="92"/>
      <c r="G20" s="92"/>
      <c r="H20" s="92"/>
      <c r="I20" s="92"/>
      <c r="J20" s="92"/>
      <c r="K20" s="92"/>
      <c r="L20" s="92"/>
      <c r="M20" s="543"/>
      <c r="N20" s="543"/>
      <c r="O20" s="543"/>
      <c r="P20" s="543"/>
      <c r="Q20" s="543"/>
      <c r="R20" s="543"/>
      <c r="S20" s="543"/>
      <c r="T20" s="543"/>
      <c r="U20" s="543"/>
      <c r="V20" s="543"/>
      <c r="W20" s="543"/>
      <c r="X20" s="543"/>
      <c r="Y20" s="543"/>
      <c r="Z20" s="543"/>
      <c r="AA20" s="543"/>
      <c r="AB20" s="543"/>
      <c r="AC20" s="543"/>
      <c r="AD20" s="543"/>
      <c r="AE20" s="543"/>
      <c r="AF20" s="543"/>
      <c r="AG20" s="543"/>
      <c r="AH20" s="543"/>
      <c r="AI20" s="543"/>
      <c r="AJ20" s="543"/>
      <c r="AK20" s="543"/>
      <c r="AL20" s="543"/>
      <c r="AM20" s="543"/>
      <c r="AN20" s="543"/>
      <c r="AO20" s="543"/>
      <c r="AP20" s="543"/>
      <c r="AQ20" s="543"/>
      <c r="AR20" s="543"/>
      <c r="AS20" s="543"/>
      <c r="AT20" s="543"/>
      <c r="AU20" s="543"/>
      <c r="AV20" s="543"/>
      <c r="AW20" s="544"/>
      <c r="AX20" s="112" t="s">
        <v>1597</v>
      </c>
      <c r="AY20" s="108"/>
      <c r="AZ20" s="108"/>
      <c r="BA20" s="108"/>
      <c r="BB20" s="108"/>
      <c r="BC20" s="108"/>
      <c r="BD20" s="108"/>
      <c r="BE20" s="108"/>
      <c r="BF20" s="108"/>
      <c r="BG20" s="108"/>
      <c r="BH20" s="108"/>
      <c r="BI20" s="108"/>
      <c r="BJ20" s="109"/>
      <c r="BK20" s="110" t="s">
        <v>1598</v>
      </c>
      <c r="BL20" s="105"/>
      <c r="BM20" s="101"/>
      <c r="BN20" s="101"/>
      <c r="BO20" s="101"/>
      <c r="BP20" s="101"/>
      <c r="BQ20" s="101"/>
      <c r="BR20" s="101"/>
      <c r="BS20" s="101"/>
      <c r="BT20" s="101"/>
      <c r="BU20" s="101"/>
      <c r="BV20" s="101"/>
      <c r="BW20" s="101"/>
      <c r="BX20" s="101"/>
      <c r="BY20" s="101"/>
      <c r="BZ20" s="101"/>
      <c r="CA20" s="101"/>
      <c r="CB20" s="101"/>
      <c r="CC20" s="119"/>
      <c r="CD20" s="86"/>
    </row>
    <row r="21" spans="1:82" ht="18.75" customHeight="1">
      <c r="A21" s="545" t="s">
        <v>1941</v>
      </c>
      <c r="B21" s="546"/>
      <c r="C21" s="546"/>
      <c r="D21" s="546"/>
      <c r="E21" s="546"/>
      <c r="F21" s="546"/>
      <c r="G21" s="546"/>
      <c r="H21" s="546"/>
      <c r="I21" s="546"/>
      <c r="J21" s="546"/>
      <c r="K21" s="546"/>
      <c r="L21" s="546"/>
      <c r="M21" s="546"/>
      <c r="N21" s="546"/>
      <c r="O21" s="546"/>
      <c r="P21" s="546"/>
      <c r="Q21" s="546"/>
      <c r="R21" s="546"/>
      <c r="S21" s="546"/>
      <c r="T21" s="546"/>
      <c r="U21" s="546"/>
      <c r="V21" s="546"/>
      <c r="W21" s="546"/>
      <c r="X21" s="546"/>
      <c r="Y21" s="546"/>
      <c r="Z21" s="546"/>
      <c r="AA21" s="546"/>
      <c r="AB21" s="546"/>
      <c r="AC21" s="546"/>
      <c r="AD21" s="546"/>
      <c r="AE21" s="546"/>
      <c r="AF21" s="546"/>
      <c r="AG21" s="546"/>
      <c r="AH21" s="546"/>
      <c r="AI21" s="546"/>
      <c r="AJ21" s="546"/>
      <c r="AK21" s="546"/>
      <c r="AL21" s="546"/>
      <c r="AM21" s="546"/>
      <c r="AN21" s="546"/>
      <c r="AO21" s="546"/>
      <c r="AP21" s="546"/>
      <c r="AQ21" s="546"/>
      <c r="AR21" s="546"/>
      <c r="AS21" s="546"/>
      <c r="AT21" s="546"/>
      <c r="AU21" s="546"/>
      <c r="AV21" s="546"/>
      <c r="AW21" s="547"/>
      <c r="AX21" s="551" t="s">
        <v>1936</v>
      </c>
      <c r="AY21" s="551"/>
      <c r="AZ21" s="551"/>
      <c r="BA21" s="551"/>
      <c r="BB21" s="551"/>
      <c r="BC21" s="551"/>
      <c r="BD21" s="551"/>
      <c r="BE21" s="551"/>
      <c r="BF21" s="551"/>
      <c r="BG21" s="551"/>
      <c r="BH21" s="551"/>
      <c r="BI21" s="551"/>
      <c r="BJ21" s="552"/>
      <c r="BK21" s="555" t="s">
        <v>1938</v>
      </c>
      <c r="BL21" s="556"/>
      <c r="BM21" s="556"/>
      <c r="BN21" s="556"/>
      <c r="BO21" s="556"/>
      <c r="BP21" s="556"/>
      <c r="BQ21" s="556"/>
      <c r="BR21" s="556"/>
      <c r="BS21" s="556"/>
      <c r="BT21" s="556"/>
      <c r="BU21" s="556"/>
      <c r="BV21" s="556"/>
      <c r="BW21" s="556"/>
      <c r="BX21" s="556"/>
      <c r="BY21" s="556"/>
      <c r="BZ21" s="556"/>
      <c r="CA21" s="556"/>
      <c r="CB21" s="556"/>
      <c r="CC21" s="557"/>
      <c r="CD21" s="86"/>
    </row>
    <row r="22" spans="1:82" ht="21" customHeight="1">
      <c r="A22" s="548"/>
      <c r="B22" s="549"/>
      <c r="C22" s="549"/>
      <c r="D22" s="549"/>
      <c r="E22" s="549"/>
      <c r="F22" s="549"/>
      <c r="G22" s="549"/>
      <c r="H22" s="549"/>
      <c r="I22" s="549"/>
      <c r="J22" s="549"/>
      <c r="K22" s="549"/>
      <c r="L22" s="549"/>
      <c r="M22" s="549"/>
      <c r="N22" s="549"/>
      <c r="O22" s="549"/>
      <c r="P22" s="549"/>
      <c r="Q22" s="549"/>
      <c r="R22" s="549"/>
      <c r="S22" s="549"/>
      <c r="T22" s="549"/>
      <c r="U22" s="549"/>
      <c r="V22" s="549"/>
      <c r="W22" s="549"/>
      <c r="X22" s="549"/>
      <c r="Y22" s="549"/>
      <c r="Z22" s="549"/>
      <c r="AA22" s="549"/>
      <c r="AB22" s="549"/>
      <c r="AC22" s="549"/>
      <c r="AD22" s="549"/>
      <c r="AE22" s="549"/>
      <c r="AF22" s="549"/>
      <c r="AG22" s="549"/>
      <c r="AH22" s="549"/>
      <c r="AI22" s="549"/>
      <c r="AJ22" s="549"/>
      <c r="AK22" s="549"/>
      <c r="AL22" s="549"/>
      <c r="AM22" s="549"/>
      <c r="AN22" s="549"/>
      <c r="AO22" s="549"/>
      <c r="AP22" s="549"/>
      <c r="AQ22" s="549"/>
      <c r="AR22" s="549"/>
      <c r="AS22" s="549"/>
      <c r="AT22" s="549"/>
      <c r="AU22" s="549"/>
      <c r="AV22" s="549"/>
      <c r="AW22" s="550"/>
      <c r="AX22" s="553"/>
      <c r="AY22" s="553"/>
      <c r="AZ22" s="553"/>
      <c r="BA22" s="553"/>
      <c r="BB22" s="553"/>
      <c r="BC22" s="553"/>
      <c r="BD22" s="553"/>
      <c r="BE22" s="553"/>
      <c r="BF22" s="553"/>
      <c r="BG22" s="553"/>
      <c r="BH22" s="553"/>
      <c r="BI22" s="553"/>
      <c r="BJ22" s="554"/>
      <c r="BK22" s="558"/>
      <c r="BL22" s="559"/>
      <c r="BM22" s="559"/>
      <c r="BN22" s="559"/>
      <c r="BO22" s="559"/>
      <c r="BP22" s="559"/>
      <c r="BQ22" s="559"/>
      <c r="BR22" s="559"/>
      <c r="BS22" s="559"/>
      <c r="BT22" s="559"/>
      <c r="BU22" s="559"/>
      <c r="BV22" s="559"/>
      <c r="BW22" s="559"/>
      <c r="BX22" s="559"/>
      <c r="BY22" s="559"/>
      <c r="BZ22" s="559"/>
      <c r="CA22" s="559"/>
      <c r="CB22" s="559"/>
      <c r="CC22" s="560"/>
    </row>
    <row r="23" spans="1:82" ht="3" customHeight="1">
      <c r="A23" s="97"/>
      <c r="B23" s="98"/>
      <c r="C23" s="98"/>
      <c r="D23" s="98"/>
      <c r="E23" s="98"/>
      <c r="F23" s="98"/>
      <c r="G23" s="98"/>
      <c r="H23" s="98"/>
      <c r="I23" s="98"/>
      <c r="J23" s="98"/>
      <c r="K23" s="98"/>
      <c r="L23" s="98"/>
      <c r="M23" s="98"/>
      <c r="N23" s="98"/>
      <c r="O23" s="98"/>
      <c r="P23" s="98"/>
      <c r="Q23" s="98"/>
      <c r="R23" s="98"/>
      <c r="S23" s="95"/>
      <c r="T23" s="95"/>
      <c r="U23" s="95"/>
      <c r="V23" s="95"/>
      <c r="W23" s="95"/>
      <c r="X23" s="95"/>
      <c r="Y23" s="95"/>
      <c r="Z23" s="95"/>
      <c r="AA23" s="95"/>
      <c r="AB23" s="95"/>
      <c r="AC23" s="95"/>
      <c r="AD23" s="95"/>
      <c r="AE23" s="95"/>
      <c r="AF23" s="95"/>
      <c r="AG23" s="95"/>
      <c r="AH23" s="95"/>
      <c r="AI23" s="95"/>
      <c r="AJ23" s="95"/>
      <c r="AK23" s="95"/>
      <c r="AL23" s="95"/>
      <c r="AM23" s="95"/>
      <c r="AN23" s="95"/>
      <c r="AO23" s="95"/>
      <c r="AP23" s="95"/>
      <c r="AQ23" s="95"/>
      <c r="AR23" s="95"/>
      <c r="AS23" s="95"/>
      <c r="AT23" s="95"/>
      <c r="AU23" s="95"/>
      <c r="AV23" s="95"/>
      <c r="AW23" s="95"/>
      <c r="AX23" s="95"/>
      <c r="AY23" s="95"/>
      <c r="AZ23" s="95"/>
      <c r="BA23" s="95"/>
      <c r="BB23" s="95"/>
      <c r="BC23" s="95"/>
      <c r="BD23" s="95"/>
      <c r="BE23" s="95"/>
      <c r="BF23" s="95"/>
      <c r="BG23" s="95"/>
      <c r="BH23" s="95"/>
      <c r="BI23" s="95"/>
      <c r="BJ23" s="95"/>
      <c r="BK23" s="95"/>
      <c r="BL23" s="95"/>
      <c r="BM23" s="95"/>
      <c r="BN23" s="95"/>
      <c r="BO23" s="95"/>
      <c r="BP23" s="95"/>
      <c r="BQ23" s="95"/>
      <c r="BR23" s="95"/>
      <c r="BS23" s="95"/>
      <c r="BT23" s="95"/>
      <c r="BU23" s="95"/>
      <c r="BV23" s="95"/>
      <c r="BW23" s="95"/>
      <c r="BX23" s="95"/>
      <c r="BY23" s="95"/>
      <c r="BZ23" s="95"/>
      <c r="CA23" s="95"/>
      <c r="CB23" s="95"/>
      <c r="CC23" s="96"/>
    </row>
    <row r="24" spans="1:82" ht="18" customHeight="1">
      <c r="A24" s="566" t="s">
        <v>1599</v>
      </c>
      <c r="B24" s="567"/>
      <c r="C24" s="567"/>
      <c r="D24" s="567"/>
      <c r="E24" s="567"/>
      <c r="F24" s="567"/>
      <c r="G24" s="567"/>
      <c r="H24" s="567"/>
      <c r="I24" s="567"/>
      <c r="J24" s="567"/>
      <c r="K24" s="567"/>
      <c r="L24" s="567"/>
      <c r="M24" s="567"/>
      <c r="N24" s="567"/>
      <c r="O24" s="567"/>
      <c r="P24" s="567"/>
      <c r="Q24" s="567"/>
      <c r="R24" s="567"/>
      <c r="S24" s="567"/>
      <c r="T24" s="567"/>
      <c r="U24" s="567"/>
      <c r="V24" s="567"/>
      <c r="W24" s="567"/>
      <c r="X24" s="567"/>
      <c r="Y24" s="567"/>
      <c r="Z24" s="567"/>
      <c r="AA24" s="567"/>
      <c r="AB24" s="567"/>
      <c r="AC24" s="567"/>
      <c r="AD24" s="567"/>
      <c r="AE24" s="567"/>
      <c r="AF24" s="568"/>
      <c r="AG24" s="95"/>
      <c r="AH24" s="569" t="s">
        <v>1339</v>
      </c>
      <c r="AI24" s="570"/>
      <c r="AJ24" s="570"/>
      <c r="AK24" s="570"/>
      <c r="AL24" s="570"/>
      <c r="AM24" s="570"/>
      <c r="AN24" s="570"/>
      <c r="AO24" s="570"/>
      <c r="AP24" s="570"/>
      <c r="AQ24" s="570"/>
      <c r="AR24" s="570"/>
      <c r="AS24" s="570"/>
      <c r="AT24" s="570"/>
      <c r="AU24" s="570"/>
      <c r="AV24" s="570"/>
      <c r="AW24" s="570"/>
      <c r="AX24" s="570"/>
      <c r="AY24" s="570"/>
      <c r="AZ24" s="570"/>
      <c r="BA24" s="570"/>
      <c r="BB24" s="570"/>
      <c r="BC24" s="570"/>
      <c r="BD24" s="570"/>
      <c r="BE24" s="570"/>
      <c r="BF24" s="570"/>
      <c r="BG24" s="570"/>
      <c r="BH24" s="570"/>
      <c r="BI24" s="570"/>
      <c r="BJ24" s="570"/>
      <c r="BK24" s="570"/>
      <c r="BL24" s="570"/>
      <c r="BM24" s="570"/>
      <c r="BN24" s="570"/>
      <c r="BO24" s="570"/>
      <c r="BP24" s="570"/>
      <c r="BQ24" s="570"/>
      <c r="BR24" s="570"/>
      <c r="BS24" s="570"/>
      <c r="BT24" s="570"/>
      <c r="BU24" s="570"/>
      <c r="BV24" s="570"/>
      <c r="BW24" s="570"/>
      <c r="BX24" s="570"/>
      <c r="BY24" s="570"/>
      <c r="BZ24" s="570"/>
      <c r="CA24" s="570"/>
      <c r="CB24" s="570"/>
      <c r="CC24" s="571"/>
    </row>
    <row r="25" spans="1:82" ht="17.100000000000001" customHeight="1">
      <c r="A25" s="121">
        <v>1</v>
      </c>
      <c r="B25" s="572" t="s">
        <v>1946</v>
      </c>
      <c r="C25" s="572"/>
      <c r="D25" s="572"/>
      <c r="E25" s="572"/>
      <c r="F25" s="572"/>
      <c r="G25" s="572"/>
      <c r="H25" s="572"/>
      <c r="I25" s="572"/>
      <c r="J25" s="572"/>
      <c r="K25" s="572"/>
      <c r="L25" s="572"/>
      <c r="M25" s="572"/>
      <c r="N25" s="572"/>
      <c r="O25" s="572"/>
      <c r="P25" s="572"/>
      <c r="Q25" s="572"/>
      <c r="R25" s="572"/>
      <c r="S25" s="572"/>
      <c r="T25" s="572"/>
      <c r="U25" s="572"/>
      <c r="V25" s="572"/>
      <c r="W25" s="572"/>
      <c r="X25" s="572"/>
      <c r="Y25" s="572"/>
      <c r="Z25" s="572"/>
      <c r="AA25" s="572"/>
      <c r="AB25" s="572"/>
      <c r="AC25" s="572"/>
      <c r="AD25" s="572"/>
      <c r="AE25" s="572"/>
      <c r="AF25" s="572"/>
      <c r="AG25" s="95"/>
      <c r="AH25" s="113" t="s">
        <v>1600</v>
      </c>
      <c r="AI25" s="95"/>
      <c r="AJ25" s="95"/>
      <c r="AK25" s="95"/>
      <c r="AL25" s="95"/>
      <c r="AM25" s="95"/>
      <c r="AN25" s="95"/>
      <c r="AO25" s="95"/>
      <c r="AP25" s="95"/>
      <c r="AQ25" s="95"/>
      <c r="AR25" s="95"/>
      <c r="AS25" s="95"/>
      <c r="AT25" s="95"/>
      <c r="AU25" s="95"/>
      <c r="AV25" s="95"/>
      <c r="AW25" s="95"/>
      <c r="AX25" s="95"/>
      <c r="AY25" s="95"/>
      <c r="AZ25" s="95"/>
      <c r="BA25" s="95"/>
      <c r="BB25" s="95"/>
      <c r="BC25" s="95"/>
      <c r="BD25" s="95"/>
      <c r="BE25" s="95"/>
      <c r="BF25" s="95"/>
      <c r="BG25" s="95"/>
      <c r="BH25" s="95"/>
      <c r="BI25" s="95"/>
      <c r="BJ25" s="95"/>
      <c r="BK25" s="95"/>
      <c r="BL25" s="95"/>
      <c r="BM25" s="95"/>
      <c r="BN25" s="95"/>
      <c r="BO25" s="95"/>
      <c r="BP25" s="564">
        <v>0</v>
      </c>
      <c r="BQ25" s="564"/>
      <c r="BR25" s="564"/>
      <c r="BS25" s="564"/>
      <c r="BT25" s="564"/>
      <c r="BU25" s="564"/>
      <c r="BV25" s="564"/>
      <c r="BW25" s="564"/>
      <c r="BX25" s="564"/>
      <c r="BY25" s="564"/>
      <c r="BZ25" s="564"/>
      <c r="CA25" s="564"/>
      <c r="CB25" s="564"/>
      <c r="CC25" s="565"/>
    </row>
    <row r="26" spans="1:82" ht="17.100000000000001" customHeight="1">
      <c r="A26" s="122">
        <v>2</v>
      </c>
      <c r="B26" s="561" t="s">
        <v>1818</v>
      </c>
      <c r="C26" s="562"/>
      <c r="D26" s="562"/>
      <c r="E26" s="562"/>
      <c r="F26" s="562"/>
      <c r="G26" s="562"/>
      <c r="H26" s="562"/>
      <c r="I26" s="562"/>
      <c r="J26" s="562"/>
      <c r="K26" s="562"/>
      <c r="L26" s="562"/>
      <c r="M26" s="562"/>
      <c r="N26" s="562"/>
      <c r="O26" s="562"/>
      <c r="P26" s="562"/>
      <c r="Q26" s="562"/>
      <c r="R26" s="562"/>
      <c r="S26" s="562"/>
      <c r="T26" s="562"/>
      <c r="U26" s="562"/>
      <c r="V26" s="562"/>
      <c r="W26" s="562"/>
      <c r="X26" s="562"/>
      <c r="Y26" s="562"/>
      <c r="Z26" s="562"/>
      <c r="AA26" s="562"/>
      <c r="AB26" s="562"/>
      <c r="AC26" s="562"/>
      <c r="AD26" s="562"/>
      <c r="AE26" s="562"/>
      <c r="AF26" s="563"/>
      <c r="AG26" s="95"/>
      <c r="AH26" s="113" t="s">
        <v>1601</v>
      </c>
      <c r="AI26" s="95"/>
      <c r="AJ26" s="95"/>
      <c r="AK26" s="95"/>
      <c r="AL26" s="95"/>
      <c r="AM26" s="95"/>
      <c r="AN26" s="95"/>
      <c r="AO26" s="95"/>
      <c r="AP26" s="95"/>
      <c r="AQ26" s="95"/>
      <c r="AR26" s="95"/>
      <c r="AS26" s="95"/>
      <c r="AT26" s="95"/>
      <c r="AU26" s="95"/>
      <c r="AV26" s="95"/>
      <c r="AW26" s="95"/>
      <c r="AX26" s="95"/>
      <c r="AY26" s="95"/>
      <c r="AZ26" s="95"/>
      <c r="BA26" s="95"/>
      <c r="BB26" s="95"/>
      <c r="BC26" s="95"/>
      <c r="BD26" s="95"/>
      <c r="BE26" s="95"/>
      <c r="BF26" s="95"/>
      <c r="BG26" s="95"/>
      <c r="BH26" s="95"/>
      <c r="BI26" s="95"/>
      <c r="BJ26" s="95"/>
      <c r="BK26" s="95"/>
      <c r="BL26" s="95"/>
      <c r="BM26" s="95"/>
      <c r="BN26" s="95"/>
      <c r="BO26" s="95"/>
      <c r="BP26" s="564">
        <v>0</v>
      </c>
      <c r="BQ26" s="564"/>
      <c r="BR26" s="564"/>
      <c r="BS26" s="564"/>
      <c r="BT26" s="564"/>
      <c r="BU26" s="564"/>
      <c r="BV26" s="564"/>
      <c r="BW26" s="564"/>
      <c r="BX26" s="564"/>
      <c r="BY26" s="564"/>
      <c r="BZ26" s="564"/>
      <c r="CA26" s="564"/>
      <c r="CB26" s="564"/>
      <c r="CC26" s="565"/>
    </row>
    <row r="27" spans="1:82" ht="17.100000000000001" customHeight="1">
      <c r="A27" s="122">
        <v>3</v>
      </c>
      <c r="B27" s="561" t="s">
        <v>1950</v>
      </c>
      <c r="C27" s="562"/>
      <c r="D27" s="562"/>
      <c r="E27" s="562"/>
      <c r="F27" s="562"/>
      <c r="G27" s="562"/>
      <c r="H27" s="562"/>
      <c r="I27" s="562"/>
      <c r="J27" s="562"/>
      <c r="K27" s="562"/>
      <c r="L27" s="562"/>
      <c r="M27" s="562"/>
      <c r="N27" s="562"/>
      <c r="O27" s="562"/>
      <c r="P27" s="562"/>
      <c r="Q27" s="562"/>
      <c r="R27" s="562"/>
      <c r="S27" s="562"/>
      <c r="T27" s="562"/>
      <c r="U27" s="562"/>
      <c r="V27" s="562"/>
      <c r="W27" s="562"/>
      <c r="X27" s="562"/>
      <c r="Y27" s="562"/>
      <c r="Z27" s="562"/>
      <c r="AA27" s="562"/>
      <c r="AB27" s="562"/>
      <c r="AC27" s="562"/>
      <c r="AD27" s="562"/>
      <c r="AE27" s="562"/>
      <c r="AF27" s="563"/>
      <c r="AG27" s="95"/>
      <c r="AH27" s="113" t="s">
        <v>1602</v>
      </c>
      <c r="AI27" s="95"/>
      <c r="AJ27" s="95"/>
      <c r="AK27" s="95"/>
      <c r="AL27" s="95"/>
      <c r="AM27" s="95"/>
      <c r="AN27" s="95"/>
      <c r="AO27" s="95"/>
      <c r="AP27" s="95"/>
      <c r="AQ27" s="95"/>
      <c r="AR27" s="95"/>
      <c r="AS27" s="95"/>
      <c r="AT27" s="95"/>
      <c r="AU27" s="95"/>
      <c r="AV27" s="95"/>
      <c r="AW27" s="95"/>
      <c r="AX27" s="95"/>
      <c r="AY27" s="95"/>
      <c r="AZ27" s="95"/>
      <c r="BA27" s="95"/>
      <c r="BB27" s="95"/>
      <c r="BC27" s="95"/>
      <c r="BD27" s="95"/>
      <c r="BE27" s="95"/>
      <c r="BF27" s="95"/>
      <c r="BG27" s="95"/>
      <c r="BH27" s="95"/>
      <c r="BI27" s="95"/>
      <c r="BJ27" s="95"/>
      <c r="BK27" s="95"/>
      <c r="BL27" s="95"/>
      <c r="BM27" s="95"/>
      <c r="BN27" s="95"/>
      <c r="BO27" s="95"/>
      <c r="BP27" s="564">
        <v>0</v>
      </c>
      <c r="BQ27" s="564"/>
      <c r="BR27" s="564"/>
      <c r="BS27" s="564"/>
      <c r="BT27" s="564"/>
      <c r="BU27" s="564"/>
      <c r="BV27" s="564"/>
      <c r="BW27" s="564"/>
      <c r="BX27" s="564"/>
      <c r="BY27" s="564"/>
      <c r="BZ27" s="564"/>
      <c r="CA27" s="564"/>
      <c r="CB27" s="564"/>
      <c r="CC27" s="565"/>
    </row>
    <row r="28" spans="1:82" ht="32.25" customHeight="1">
      <c r="A28" s="122">
        <v>4</v>
      </c>
      <c r="B28" s="561" t="s">
        <v>1951</v>
      </c>
      <c r="C28" s="562"/>
      <c r="D28" s="562"/>
      <c r="E28" s="562"/>
      <c r="F28" s="562"/>
      <c r="G28" s="562"/>
      <c r="H28" s="562"/>
      <c r="I28" s="562"/>
      <c r="J28" s="562"/>
      <c r="K28" s="562"/>
      <c r="L28" s="562"/>
      <c r="M28" s="562"/>
      <c r="N28" s="562"/>
      <c r="O28" s="562"/>
      <c r="P28" s="562"/>
      <c r="Q28" s="562"/>
      <c r="R28" s="562"/>
      <c r="S28" s="562"/>
      <c r="T28" s="562"/>
      <c r="U28" s="562"/>
      <c r="V28" s="562"/>
      <c r="W28" s="562"/>
      <c r="X28" s="562"/>
      <c r="Y28" s="562"/>
      <c r="Z28" s="562"/>
      <c r="AA28" s="562"/>
      <c r="AB28" s="562"/>
      <c r="AC28" s="562"/>
      <c r="AD28" s="562"/>
      <c r="AE28" s="562"/>
      <c r="AF28" s="563"/>
      <c r="AG28" s="95"/>
      <c r="AH28" s="573" t="s">
        <v>1603</v>
      </c>
      <c r="AI28" s="574"/>
      <c r="AJ28" s="574"/>
      <c r="AK28" s="574"/>
      <c r="AL28" s="574"/>
      <c r="AM28" s="574"/>
      <c r="AN28" s="574"/>
      <c r="AO28" s="574"/>
      <c r="AP28" s="574"/>
      <c r="AQ28" s="574"/>
      <c r="AR28" s="574"/>
      <c r="AS28" s="574"/>
      <c r="AT28" s="574"/>
      <c r="AU28" s="574"/>
      <c r="AV28" s="574"/>
      <c r="AW28" s="574"/>
      <c r="AX28" s="574"/>
      <c r="AY28" s="574"/>
      <c r="AZ28" s="574"/>
      <c r="BA28" s="574"/>
      <c r="BB28" s="574"/>
      <c r="BC28" s="574"/>
      <c r="BD28" s="574"/>
      <c r="BE28" s="574"/>
      <c r="BF28" s="574"/>
      <c r="BG28" s="574"/>
      <c r="BH28" s="574"/>
      <c r="BI28" s="574"/>
      <c r="BJ28" s="574"/>
      <c r="BK28" s="574"/>
      <c r="BL28" s="574"/>
      <c r="BM28" s="574"/>
      <c r="BN28" s="574"/>
      <c r="BO28" s="574"/>
      <c r="BP28" s="564">
        <v>0</v>
      </c>
      <c r="BQ28" s="564"/>
      <c r="BR28" s="564"/>
      <c r="BS28" s="564"/>
      <c r="BT28" s="564"/>
      <c r="BU28" s="564"/>
      <c r="BV28" s="564"/>
      <c r="BW28" s="564"/>
      <c r="BX28" s="564"/>
      <c r="BY28" s="564"/>
      <c r="BZ28" s="564"/>
      <c r="CA28" s="564"/>
      <c r="CB28" s="564"/>
      <c r="CC28" s="565"/>
    </row>
    <row r="29" spans="1:82" ht="21" customHeight="1">
      <c r="A29" s="122">
        <v>5</v>
      </c>
      <c r="B29" s="561"/>
      <c r="C29" s="562"/>
      <c r="D29" s="562"/>
      <c r="E29" s="562"/>
      <c r="F29" s="562"/>
      <c r="G29" s="562"/>
      <c r="H29" s="562"/>
      <c r="I29" s="562"/>
      <c r="J29" s="562"/>
      <c r="K29" s="562"/>
      <c r="L29" s="562"/>
      <c r="M29" s="562"/>
      <c r="N29" s="562"/>
      <c r="O29" s="562"/>
      <c r="P29" s="562"/>
      <c r="Q29" s="562"/>
      <c r="R29" s="562"/>
      <c r="S29" s="562"/>
      <c r="T29" s="562"/>
      <c r="U29" s="562"/>
      <c r="V29" s="562"/>
      <c r="W29" s="562"/>
      <c r="X29" s="562"/>
      <c r="Y29" s="562"/>
      <c r="Z29" s="562"/>
      <c r="AA29" s="562"/>
      <c r="AB29" s="562"/>
      <c r="AC29" s="562"/>
      <c r="AD29" s="562"/>
      <c r="AE29" s="562"/>
      <c r="AF29" s="563"/>
      <c r="AG29" s="95"/>
      <c r="AH29" s="113" t="s">
        <v>1604</v>
      </c>
      <c r="AI29" s="95"/>
      <c r="AJ29" s="95"/>
      <c r="AK29" s="95"/>
      <c r="AL29" s="95"/>
      <c r="AM29" s="95"/>
      <c r="AN29" s="95"/>
      <c r="AO29" s="95"/>
      <c r="AP29" s="95"/>
      <c r="AQ29" s="95"/>
      <c r="AR29" s="95"/>
      <c r="AS29" s="95"/>
      <c r="AT29" s="95"/>
      <c r="AU29" s="95"/>
      <c r="AV29" s="95"/>
      <c r="AW29" s="95"/>
      <c r="AX29" s="95"/>
      <c r="AY29" s="95"/>
      <c r="AZ29" s="95"/>
      <c r="BA29" s="95"/>
      <c r="BB29" s="95"/>
      <c r="BC29" s="95"/>
      <c r="BD29" s="95"/>
      <c r="BE29" s="95"/>
      <c r="BF29" s="95"/>
      <c r="BG29" s="95"/>
      <c r="BH29" s="95"/>
      <c r="BI29" s="95"/>
      <c r="BJ29" s="95"/>
      <c r="BK29" s="95"/>
      <c r="BL29" s="95"/>
      <c r="BM29" s="95"/>
      <c r="BN29" s="95"/>
      <c r="BO29" s="95"/>
      <c r="BP29" s="564">
        <v>0</v>
      </c>
      <c r="BQ29" s="564"/>
      <c r="BR29" s="564"/>
      <c r="BS29" s="564"/>
      <c r="BT29" s="564"/>
      <c r="BU29" s="564"/>
      <c r="BV29" s="564"/>
      <c r="BW29" s="564"/>
      <c r="BX29" s="564"/>
      <c r="BY29" s="564"/>
      <c r="BZ29" s="564"/>
      <c r="CA29" s="564"/>
      <c r="CB29" s="564"/>
      <c r="CC29" s="565"/>
    </row>
    <row r="30" spans="1:82" ht="17.100000000000001" customHeight="1">
      <c r="A30" s="122">
        <v>6</v>
      </c>
      <c r="B30" s="561"/>
      <c r="C30" s="562"/>
      <c r="D30" s="562"/>
      <c r="E30" s="562"/>
      <c r="F30" s="562"/>
      <c r="G30" s="562"/>
      <c r="H30" s="562"/>
      <c r="I30" s="562"/>
      <c r="J30" s="562"/>
      <c r="K30" s="562"/>
      <c r="L30" s="562"/>
      <c r="M30" s="562"/>
      <c r="N30" s="562"/>
      <c r="O30" s="562"/>
      <c r="P30" s="562"/>
      <c r="Q30" s="562"/>
      <c r="R30" s="562"/>
      <c r="S30" s="562"/>
      <c r="T30" s="562"/>
      <c r="U30" s="562"/>
      <c r="V30" s="562"/>
      <c r="W30" s="562"/>
      <c r="X30" s="562"/>
      <c r="Y30" s="562"/>
      <c r="Z30" s="562"/>
      <c r="AA30" s="562"/>
      <c r="AB30" s="562"/>
      <c r="AC30" s="562"/>
      <c r="AD30" s="562"/>
      <c r="AE30" s="562"/>
      <c r="AF30" s="563"/>
      <c r="AG30" s="95"/>
      <c r="AH30" s="113" t="s">
        <v>1605</v>
      </c>
      <c r="AI30" s="95"/>
      <c r="AJ30" s="95"/>
      <c r="AK30" s="95"/>
      <c r="AL30" s="95"/>
      <c r="AM30" s="95"/>
      <c r="AN30" s="95"/>
      <c r="AO30" s="95"/>
      <c r="AP30" s="95"/>
      <c r="AQ30" s="95"/>
      <c r="AR30" s="95"/>
      <c r="AS30" s="95"/>
      <c r="AT30" s="95"/>
      <c r="AU30" s="95"/>
      <c r="AV30" s="95"/>
      <c r="AW30" s="95"/>
      <c r="AX30" s="95"/>
      <c r="AY30" s="95"/>
      <c r="AZ30" s="95"/>
      <c r="BA30" s="95"/>
      <c r="BB30" s="95"/>
      <c r="BC30" s="95"/>
      <c r="BD30" s="95"/>
      <c r="BE30" s="95"/>
      <c r="BF30" s="95"/>
      <c r="BG30" s="95"/>
      <c r="BH30" s="95"/>
      <c r="BI30" s="95"/>
      <c r="BJ30" s="95"/>
      <c r="BK30" s="95"/>
      <c r="BL30" s="95"/>
      <c r="BM30" s="95"/>
      <c r="BN30" s="95"/>
      <c r="BO30" s="95"/>
      <c r="BP30" s="564">
        <v>13913853</v>
      </c>
      <c r="BQ30" s="564"/>
      <c r="BR30" s="564"/>
      <c r="BS30" s="564"/>
      <c r="BT30" s="564"/>
      <c r="BU30" s="564"/>
      <c r="BV30" s="564"/>
      <c r="BW30" s="564"/>
      <c r="BX30" s="564"/>
      <c r="BY30" s="564"/>
      <c r="BZ30" s="564"/>
      <c r="CA30" s="564"/>
      <c r="CB30" s="564"/>
      <c r="CC30" s="565"/>
    </row>
    <row r="31" spans="1:82" ht="17.100000000000001" customHeight="1">
      <c r="A31" s="122">
        <v>7</v>
      </c>
      <c r="B31" s="572"/>
      <c r="C31" s="572"/>
      <c r="D31" s="572"/>
      <c r="E31" s="572"/>
      <c r="F31" s="572"/>
      <c r="G31" s="572"/>
      <c r="H31" s="572"/>
      <c r="I31" s="572"/>
      <c r="J31" s="572"/>
      <c r="K31" s="572"/>
      <c r="L31" s="572"/>
      <c r="M31" s="572"/>
      <c r="N31" s="572"/>
      <c r="O31" s="572"/>
      <c r="P31" s="572"/>
      <c r="Q31" s="572"/>
      <c r="R31" s="572"/>
      <c r="S31" s="572"/>
      <c r="T31" s="572"/>
      <c r="U31" s="572"/>
      <c r="V31" s="572"/>
      <c r="W31" s="572"/>
      <c r="X31" s="572"/>
      <c r="Y31" s="572"/>
      <c r="Z31" s="572"/>
      <c r="AA31" s="572"/>
      <c r="AB31" s="572"/>
      <c r="AC31" s="572"/>
      <c r="AD31" s="572"/>
      <c r="AE31" s="572"/>
      <c r="AF31" s="572"/>
      <c r="AG31" s="95"/>
      <c r="AH31" s="113" t="s">
        <v>1606</v>
      </c>
      <c r="AI31" s="95"/>
      <c r="AJ31" s="95"/>
      <c r="AK31" s="95"/>
      <c r="AL31" s="95"/>
      <c r="AM31" s="95"/>
      <c r="AN31" s="95"/>
      <c r="AO31" s="95"/>
      <c r="AP31" s="95"/>
      <c r="AQ31" s="95"/>
      <c r="AR31" s="95"/>
      <c r="AS31" s="95"/>
      <c r="AT31" s="95"/>
      <c r="AU31" s="95"/>
      <c r="AV31" s="95"/>
      <c r="AW31" s="95"/>
      <c r="AX31" s="95"/>
      <c r="AY31" s="95"/>
      <c r="AZ31" s="95"/>
      <c r="BA31" s="95"/>
      <c r="BB31" s="95"/>
      <c r="BC31" s="95"/>
      <c r="BD31" s="95"/>
      <c r="BE31" s="95"/>
      <c r="BF31" s="95"/>
      <c r="BG31" s="95"/>
      <c r="BH31" s="95"/>
      <c r="BI31" s="95"/>
      <c r="BJ31" s="95"/>
      <c r="BK31" s="95"/>
      <c r="BL31" s="95"/>
      <c r="BM31" s="95"/>
      <c r="BN31" s="95"/>
      <c r="BO31" s="95"/>
      <c r="BP31" s="564">
        <v>0</v>
      </c>
      <c r="BQ31" s="564"/>
      <c r="BR31" s="564"/>
      <c r="BS31" s="564"/>
      <c r="BT31" s="564"/>
      <c r="BU31" s="564"/>
      <c r="BV31" s="564"/>
      <c r="BW31" s="564"/>
      <c r="BX31" s="564"/>
      <c r="BY31" s="564"/>
      <c r="BZ31" s="564"/>
      <c r="CA31" s="564"/>
      <c r="CB31" s="564"/>
      <c r="CC31" s="565"/>
    </row>
    <row r="32" spans="1:82" ht="17.100000000000001" customHeight="1">
      <c r="A32" s="122">
        <v>8</v>
      </c>
      <c r="B32" s="572"/>
      <c r="C32" s="572"/>
      <c r="D32" s="572"/>
      <c r="E32" s="572"/>
      <c r="F32" s="572"/>
      <c r="G32" s="572"/>
      <c r="H32" s="572"/>
      <c r="I32" s="572"/>
      <c r="J32" s="572"/>
      <c r="K32" s="572"/>
      <c r="L32" s="572"/>
      <c r="M32" s="572"/>
      <c r="N32" s="572"/>
      <c r="O32" s="572"/>
      <c r="P32" s="572"/>
      <c r="Q32" s="572"/>
      <c r="R32" s="572"/>
      <c r="S32" s="572"/>
      <c r="T32" s="572"/>
      <c r="U32" s="572"/>
      <c r="V32" s="572"/>
      <c r="W32" s="572"/>
      <c r="X32" s="572"/>
      <c r="Y32" s="572"/>
      <c r="Z32" s="572"/>
      <c r="AA32" s="572"/>
      <c r="AB32" s="572"/>
      <c r="AC32" s="572"/>
      <c r="AD32" s="572"/>
      <c r="AE32" s="572"/>
      <c r="AF32" s="572"/>
      <c r="AG32" s="95"/>
      <c r="AH32" s="113" t="s">
        <v>1786</v>
      </c>
      <c r="AI32" s="95"/>
      <c r="AJ32" s="95"/>
      <c r="AK32" s="95"/>
      <c r="AL32" s="95"/>
      <c r="AM32" s="95"/>
      <c r="AN32" s="95"/>
      <c r="AO32" s="95"/>
      <c r="AP32" s="95"/>
      <c r="AQ32" s="95"/>
      <c r="AR32" s="95"/>
      <c r="AS32" s="95"/>
      <c r="AT32" s="95"/>
      <c r="AU32" s="95"/>
      <c r="AV32" s="95"/>
      <c r="AW32" s="95"/>
      <c r="AX32" s="95"/>
      <c r="AY32" s="95"/>
      <c r="AZ32" s="95"/>
      <c r="BA32" s="95"/>
      <c r="BB32" s="95"/>
      <c r="BC32" s="95"/>
      <c r="BD32" s="95"/>
      <c r="BE32" s="95"/>
      <c r="BF32" s="95"/>
      <c r="BG32" s="95"/>
      <c r="BH32" s="95"/>
      <c r="BI32" s="95"/>
      <c r="BJ32" s="95"/>
      <c r="BK32" s="95"/>
      <c r="BL32" s="95"/>
      <c r="BM32" s="95"/>
      <c r="BN32" s="95"/>
      <c r="BO32" s="95"/>
      <c r="BP32" s="564">
        <v>0</v>
      </c>
      <c r="BQ32" s="564"/>
      <c r="BR32" s="564"/>
      <c r="BS32" s="564"/>
      <c r="BT32" s="564"/>
      <c r="BU32" s="564"/>
      <c r="BV32" s="564"/>
      <c r="BW32" s="564"/>
      <c r="BX32" s="564"/>
      <c r="BY32" s="564"/>
      <c r="BZ32" s="564"/>
      <c r="CA32" s="564"/>
      <c r="CB32" s="564"/>
      <c r="CC32" s="565"/>
    </row>
    <row r="33" spans="1:81" ht="17.100000000000001" customHeight="1">
      <c r="A33" s="122">
        <v>9</v>
      </c>
      <c r="B33" s="572"/>
      <c r="C33" s="572"/>
      <c r="D33" s="572"/>
      <c r="E33" s="572"/>
      <c r="F33" s="572"/>
      <c r="G33" s="572"/>
      <c r="H33" s="572"/>
      <c r="I33" s="572"/>
      <c r="J33" s="572"/>
      <c r="K33" s="572"/>
      <c r="L33" s="572"/>
      <c r="M33" s="572"/>
      <c r="N33" s="572"/>
      <c r="O33" s="572"/>
      <c r="P33" s="572"/>
      <c r="Q33" s="572"/>
      <c r="R33" s="572"/>
      <c r="S33" s="572"/>
      <c r="T33" s="572"/>
      <c r="U33" s="572"/>
      <c r="V33" s="572"/>
      <c r="W33" s="572"/>
      <c r="X33" s="572"/>
      <c r="Y33" s="572"/>
      <c r="Z33" s="572"/>
      <c r="AA33" s="572"/>
      <c r="AB33" s="572"/>
      <c r="AC33" s="572"/>
      <c r="AD33" s="572"/>
      <c r="AE33" s="572"/>
      <c r="AF33" s="572"/>
      <c r="AG33" s="95"/>
      <c r="AH33" s="113" t="s">
        <v>1607</v>
      </c>
      <c r="AI33" s="95"/>
      <c r="AJ33" s="95"/>
      <c r="AK33" s="95"/>
      <c r="AL33" s="95"/>
      <c r="AM33" s="95"/>
      <c r="AN33" s="95"/>
      <c r="AO33" s="95"/>
      <c r="AP33" s="95"/>
      <c r="AQ33" s="95"/>
      <c r="AR33" s="95"/>
      <c r="AS33" s="95"/>
      <c r="AT33" s="95"/>
      <c r="AU33" s="95"/>
      <c r="AV33" s="95"/>
      <c r="AW33" s="95"/>
      <c r="AX33" s="95"/>
      <c r="AY33" s="95"/>
      <c r="AZ33" s="95"/>
      <c r="BA33" s="95"/>
      <c r="BB33" s="95"/>
      <c r="BC33" s="95"/>
      <c r="BD33" s="95"/>
      <c r="BE33" s="95"/>
      <c r="BF33" s="95"/>
      <c r="BG33" s="95"/>
      <c r="BH33" s="95"/>
      <c r="BI33" s="95"/>
      <c r="BJ33" s="95"/>
      <c r="BK33" s="95"/>
      <c r="BL33" s="95"/>
      <c r="BM33" s="95"/>
      <c r="BN33" s="95"/>
      <c r="BO33" s="95"/>
      <c r="BP33" s="564">
        <v>0</v>
      </c>
      <c r="BQ33" s="564"/>
      <c r="BR33" s="564"/>
      <c r="BS33" s="564"/>
      <c r="BT33" s="564"/>
      <c r="BU33" s="564"/>
      <c r="BV33" s="564"/>
      <c r="BW33" s="564"/>
      <c r="BX33" s="564"/>
      <c r="BY33" s="564"/>
      <c r="BZ33" s="564"/>
      <c r="CA33" s="564"/>
      <c r="CB33" s="564"/>
      <c r="CC33" s="565"/>
    </row>
    <row r="34" spans="1:81" ht="17.100000000000001" customHeight="1">
      <c r="A34" s="123">
        <v>10</v>
      </c>
      <c r="B34" s="572"/>
      <c r="C34" s="572"/>
      <c r="D34" s="572"/>
      <c r="E34" s="572"/>
      <c r="F34" s="572"/>
      <c r="G34" s="572"/>
      <c r="H34" s="572"/>
      <c r="I34" s="572"/>
      <c r="J34" s="572"/>
      <c r="K34" s="572"/>
      <c r="L34" s="572"/>
      <c r="M34" s="572"/>
      <c r="N34" s="572"/>
      <c r="O34" s="572"/>
      <c r="P34" s="572"/>
      <c r="Q34" s="572"/>
      <c r="R34" s="572"/>
      <c r="S34" s="572"/>
      <c r="T34" s="572"/>
      <c r="U34" s="572"/>
      <c r="V34" s="572"/>
      <c r="W34" s="572"/>
      <c r="X34" s="572"/>
      <c r="Y34" s="572"/>
      <c r="Z34" s="572"/>
      <c r="AA34" s="572"/>
      <c r="AB34" s="572"/>
      <c r="AC34" s="572"/>
      <c r="AD34" s="572"/>
      <c r="AE34" s="572"/>
      <c r="AF34" s="572"/>
      <c r="AG34" s="114"/>
      <c r="AH34" s="578" t="s">
        <v>1608</v>
      </c>
      <c r="AI34" s="579"/>
      <c r="AJ34" s="579"/>
      <c r="AK34" s="579"/>
      <c r="AL34" s="579"/>
      <c r="AM34" s="579"/>
      <c r="AN34" s="579"/>
      <c r="AO34" s="579"/>
      <c r="AP34" s="579"/>
      <c r="AQ34" s="579"/>
      <c r="AR34" s="579"/>
      <c r="AS34" s="579"/>
      <c r="AT34" s="579"/>
      <c r="AU34" s="579"/>
      <c r="AV34" s="579"/>
      <c r="AW34" s="579"/>
      <c r="AX34" s="579"/>
      <c r="AY34" s="579"/>
      <c r="AZ34" s="579"/>
      <c r="BA34" s="579"/>
      <c r="BB34" s="579"/>
      <c r="BC34" s="579"/>
      <c r="BD34" s="579"/>
      <c r="BE34" s="579"/>
      <c r="BF34" s="579"/>
      <c r="BG34" s="579"/>
      <c r="BH34" s="579"/>
      <c r="BI34" s="579"/>
      <c r="BJ34" s="579"/>
      <c r="BK34" s="579"/>
      <c r="BL34" s="579"/>
      <c r="BM34" s="579"/>
      <c r="BN34" s="579"/>
      <c r="BO34" s="579"/>
      <c r="BP34" s="580">
        <f>SUM(BP25:CC33)</f>
        <v>13913853</v>
      </c>
      <c r="BQ34" s="580"/>
      <c r="BR34" s="580"/>
      <c r="BS34" s="580"/>
      <c r="BT34" s="580"/>
      <c r="BU34" s="580"/>
      <c r="BV34" s="580"/>
      <c r="BW34" s="580"/>
      <c r="BX34" s="580"/>
      <c r="BY34" s="580"/>
      <c r="BZ34" s="580"/>
      <c r="CA34" s="580"/>
      <c r="CB34" s="580"/>
      <c r="CC34" s="581"/>
    </row>
    <row r="35" spans="1:81" ht="17.100000000000001" customHeight="1" thickBot="1">
      <c r="A35" s="124">
        <v>11</v>
      </c>
      <c r="B35" s="575"/>
      <c r="C35" s="576"/>
      <c r="D35" s="576"/>
      <c r="E35" s="576"/>
      <c r="F35" s="576"/>
      <c r="G35" s="576"/>
      <c r="H35" s="576"/>
      <c r="I35" s="576"/>
      <c r="J35" s="576"/>
      <c r="K35" s="576"/>
      <c r="L35" s="576"/>
      <c r="M35" s="576"/>
      <c r="N35" s="576"/>
      <c r="O35" s="576"/>
      <c r="P35" s="576"/>
      <c r="Q35" s="576"/>
      <c r="R35" s="576"/>
      <c r="S35" s="576"/>
      <c r="T35" s="576"/>
      <c r="U35" s="576"/>
      <c r="V35" s="576"/>
      <c r="W35" s="576"/>
      <c r="X35" s="576"/>
      <c r="Y35" s="576"/>
      <c r="Z35" s="576"/>
      <c r="AA35" s="576"/>
      <c r="AB35" s="576"/>
      <c r="AC35" s="576"/>
      <c r="AD35" s="576"/>
      <c r="AE35" s="576"/>
      <c r="AF35" s="577"/>
      <c r="AG35" s="125"/>
      <c r="AH35" s="126"/>
      <c r="AI35" s="125"/>
      <c r="AJ35" s="125"/>
      <c r="AK35" s="125"/>
      <c r="AL35" s="125"/>
      <c r="AM35" s="125"/>
      <c r="AN35" s="125"/>
      <c r="AO35" s="125"/>
      <c r="AP35" s="125"/>
      <c r="AQ35" s="125"/>
      <c r="AR35" s="125"/>
      <c r="AS35" s="125"/>
      <c r="AT35" s="125"/>
      <c r="AU35" s="125"/>
      <c r="AV35" s="125"/>
      <c r="AW35" s="125"/>
      <c r="AX35" s="125"/>
      <c r="AY35" s="125"/>
      <c r="AZ35" s="125"/>
      <c r="BA35" s="125"/>
      <c r="BB35" s="125"/>
      <c r="BC35" s="125"/>
      <c r="BD35" s="125"/>
      <c r="BE35" s="125"/>
      <c r="BF35" s="125"/>
      <c r="BG35" s="125"/>
      <c r="BH35" s="125"/>
      <c r="BI35" s="125"/>
      <c r="BJ35" s="125"/>
      <c r="BK35" s="125"/>
      <c r="BL35" s="125"/>
      <c r="BM35" s="125"/>
      <c r="BN35" s="125"/>
      <c r="BO35" s="125"/>
      <c r="BP35" s="125"/>
      <c r="BQ35" s="125"/>
      <c r="BR35" s="125"/>
      <c r="BS35" s="125"/>
      <c r="BT35" s="125"/>
      <c r="BU35" s="125"/>
      <c r="BV35" s="125"/>
      <c r="BW35" s="125"/>
      <c r="BX35" s="125"/>
      <c r="BY35" s="125"/>
      <c r="BZ35" s="125"/>
      <c r="CA35" s="125"/>
      <c r="CB35" s="125"/>
      <c r="CC35" s="127"/>
    </row>
    <row r="36" spans="1:81" ht="15.75" thickTop="1">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row>
  </sheetData>
  <mergeCells count="40">
    <mergeCell ref="B35:AF35"/>
    <mergeCell ref="B30:AF30"/>
    <mergeCell ref="BP30:CC30"/>
    <mergeCell ref="B31:AF31"/>
    <mergeCell ref="BP31:CC31"/>
    <mergeCell ref="B32:AF32"/>
    <mergeCell ref="BP32:CC32"/>
    <mergeCell ref="B33:AF33"/>
    <mergeCell ref="BP33:CC33"/>
    <mergeCell ref="B34:AF34"/>
    <mergeCell ref="AH34:BO34"/>
    <mergeCell ref="BP34:CC34"/>
    <mergeCell ref="B29:AF29"/>
    <mergeCell ref="BP29:CC29"/>
    <mergeCell ref="A24:AF24"/>
    <mergeCell ref="AH24:CC24"/>
    <mergeCell ref="B25:AF25"/>
    <mergeCell ref="BP25:CC25"/>
    <mergeCell ref="B26:AF26"/>
    <mergeCell ref="BP26:CC26"/>
    <mergeCell ref="B27:AF27"/>
    <mergeCell ref="BP27:CC27"/>
    <mergeCell ref="B28:AF28"/>
    <mergeCell ref="AH28:BO28"/>
    <mergeCell ref="BP28:CC28"/>
    <mergeCell ref="N17:BJ18"/>
    <mergeCell ref="BL18:CC18"/>
    <mergeCell ref="A19:CC19"/>
    <mergeCell ref="M20:AW20"/>
    <mergeCell ref="A21:AW22"/>
    <mergeCell ref="AX21:BJ22"/>
    <mergeCell ref="BK21:CC22"/>
    <mergeCell ref="A10:AL15"/>
    <mergeCell ref="AM10:CC12"/>
    <mergeCell ref="AM14:CC15"/>
    <mergeCell ref="A1:CC2"/>
    <mergeCell ref="A3:AU3"/>
    <mergeCell ref="A6:AK6"/>
    <mergeCell ref="AM6:CC6"/>
    <mergeCell ref="K8:CC8"/>
  </mergeCells>
  <pageMargins left="0.55118110236220474" right="0.35433070866141736" top="0.47244094488188981" bottom="0.39370078740157483" header="0.31496062992125984" footer="0.31496062992125984"/>
  <pageSetup scale="90" orientation="landscape" horizontalDpi="4294967295" verticalDpi="4294967295" r:id="rId1"/>
  <headerFooter>
    <oddFooter>&amp;R&amp;10Página &amp;P de &amp;N</oddFooter>
  </headerFooter>
</worksheet>
</file>

<file path=xl/worksheets/sheet7.xml><?xml version="1.0" encoding="utf-8"?>
<worksheet xmlns="http://schemas.openxmlformats.org/spreadsheetml/2006/main" xmlns:r="http://schemas.openxmlformats.org/officeDocument/2006/relationships">
  <sheetPr>
    <tabColor rgb="FFA15517"/>
  </sheetPr>
  <dimension ref="A1:CD36"/>
  <sheetViews>
    <sheetView showGridLines="0" showRuler="0" topLeftCell="A28" zoomScale="90" zoomScaleNormal="90" zoomScalePageLayoutView="90" workbookViewId="0">
      <selection activeCell="BK21" sqref="BK21:CC22"/>
    </sheetView>
  </sheetViews>
  <sheetFormatPr baseColWidth="10" defaultRowHeight="15"/>
  <cols>
    <col min="1" max="2" width="3.28515625" customWidth="1"/>
    <col min="3" max="11" width="1.7109375" customWidth="1"/>
    <col min="12" max="12" width="2.85546875" customWidth="1"/>
    <col min="13" max="13" width="1.7109375" customWidth="1"/>
    <col min="14" max="14" width="2.140625" customWidth="1"/>
    <col min="15" max="24" width="1.7109375" customWidth="1"/>
    <col min="25" max="25" width="0.140625" customWidth="1"/>
    <col min="26" max="26" width="1.7109375" customWidth="1"/>
    <col min="27" max="27" width="0.7109375" customWidth="1"/>
    <col min="28" max="96" width="1.7109375" customWidth="1"/>
  </cols>
  <sheetData>
    <row r="1" spans="1:81" ht="15" customHeight="1" thickTop="1">
      <c r="A1" s="520" t="s">
        <v>1784</v>
      </c>
      <c r="B1" s="521"/>
      <c r="C1" s="521"/>
      <c r="D1" s="521"/>
      <c r="E1" s="521"/>
      <c r="F1" s="521"/>
      <c r="G1" s="521"/>
      <c r="H1" s="521"/>
      <c r="I1" s="521"/>
      <c r="J1" s="521"/>
      <c r="K1" s="521"/>
      <c r="L1" s="521"/>
      <c r="M1" s="521"/>
      <c r="N1" s="521"/>
      <c r="O1" s="521"/>
      <c r="P1" s="521"/>
      <c r="Q1" s="521"/>
      <c r="R1" s="521"/>
      <c r="S1" s="521"/>
      <c r="T1" s="521"/>
      <c r="U1" s="521"/>
      <c r="V1" s="521"/>
      <c r="W1" s="521"/>
      <c r="X1" s="521"/>
      <c r="Y1" s="521"/>
      <c r="Z1" s="521"/>
      <c r="AA1" s="521"/>
      <c r="AB1" s="521"/>
      <c r="AC1" s="521"/>
      <c r="AD1" s="521"/>
      <c r="AE1" s="521"/>
      <c r="AF1" s="521"/>
      <c r="AG1" s="521"/>
      <c r="AH1" s="521"/>
      <c r="AI1" s="521"/>
      <c r="AJ1" s="521"/>
      <c r="AK1" s="521"/>
      <c r="AL1" s="521"/>
      <c r="AM1" s="521"/>
      <c r="AN1" s="521"/>
      <c r="AO1" s="521"/>
      <c r="AP1" s="521"/>
      <c r="AQ1" s="521"/>
      <c r="AR1" s="521"/>
      <c r="AS1" s="521"/>
      <c r="AT1" s="521"/>
      <c r="AU1" s="521"/>
      <c r="AV1" s="521"/>
      <c r="AW1" s="521"/>
      <c r="AX1" s="521"/>
      <c r="AY1" s="521"/>
      <c r="AZ1" s="521"/>
      <c r="BA1" s="521"/>
      <c r="BB1" s="521"/>
      <c r="BC1" s="521"/>
      <c r="BD1" s="521"/>
      <c r="BE1" s="521"/>
      <c r="BF1" s="521"/>
      <c r="BG1" s="521"/>
      <c r="BH1" s="521"/>
      <c r="BI1" s="521"/>
      <c r="BJ1" s="521"/>
      <c r="BK1" s="521"/>
      <c r="BL1" s="521"/>
      <c r="BM1" s="521"/>
      <c r="BN1" s="521"/>
      <c r="BO1" s="521"/>
      <c r="BP1" s="521"/>
      <c r="BQ1" s="521"/>
      <c r="BR1" s="521"/>
      <c r="BS1" s="521"/>
      <c r="BT1" s="521"/>
      <c r="BU1" s="521"/>
      <c r="BV1" s="521"/>
      <c r="BW1" s="521"/>
      <c r="BX1" s="521"/>
      <c r="BY1" s="521"/>
      <c r="BZ1" s="521"/>
      <c r="CA1" s="521"/>
      <c r="CB1" s="521"/>
      <c r="CC1" s="522"/>
    </row>
    <row r="2" spans="1:81" ht="15" customHeight="1">
      <c r="A2" s="523"/>
      <c r="B2" s="524"/>
      <c r="C2" s="524"/>
      <c r="D2" s="524"/>
      <c r="E2" s="524"/>
      <c r="F2" s="524"/>
      <c r="G2" s="524"/>
      <c r="H2" s="524"/>
      <c r="I2" s="524"/>
      <c r="J2" s="524"/>
      <c r="K2" s="524"/>
      <c r="L2" s="524"/>
      <c r="M2" s="524"/>
      <c r="N2" s="524"/>
      <c r="O2" s="524"/>
      <c r="P2" s="524"/>
      <c r="Q2" s="524"/>
      <c r="R2" s="524"/>
      <c r="S2" s="524"/>
      <c r="T2" s="524"/>
      <c r="U2" s="524"/>
      <c r="V2" s="524"/>
      <c r="W2" s="524"/>
      <c r="X2" s="524"/>
      <c r="Y2" s="524"/>
      <c r="Z2" s="524"/>
      <c r="AA2" s="524"/>
      <c r="AB2" s="524"/>
      <c r="AC2" s="524"/>
      <c r="AD2" s="524"/>
      <c r="AE2" s="524"/>
      <c r="AF2" s="524"/>
      <c r="AG2" s="524"/>
      <c r="AH2" s="524"/>
      <c r="AI2" s="524"/>
      <c r="AJ2" s="524"/>
      <c r="AK2" s="524"/>
      <c r="AL2" s="524"/>
      <c r="AM2" s="524"/>
      <c r="AN2" s="524"/>
      <c r="AO2" s="524"/>
      <c r="AP2" s="524"/>
      <c r="AQ2" s="524"/>
      <c r="AR2" s="524"/>
      <c r="AS2" s="524"/>
      <c r="AT2" s="524"/>
      <c r="AU2" s="524"/>
      <c r="AV2" s="524"/>
      <c r="AW2" s="524"/>
      <c r="AX2" s="524"/>
      <c r="AY2" s="524"/>
      <c r="AZ2" s="524"/>
      <c r="BA2" s="524"/>
      <c r="BB2" s="524"/>
      <c r="BC2" s="524"/>
      <c r="BD2" s="524"/>
      <c r="BE2" s="524"/>
      <c r="BF2" s="524"/>
      <c r="BG2" s="524"/>
      <c r="BH2" s="524"/>
      <c r="BI2" s="524"/>
      <c r="BJ2" s="524"/>
      <c r="BK2" s="524"/>
      <c r="BL2" s="524"/>
      <c r="BM2" s="524"/>
      <c r="BN2" s="524"/>
      <c r="BO2" s="524"/>
      <c r="BP2" s="524"/>
      <c r="BQ2" s="524"/>
      <c r="BR2" s="524"/>
      <c r="BS2" s="524"/>
      <c r="BT2" s="524"/>
      <c r="BU2" s="524"/>
      <c r="BV2" s="524"/>
      <c r="BW2" s="524"/>
      <c r="BX2" s="524"/>
      <c r="BY2" s="524"/>
      <c r="BZ2" s="524"/>
      <c r="CA2" s="524"/>
      <c r="CB2" s="524"/>
      <c r="CC2" s="525"/>
    </row>
    <row r="3" spans="1:81" ht="27.75" customHeight="1">
      <c r="A3" s="481" t="s">
        <v>1943</v>
      </c>
      <c r="B3" s="482"/>
      <c r="C3" s="482"/>
      <c r="D3" s="482"/>
      <c r="E3" s="482"/>
      <c r="F3" s="482"/>
      <c r="G3" s="482"/>
      <c r="H3" s="482"/>
      <c r="I3" s="482"/>
      <c r="J3" s="482"/>
      <c r="K3" s="482"/>
      <c r="L3" s="482"/>
      <c r="M3" s="482"/>
      <c r="N3" s="482"/>
      <c r="O3" s="482"/>
      <c r="P3" s="482"/>
      <c r="Q3" s="482"/>
      <c r="R3" s="482"/>
      <c r="S3" s="482"/>
      <c r="T3" s="482"/>
      <c r="U3" s="482"/>
      <c r="V3" s="482"/>
      <c r="W3" s="482"/>
      <c r="X3" s="482"/>
      <c r="Y3" s="482"/>
      <c r="Z3" s="482"/>
      <c r="AA3" s="482"/>
      <c r="AB3" s="482"/>
      <c r="AC3" s="482"/>
      <c r="AD3" s="482"/>
      <c r="AE3" s="482"/>
      <c r="AF3" s="482"/>
      <c r="AG3" s="482"/>
      <c r="AH3" s="482"/>
      <c r="AI3" s="482"/>
      <c r="AJ3" s="482"/>
      <c r="AK3" s="482"/>
      <c r="AL3" s="482"/>
      <c r="AM3" s="482"/>
      <c r="AN3" s="482"/>
      <c r="AO3" s="482"/>
      <c r="AP3" s="482"/>
      <c r="AQ3" s="482"/>
      <c r="AR3" s="482"/>
      <c r="AS3" s="482"/>
      <c r="AT3" s="482"/>
      <c r="AU3" s="482"/>
      <c r="AV3" s="168"/>
      <c r="AW3" s="168"/>
      <c r="AX3" s="168"/>
      <c r="AY3" s="168"/>
      <c r="AZ3" s="168"/>
      <c r="BA3" s="168"/>
      <c r="BB3" s="168"/>
      <c r="BC3" s="168"/>
      <c r="BD3" s="168"/>
      <c r="BE3" s="168"/>
      <c r="BF3" s="168"/>
      <c r="BG3" s="168"/>
      <c r="BH3" s="168"/>
      <c r="BI3" s="168"/>
      <c r="BJ3" s="168"/>
      <c r="BK3" s="168"/>
      <c r="BL3" s="168"/>
      <c r="BM3" s="168"/>
      <c r="BN3" s="168"/>
      <c r="BO3" s="168"/>
      <c r="BP3" s="168"/>
      <c r="BQ3" s="168"/>
      <c r="BR3" s="168"/>
      <c r="BS3" s="168"/>
      <c r="BT3" s="168"/>
      <c r="BU3" s="168"/>
      <c r="BV3" s="168"/>
      <c r="BW3" s="168"/>
      <c r="BX3" s="168"/>
      <c r="BY3" s="168"/>
      <c r="BZ3" s="168"/>
      <c r="CA3" s="168"/>
      <c r="CB3" s="168"/>
      <c r="CC3" s="169"/>
    </row>
    <row r="4" spans="1:81" ht="6" customHeight="1">
      <c r="A4" s="82"/>
      <c r="B4" s="131"/>
      <c r="C4" s="131"/>
      <c r="D4" s="131"/>
      <c r="E4" s="131"/>
      <c r="F4" s="131"/>
      <c r="G4" s="131"/>
      <c r="H4" s="131"/>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c r="AV4" s="131"/>
      <c r="AW4" s="131"/>
      <c r="AX4" s="131"/>
      <c r="AY4" s="131"/>
      <c r="AZ4" s="131"/>
      <c r="BA4" s="131"/>
      <c r="BB4" s="131"/>
      <c r="BC4" s="131"/>
      <c r="BD4" s="131"/>
      <c r="BE4" s="131"/>
      <c r="BF4" s="131"/>
      <c r="BG4" s="131"/>
      <c r="BH4" s="131"/>
      <c r="BI4" s="131"/>
      <c r="BJ4" s="131"/>
      <c r="BK4" s="131"/>
      <c r="BL4" s="131"/>
      <c r="BM4" s="131"/>
      <c r="BN4" s="131"/>
      <c r="BO4" s="131"/>
      <c r="BP4" s="131"/>
      <c r="BQ4" s="131"/>
      <c r="BR4" s="131"/>
      <c r="BS4" s="131"/>
      <c r="BT4" s="131"/>
      <c r="BU4" s="131"/>
      <c r="BV4" s="131"/>
      <c r="BW4" s="131"/>
      <c r="BX4" s="131"/>
      <c r="BY4" s="131"/>
      <c r="BZ4" s="131"/>
      <c r="CA4" s="131"/>
      <c r="CB4" s="131"/>
      <c r="CC4" s="83"/>
    </row>
    <row r="5" spans="1:81" s="2" customFormat="1" ht="18.75">
      <c r="A5" s="115" t="s">
        <v>1593</v>
      </c>
      <c r="B5" s="99"/>
      <c r="C5" s="99"/>
      <c r="D5" s="99"/>
      <c r="E5" s="99"/>
      <c r="F5" s="99"/>
      <c r="G5" s="99"/>
      <c r="H5" s="99"/>
      <c r="I5" s="99"/>
      <c r="J5" s="99"/>
      <c r="K5" s="99"/>
      <c r="L5" s="99"/>
      <c r="M5" s="99"/>
      <c r="N5" s="99"/>
      <c r="O5" s="99"/>
      <c r="P5" s="99"/>
      <c r="Q5" s="99"/>
      <c r="R5" s="99"/>
      <c r="S5" s="99"/>
      <c r="T5" s="99"/>
      <c r="U5" s="99"/>
      <c r="V5" s="99"/>
      <c r="W5" s="99"/>
      <c r="X5" s="99"/>
      <c r="Y5" s="99"/>
      <c r="Z5" s="99"/>
      <c r="AA5" s="99"/>
      <c r="AB5" s="99"/>
      <c r="AC5" s="99"/>
      <c r="AD5" s="99"/>
      <c r="AE5" s="99"/>
      <c r="AF5" s="99"/>
      <c r="AG5" s="99"/>
      <c r="AH5" s="99"/>
      <c r="AI5" s="99"/>
      <c r="AJ5" s="99"/>
      <c r="AK5" s="100"/>
      <c r="AL5" s="84"/>
      <c r="AM5" s="104" t="s">
        <v>1592</v>
      </c>
      <c r="AN5" s="99"/>
      <c r="AO5" s="99"/>
      <c r="AP5" s="99"/>
      <c r="AQ5" s="99"/>
      <c r="AR5" s="99"/>
      <c r="AS5" s="99"/>
      <c r="AT5" s="99"/>
      <c r="AU5" s="99"/>
      <c r="AV5" s="99"/>
      <c r="AW5" s="99"/>
      <c r="AX5" s="99"/>
      <c r="AY5" s="99"/>
      <c r="AZ5" s="99"/>
      <c r="BA5" s="99"/>
      <c r="BB5" s="99"/>
      <c r="BC5" s="99"/>
      <c r="BD5" s="99"/>
      <c r="BE5" s="99"/>
      <c r="BF5" s="99"/>
      <c r="BG5" s="99"/>
      <c r="BH5" s="99"/>
      <c r="BI5" s="99"/>
      <c r="BJ5" s="99"/>
      <c r="BK5" s="99"/>
      <c r="BL5" s="99"/>
      <c r="BM5" s="99"/>
      <c r="BN5" s="99"/>
      <c r="BO5" s="99"/>
      <c r="BP5" s="99"/>
      <c r="BQ5" s="99"/>
      <c r="BR5" s="99"/>
      <c r="BS5" s="99"/>
      <c r="BT5" s="99"/>
      <c r="BU5" s="99"/>
      <c r="BV5" s="99"/>
      <c r="BW5" s="99"/>
      <c r="BX5" s="99"/>
      <c r="BY5" s="99"/>
      <c r="BZ5" s="99"/>
      <c r="CA5" s="99"/>
      <c r="CB5" s="99"/>
      <c r="CC5" s="116"/>
    </row>
    <row r="6" spans="1:81" s="2" customFormat="1" ht="35.25" customHeight="1">
      <c r="A6" s="526" t="s">
        <v>1944</v>
      </c>
      <c r="B6" s="527"/>
      <c r="C6" s="527"/>
      <c r="D6" s="527"/>
      <c r="E6" s="527"/>
      <c r="F6" s="527"/>
      <c r="G6" s="527"/>
      <c r="H6" s="527"/>
      <c r="I6" s="527"/>
      <c r="J6" s="527"/>
      <c r="K6" s="527"/>
      <c r="L6" s="527"/>
      <c r="M6" s="527"/>
      <c r="N6" s="527"/>
      <c r="O6" s="527"/>
      <c r="P6" s="527"/>
      <c r="Q6" s="527"/>
      <c r="R6" s="527"/>
      <c r="S6" s="527"/>
      <c r="T6" s="527"/>
      <c r="U6" s="527"/>
      <c r="V6" s="527"/>
      <c r="W6" s="527"/>
      <c r="X6" s="527"/>
      <c r="Y6" s="527"/>
      <c r="Z6" s="527"/>
      <c r="AA6" s="527"/>
      <c r="AB6" s="527"/>
      <c r="AC6" s="527"/>
      <c r="AD6" s="527"/>
      <c r="AE6" s="527"/>
      <c r="AF6" s="527"/>
      <c r="AG6" s="527"/>
      <c r="AH6" s="527"/>
      <c r="AI6" s="527"/>
      <c r="AJ6" s="527"/>
      <c r="AK6" s="528"/>
      <c r="AL6" s="84"/>
      <c r="AM6" s="529" t="s">
        <v>1953</v>
      </c>
      <c r="AN6" s="530"/>
      <c r="AO6" s="530"/>
      <c r="AP6" s="530"/>
      <c r="AQ6" s="530"/>
      <c r="AR6" s="530"/>
      <c r="AS6" s="530"/>
      <c r="AT6" s="530"/>
      <c r="AU6" s="530"/>
      <c r="AV6" s="530"/>
      <c r="AW6" s="530"/>
      <c r="AX6" s="530"/>
      <c r="AY6" s="530"/>
      <c r="AZ6" s="530"/>
      <c r="BA6" s="530"/>
      <c r="BB6" s="530"/>
      <c r="BC6" s="530"/>
      <c r="BD6" s="530"/>
      <c r="BE6" s="530"/>
      <c r="BF6" s="530"/>
      <c r="BG6" s="530"/>
      <c r="BH6" s="530"/>
      <c r="BI6" s="530"/>
      <c r="BJ6" s="530"/>
      <c r="BK6" s="530"/>
      <c r="BL6" s="530"/>
      <c r="BM6" s="530"/>
      <c r="BN6" s="530"/>
      <c r="BO6" s="530"/>
      <c r="BP6" s="530"/>
      <c r="BQ6" s="530"/>
      <c r="BR6" s="530"/>
      <c r="BS6" s="530"/>
      <c r="BT6" s="530"/>
      <c r="BU6" s="530"/>
      <c r="BV6" s="530"/>
      <c r="BW6" s="530"/>
      <c r="BX6" s="530"/>
      <c r="BY6" s="530"/>
      <c r="BZ6" s="530"/>
      <c r="CA6" s="530"/>
      <c r="CB6" s="530"/>
      <c r="CC6" s="531"/>
    </row>
    <row r="7" spans="1:81" ht="6" customHeight="1">
      <c r="A7" s="82"/>
      <c r="B7" s="131"/>
      <c r="C7" s="131"/>
      <c r="D7" s="131"/>
      <c r="E7" s="131"/>
      <c r="F7" s="131"/>
      <c r="G7" s="131"/>
      <c r="H7" s="131"/>
      <c r="I7" s="131"/>
      <c r="J7" s="131"/>
      <c r="K7" s="131"/>
      <c r="L7" s="131"/>
      <c r="M7" s="131"/>
      <c r="N7" s="131"/>
      <c r="O7" s="131"/>
      <c r="P7" s="131"/>
      <c r="Q7" s="131"/>
      <c r="R7" s="131"/>
      <c r="S7" s="131"/>
      <c r="T7" s="131"/>
      <c r="U7" s="131"/>
      <c r="V7" s="131"/>
      <c r="W7" s="131"/>
      <c r="X7" s="131"/>
      <c r="Y7" s="131"/>
      <c r="Z7" s="131"/>
      <c r="AA7" s="131"/>
      <c r="AB7" s="131"/>
      <c r="AC7" s="131"/>
      <c r="AD7" s="131"/>
      <c r="AE7" s="131"/>
      <c r="AF7" s="131"/>
      <c r="AG7" s="131"/>
      <c r="AH7" s="131"/>
      <c r="AI7" s="131"/>
      <c r="AJ7" s="131"/>
      <c r="AK7" s="131"/>
      <c r="AL7" s="131"/>
      <c r="AM7" s="85"/>
      <c r="AN7" s="131"/>
      <c r="AO7" s="131"/>
      <c r="AP7" s="131"/>
      <c r="AQ7" s="131"/>
      <c r="AR7" s="131"/>
      <c r="AS7" s="131"/>
      <c r="AT7" s="131"/>
      <c r="AU7" s="131"/>
      <c r="AV7" s="131"/>
      <c r="AW7" s="131"/>
      <c r="AX7" s="131"/>
      <c r="AY7" s="131"/>
      <c r="AZ7" s="131"/>
      <c r="BA7" s="131"/>
      <c r="BB7" s="131"/>
      <c r="BC7" s="131"/>
      <c r="BD7" s="131"/>
      <c r="BE7" s="131"/>
      <c r="BF7" s="131"/>
      <c r="BG7" s="131"/>
      <c r="BH7" s="131"/>
      <c r="BI7" s="131"/>
      <c r="BJ7" s="131"/>
      <c r="BK7" s="131"/>
      <c r="BL7" s="131"/>
      <c r="BM7" s="131"/>
      <c r="BN7" s="131"/>
      <c r="BO7" s="131"/>
      <c r="BP7" s="131"/>
      <c r="BQ7" s="131"/>
      <c r="BR7" s="131"/>
      <c r="BS7" s="131"/>
      <c r="BT7" s="131"/>
      <c r="BU7" s="131"/>
      <c r="BV7" s="131"/>
      <c r="BW7" s="131"/>
      <c r="BX7" s="131"/>
      <c r="BY7" s="131"/>
      <c r="BZ7" s="131"/>
      <c r="CA7" s="131"/>
      <c r="CB7" s="131"/>
      <c r="CC7" s="83"/>
    </row>
    <row r="8" spans="1:81" ht="38.25" customHeight="1">
      <c r="A8" s="117" t="s">
        <v>1609</v>
      </c>
      <c r="B8" s="93"/>
      <c r="C8" s="93"/>
      <c r="D8" s="93"/>
      <c r="E8" s="93"/>
      <c r="F8" s="93"/>
      <c r="G8" s="93"/>
      <c r="H8" s="93"/>
      <c r="I8" s="93"/>
      <c r="J8" s="93"/>
      <c r="K8" s="532"/>
      <c r="L8" s="532"/>
      <c r="M8" s="532"/>
      <c r="N8" s="532"/>
      <c r="O8" s="532"/>
      <c r="P8" s="532"/>
      <c r="Q8" s="532"/>
      <c r="R8" s="532"/>
      <c r="S8" s="532"/>
      <c r="T8" s="532"/>
      <c r="U8" s="532"/>
      <c r="V8" s="532"/>
      <c r="W8" s="532"/>
      <c r="X8" s="532"/>
      <c r="Y8" s="532"/>
      <c r="Z8" s="532"/>
      <c r="AA8" s="532"/>
      <c r="AB8" s="532"/>
      <c r="AC8" s="532"/>
      <c r="AD8" s="532"/>
      <c r="AE8" s="532"/>
      <c r="AF8" s="532"/>
      <c r="AG8" s="532"/>
      <c r="AH8" s="532"/>
      <c r="AI8" s="532"/>
      <c r="AJ8" s="532"/>
      <c r="AK8" s="532"/>
      <c r="AL8" s="532"/>
      <c r="AM8" s="532"/>
      <c r="AN8" s="532"/>
      <c r="AO8" s="532"/>
      <c r="AP8" s="532"/>
      <c r="AQ8" s="532"/>
      <c r="AR8" s="532"/>
      <c r="AS8" s="532"/>
      <c r="AT8" s="532"/>
      <c r="AU8" s="532"/>
      <c r="AV8" s="532"/>
      <c r="AW8" s="532"/>
      <c r="AX8" s="532"/>
      <c r="AY8" s="532"/>
      <c r="AZ8" s="532"/>
      <c r="BA8" s="532"/>
      <c r="BB8" s="532"/>
      <c r="BC8" s="532"/>
      <c r="BD8" s="532"/>
      <c r="BE8" s="532"/>
      <c r="BF8" s="532"/>
      <c r="BG8" s="532"/>
      <c r="BH8" s="532"/>
      <c r="BI8" s="532"/>
      <c r="BJ8" s="532"/>
      <c r="BK8" s="532"/>
      <c r="BL8" s="532"/>
      <c r="BM8" s="532"/>
      <c r="BN8" s="532"/>
      <c r="BO8" s="532"/>
      <c r="BP8" s="532"/>
      <c r="BQ8" s="532"/>
      <c r="BR8" s="532"/>
      <c r="BS8" s="532"/>
      <c r="BT8" s="532"/>
      <c r="BU8" s="532"/>
      <c r="BV8" s="532"/>
      <c r="BW8" s="532"/>
      <c r="BX8" s="532"/>
      <c r="BY8" s="532"/>
      <c r="BZ8" s="532"/>
      <c r="CA8" s="532"/>
      <c r="CB8" s="532"/>
      <c r="CC8" s="533"/>
    </row>
    <row r="9" spans="1:81" ht="18.75">
      <c r="A9" s="106" t="s">
        <v>1338</v>
      </c>
      <c r="B9" s="87"/>
      <c r="C9" s="87"/>
      <c r="D9" s="87"/>
      <c r="E9" s="87"/>
      <c r="F9" s="87"/>
      <c r="G9" s="87"/>
      <c r="H9" s="87"/>
      <c r="I9" s="87"/>
      <c r="J9" s="87"/>
      <c r="K9" s="87"/>
      <c r="L9" s="87"/>
      <c r="M9" s="87"/>
      <c r="N9" s="87"/>
      <c r="O9" s="87"/>
      <c r="P9" s="87"/>
      <c r="Q9" s="87"/>
      <c r="R9" s="87"/>
      <c r="S9" s="87"/>
      <c r="T9" s="87"/>
      <c r="U9" s="87"/>
      <c r="V9" s="87"/>
      <c r="W9" s="87"/>
      <c r="X9" s="87"/>
      <c r="Y9" s="87"/>
      <c r="Z9" s="87"/>
      <c r="AA9" s="87"/>
      <c r="AB9" s="87"/>
      <c r="AC9" s="87"/>
      <c r="AD9" s="87"/>
      <c r="AE9" s="87"/>
      <c r="AF9" s="87"/>
      <c r="AG9" s="87"/>
      <c r="AH9" s="87"/>
      <c r="AI9" s="87"/>
      <c r="AJ9" s="87"/>
      <c r="AK9" s="87"/>
      <c r="AL9" s="88"/>
      <c r="AM9" s="106" t="s">
        <v>1785</v>
      </c>
      <c r="AN9" s="87"/>
      <c r="AO9" s="87"/>
      <c r="AP9" s="87"/>
      <c r="AQ9" s="87"/>
      <c r="AR9" s="87"/>
      <c r="AS9" s="87"/>
      <c r="AT9" s="87"/>
      <c r="AU9" s="87"/>
      <c r="AV9" s="87"/>
      <c r="AW9" s="87"/>
      <c r="AX9" s="87"/>
      <c r="AY9" s="87"/>
      <c r="AZ9" s="87"/>
      <c r="BA9" s="87"/>
      <c r="BB9" s="87"/>
      <c r="BC9" s="87"/>
      <c r="BD9" s="87"/>
      <c r="BE9" s="87"/>
      <c r="BF9" s="87"/>
      <c r="BG9" s="87"/>
      <c r="BH9" s="87"/>
      <c r="BI9" s="87"/>
      <c r="BJ9" s="87"/>
      <c r="BK9" s="87"/>
      <c r="BL9" s="87"/>
      <c r="BM9" s="87"/>
      <c r="BN9" s="87"/>
      <c r="BO9" s="87"/>
      <c r="BP9" s="87"/>
      <c r="BQ9" s="87"/>
      <c r="BR9" s="87"/>
      <c r="BS9" s="87"/>
      <c r="BT9" s="87"/>
      <c r="BU9" s="87"/>
      <c r="BV9" s="87"/>
      <c r="BW9" s="87"/>
      <c r="BX9" s="87"/>
      <c r="BY9" s="87"/>
      <c r="BZ9" s="87"/>
      <c r="CA9" s="87"/>
      <c r="CB9" s="87"/>
      <c r="CC9" s="90"/>
    </row>
    <row r="10" spans="1:81">
      <c r="A10" s="508" t="s">
        <v>1926</v>
      </c>
      <c r="B10" s="509"/>
      <c r="C10" s="509"/>
      <c r="D10" s="509"/>
      <c r="E10" s="509"/>
      <c r="F10" s="509"/>
      <c r="G10" s="509"/>
      <c r="H10" s="509"/>
      <c r="I10" s="509"/>
      <c r="J10" s="509"/>
      <c r="K10" s="509"/>
      <c r="L10" s="509"/>
      <c r="M10" s="509"/>
      <c r="N10" s="509"/>
      <c r="O10" s="509"/>
      <c r="P10" s="509"/>
      <c r="Q10" s="509"/>
      <c r="R10" s="509"/>
      <c r="S10" s="509"/>
      <c r="T10" s="509"/>
      <c r="U10" s="509"/>
      <c r="V10" s="509"/>
      <c r="W10" s="509"/>
      <c r="X10" s="509"/>
      <c r="Y10" s="509"/>
      <c r="Z10" s="509"/>
      <c r="AA10" s="509"/>
      <c r="AB10" s="509"/>
      <c r="AC10" s="509"/>
      <c r="AD10" s="509"/>
      <c r="AE10" s="509"/>
      <c r="AF10" s="509"/>
      <c r="AG10" s="509"/>
      <c r="AH10" s="509"/>
      <c r="AI10" s="509"/>
      <c r="AJ10" s="509"/>
      <c r="AK10" s="509"/>
      <c r="AL10" s="510"/>
      <c r="AM10" s="514" t="s">
        <v>1954</v>
      </c>
      <c r="AN10" s="515"/>
      <c r="AO10" s="515"/>
      <c r="AP10" s="515"/>
      <c r="AQ10" s="515"/>
      <c r="AR10" s="515"/>
      <c r="AS10" s="515"/>
      <c r="AT10" s="515"/>
      <c r="AU10" s="515"/>
      <c r="AV10" s="515"/>
      <c r="AW10" s="515"/>
      <c r="AX10" s="515"/>
      <c r="AY10" s="515"/>
      <c r="AZ10" s="515"/>
      <c r="BA10" s="515"/>
      <c r="BB10" s="515"/>
      <c r="BC10" s="515"/>
      <c r="BD10" s="515"/>
      <c r="BE10" s="515"/>
      <c r="BF10" s="515"/>
      <c r="BG10" s="515"/>
      <c r="BH10" s="515"/>
      <c r="BI10" s="515"/>
      <c r="BJ10" s="515"/>
      <c r="BK10" s="515"/>
      <c r="BL10" s="515"/>
      <c r="BM10" s="515"/>
      <c r="BN10" s="515"/>
      <c r="BO10" s="515"/>
      <c r="BP10" s="515"/>
      <c r="BQ10" s="515"/>
      <c r="BR10" s="515"/>
      <c r="BS10" s="515"/>
      <c r="BT10" s="515"/>
      <c r="BU10" s="515"/>
      <c r="BV10" s="515"/>
      <c r="BW10" s="515"/>
      <c r="BX10" s="515"/>
      <c r="BY10" s="515"/>
      <c r="BZ10" s="515"/>
      <c r="CA10" s="515"/>
      <c r="CB10" s="515"/>
      <c r="CC10" s="516"/>
    </row>
    <row r="11" spans="1:81">
      <c r="A11" s="508"/>
      <c r="B11" s="509"/>
      <c r="C11" s="509"/>
      <c r="D11" s="509"/>
      <c r="E11" s="509"/>
      <c r="F11" s="509"/>
      <c r="G11" s="509"/>
      <c r="H11" s="509"/>
      <c r="I11" s="509"/>
      <c r="J11" s="509"/>
      <c r="K11" s="509"/>
      <c r="L11" s="509"/>
      <c r="M11" s="509"/>
      <c r="N11" s="509"/>
      <c r="O11" s="509"/>
      <c r="P11" s="509"/>
      <c r="Q11" s="509"/>
      <c r="R11" s="509"/>
      <c r="S11" s="509"/>
      <c r="T11" s="509"/>
      <c r="U11" s="509"/>
      <c r="V11" s="509"/>
      <c r="W11" s="509"/>
      <c r="X11" s="509"/>
      <c r="Y11" s="509"/>
      <c r="Z11" s="509"/>
      <c r="AA11" s="509"/>
      <c r="AB11" s="509"/>
      <c r="AC11" s="509"/>
      <c r="AD11" s="509"/>
      <c r="AE11" s="509"/>
      <c r="AF11" s="509"/>
      <c r="AG11" s="509"/>
      <c r="AH11" s="509"/>
      <c r="AI11" s="509"/>
      <c r="AJ11" s="509"/>
      <c r="AK11" s="509"/>
      <c r="AL11" s="510"/>
      <c r="AM11" s="514"/>
      <c r="AN11" s="515"/>
      <c r="AO11" s="515"/>
      <c r="AP11" s="515"/>
      <c r="AQ11" s="515"/>
      <c r="AR11" s="515"/>
      <c r="AS11" s="515"/>
      <c r="AT11" s="515"/>
      <c r="AU11" s="515"/>
      <c r="AV11" s="515"/>
      <c r="AW11" s="515"/>
      <c r="AX11" s="515"/>
      <c r="AY11" s="515"/>
      <c r="AZ11" s="515"/>
      <c r="BA11" s="515"/>
      <c r="BB11" s="515"/>
      <c r="BC11" s="515"/>
      <c r="BD11" s="515"/>
      <c r="BE11" s="515"/>
      <c r="BF11" s="515"/>
      <c r="BG11" s="515"/>
      <c r="BH11" s="515"/>
      <c r="BI11" s="515"/>
      <c r="BJ11" s="515"/>
      <c r="BK11" s="515"/>
      <c r="BL11" s="515"/>
      <c r="BM11" s="515"/>
      <c r="BN11" s="515"/>
      <c r="BO11" s="515"/>
      <c r="BP11" s="515"/>
      <c r="BQ11" s="515"/>
      <c r="BR11" s="515"/>
      <c r="BS11" s="515"/>
      <c r="BT11" s="515"/>
      <c r="BU11" s="515"/>
      <c r="BV11" s="515"/>
      <c r="BW11" s="515"/>
      <c r="BX11" s="515"/>
      <c r="BY11" s="515"/>
      <c r="BZ11" s="515"/>
      <c r="CA11" s="515"/>
      <c r="CB11" s="515"/>
      <c r="CC11" s="516"/>
    </row>
    <row r="12" spans="1:81">
      <c r="A12" s="508"/>
      <c r="B12" s="509"/>
      <c r="C12" s="509"/>
      <c r="D12" s="509"/>
      <c r="E12" s="509"/>
      <c r="F12" s="509"/>
      <c r="G12" s="509"/>
      <c r="H12" s="509"/>
      <c r="I12" s="509"/>
      <c r="J12" s="509"/>
      <c r="K12" s="509"/>
      <c r="L12" s="509"/>
      <c r="M12" s="509"/>
      <c r="N12" s="509"/>
      <c r="O12" s="509"/>
      <c r="P12" s="509"/>
      <c r="Q12" s="509"/>
      <c r="R12" s="509"/>
      <c r="S12" s="509"/>
      <c r="T12" s="509"/>
      <c r="U12" s="509"/>
      <c r="V12" s="509"/>
      <c r="W12" s="509"/>
      <c r="X12" s="509"/>
      <c r="Y12" s="509"/>
      <c r="Z12" s="509"/>
      <c r="AA12" s="509"/>
      <c r="AB12" s="509"/>
      <c r="AC12" s="509"/>
      <c r="AD12" s="509"/>
      <c r="AE12" s="509"/>
      <c r="AF12" s="509"/>
      <c r="AG12" s="509"/>
      <c r="AH12" s="509"/>
      <c r="AI12" s="509"/>
      <c r="AJ12" s="509"/>
      <c r="AK12" s="509"/>
      <c r="AL12" s="510"/>
      <c r="AM12" s="514"/>
      <c r="AN12" s="515"/>
      <c r="AO12" s="515"/>
      <c r="AP12" s="515"/>
      <c r="AQ12" s="515"/>
      <c r="AR12" s="515"/>
      <c r="AS12" s="515"/>
      <c r="AT12" s="515"/>
      <c r="AU12" s="515"/>
      <c r="AV12" s="515"/>
      <c r="AW12" s="515"/>
      <c r="AX12" s="515"/>
      <c r="AY12" s="515"/>
      <c r="AZ12" s="515"/>
      <c r="BA12" s="515"/>
      <c r="BB12" s="515"/>
      <c r="BC12" s="515"/>
      <c r="BD12" s="515"/>
      <c r="BE12" s="515"/>
      <c r="BF12" s="515"/>
      <c r="BG12" s="515"/>
      <c r="BH12" s="515"/>
      <c r="BI12" s="515"/>
      <c r="BJ12" s="515"/>
      <c r="BK12" s="515"/>
      <c r="BL12" s="515"/>
      <c r="BM12" s="515"/>
      <c r="BN12" s="515"/>
      <c r="BO12" s="515"/>
      <c r="BP12" s="515"/>
      <c r="BQ12" s="515"/>
      <c r="BR12" s="515"/>
      <c r="BS12" s="515"/>
      <c r="BT12" s="515"/>
      <c r="BU12" s="515"/>
      <c r="BV12" s="515"/>
      <c r="BW12" s="515"/>
      <c r="BX12" s="515"/>
      <c r="BY12" s="515"/>
      <c r="BZ12" s="515"/>
      <c r="CA12" s="515"/>
      <c r="CB12" s="515"/>
      <c r="CC12" s="516"/>
    </row>
    <row r="13" spans="1:81" ht="18.75">
      <c r="A13" s="508"/>
      <c r="B13" s="509"/>
      <c r="C13" s="509"/>
      <c r="D13" s="509"/>
      <c r="E13" s="509"/>
      <c r="F13" s="509"/>
      <c r="G13" s="509"/>
      <c r="H13" s="509"/>
      <c r="I13" s="509"/>
      <c r="J13" s="509"/>
      <c r="K13" s="509"/>
      <c r="L13" s="509"/>
      <c r="M13" s="509"/>
      <c r="N13" s="509"/>
      <c r="O13" s="509"/>
      <c r="P13" s="509"/>
      <c r="Q13" s="509"/>
      <c r="R13" s="509"/>
      <c r="S13" s="509"/>
      <c r="T13" s="509"/>
      <c r="U13" s="509"/>
      <c r="V13" s="509"/>
      <c r="W13" s="509"/>
      <c r="X13" s="509"/>
      <c r="Y13" s="509"/>
      <c r="Z13" s="509"/>
      <c r="AA13" s="509"/>
      <c r="AB13" s="509"/>
      <c r="AC13" s="509"/>
      <c r="AD13" s="509"/>
      <c r="AE13" s="509"/>
      <c r="AF13" s="509"/>
      <c r="AG13" s="509"/>
      <c r="AH13" s="509"/>
      <c r="AI13" s="509"/>
      <c r="AJ13" s="509"/>
      <c r="AK13" s="509"/>
      <c r="AL13" s="510"/>
      <c r="AM13" s="107" t="s">
        <v>1591</v>
      </c>
      <c r="AN13" s="111"/>
      <c r="AO13" s="89"/>
      <c r="AP13" s="89"/>
      <c r="AQ13" s="89"/>
      <c r="AR13" s="89"/>
      <c r="AS13" s="89"/>
      <c r="AT13" s="89"/>
      <c r="AU13" s="89"/>
      <c r="AV13" s="89"/>
      <c r="AW13" s="89"/>
      <c r="AX13" s="89"/>
      <c r="AY13" s="89"/>
      <c r="AZ13" s="89"/>
      <c r="BA13" s="89"/>
      <c r="BB13" s="89"/>
      <c r="BC13" s="89"/>
      <c r="BD13" s="89"/>
      <c r="BE13" s="89"/>
      <c r="BF13" s="89"/>
      <c r="BG13" s="89"/>
      <c r="BH13" s="89"/>
      <c r="BI13" s="89"/>
      <c r="BJ13" s="89"/>
      <c r="BK13" s="89"/>
      <c r="BL13" s="89"/>
      <c r="BM13" s="89"/>
      <c r="BN13" s="89"/>
      <c r="BO13" s="89"/>
      <c r="BP13" s="89"/>
      <c r="BQ13" s="89"/>
      <c r="BR13" s="89"/>
      <c r="BS13" s="89"/>
      <c r="BT13" s="89"/>
      <c r="BU13" s="89"/>
      <c r="BV13" s="89"/>
      <c r="BW13" s="89"/>
      <c r="BX13" s="89"/>
      <c r="BY13" s="89"/>
      <c r="BZ13" s="89"/>
      <c r="CA13" s="89"/>
      <c r="CB13" s="89"/>
      <c r="CC13" s="91"/>
    </row>
    <row r="14" spans="1:81">
      <c r="A14" s="508"/>
      <c r="B14" s="509"/>
      <c r="C14" s="509"/>
      <c r="D14" s="509"/>
      <c r="E14" s="509"/>
      <c r="F14" s="509"/>
      <c r="G14" s="509"/>
      <c r="H14" s="509"/>
      <c r="I14" s="509"/>
      <c r="J14" s="509"/>
      <c r="K14" s="509"/>
      <c r="L14" s="509"/>
      <c r="M14" s="509"/>
      <c r="N14" s="509"/>
      <c r="O14" s="509"/>
      <c r="P14" s="509"/>
      <c r="Q14" s="509"/>
      <c r="R14" s="509"/>
      <c r="S14" s="509"/>
      <c r="T14" s="509"/>
      <c r="U14" s="509"/>
      <c r="V14" s="509"/>
      <c r="W14" s="509"/>
      <c r="X14" s="509"/>
      <c r="Y14" s="509"/>
      <c r="Z14" s="509"/>
      <c r="AA14" s="509"/>
      <c r="AB14" s="509"/>
      <c r="AC14" s="509"/>
      <c r="AD14" s="509"/>
      <c r="AE14" s="509"/>
      <c r="AF14" s="509"/>
      <c r="AG14" s="509"/>
      <c r="AH14" s="509"/>
      <c r="AI14" s="509"/>
      <c r="AJ14" s="509"/>
      <c r="AK14" s="509"/>
      <c r="AL14" s="510"/>
      <c r="AM14" s="514" t="s">
        <v>1955</v>
      </c>
      <c r="AN14" s="515"/>
      <c r="AO14" s="515"/>
      <c r="AP14" s="515"/>
      <c r="AQ14" s="515"/>
      <c r="AR14" s="515"/>
      <c r="AS14" s="515"/>
      <c r="AT14" s="515"/>
      <c r="AU14" s="515"/>
      <c r="AV14" s="515"/>
      <c r="AW14" s="515"/>
      <c r="AX14" s="515"/>
      <c r="AY14" s="515"/>
      <c r="AZ14" s="515"/>
      <c r="BA14" s="515"/>
      <c r="BB14" s="515"/>
      <c r="BC14" s="515"/>
      <c r="BD14" s="515"/>
      <c r="BE14" s="515"/>
      <c r="BF14" s="515"/>
      <c r="BG14" s="515"/>
      <c r="BH14" s="515"/>
      <c r="BI14" s="515"/>
      <c r="BJ14" s="515"/>
      <c r="BK14" s="515"/>
      <c r="BL14" s="515"/>
      <c r="BM14" s="515"/>
      <c r="BN14" s="515"/>
      <c r="BO14" s="515"/>
      <c r="BP14" s="515"/>
      <c r="BQ14" s="515"/>
      <c r="BR14" s="515"/>
      <c r="BS14" s="515"/>
      <c r="BT14" s="515"/>
      <c r="BU14" s="515"/>
      <c r="BV14" s="515"/>
      <c r="BW14" s="515"/>
      <c r="BX14" s="515"/>
      <c r="BY14" s="515"/>
      <c r="BZ14" s="515"/>
      <c r="CA14" s="515"/>
      <c r="CB14" s="515"/>
      <c r="CC14" s="516"/>
    </row>
    <row r="15" spans="1:81">
      <c r="A15" s="511"/>
      <c r="B15" s="512"/>
      <c r="C15" s="512"/>
      <c r="D15" s="512"/>
      <c r="E15" s="512"/>
      <c r="F15" s="512"/>
      <c r="G15" s="512"/>
      <c r="H15" s="512"/>
      <c r="I15" s="512"/>
      <c r="J15" s="512"/>
      <c r="K15" s="512"/>
      <c r="L15" s="512"/>
      <c r="M15" s="512"/>
      <c r="N15" s="512"/>
      <c r="O15" s="512"/>
      <c r="P15" s="512"/>
      <c r="Q15" s="512"/>
      <c r="R15" s="512"/>
      <c r="S15" s="512"/>
      <c r="T15" s="512"/>
      <c r="U15" s="512"/>
      <c r="V15" s="512"/>
      <c r="W15" s="512"/>
      <c r="X15" s="512"/>
      <c r="Y15" s="512"/>
      <c r="Z15" s="512"/>
      <c r="AA15" s="512"/>
      <c r="AB15" s="512"/>
      <c r="AC15" s="512"/>
      <c r="AD15" s="512"/>
      <c r="AE15" s="512"/>
      <c r="AF15" s="512"/>
      <c r="AG15" s="512"/>
      <c r="AH15" s="512"/>
      <c r="AI15" s="512"/>
      <c r="AJ15" s="512"/>
      <c r="AK15" s="512"/>
      <c r="AL15" s="513"/>
      <c r="AM15" s="517"/>
      <c r="AN15" s="518"/>
      <c r="AO15" s="518"/>
      <c r="AP15" s="518"/>
      <c r="AQ15" s="518"/>
      <c r="AR15" s="518"/>
      <c r="AS15" s="518"/>
      <c r="AT15" s="518"/>
      <c r="AU15" s="518"/>
      <c r="AV15" s="518"/>
      <c r="AW15" s="518"/>
      <c r="AX15" s="518"/>
      <c r="AY15" s="518"/>
      <c r="AZ15" s="518"/>
      <c r="BA15" s="518"/>
      <c r="BB15" s="518"/>
      <c r="BC15" s="518"/>
      <c r="BD15" s="518"/>
      <c r="BE15" s="518"/>
      <c r="BF15" s="518"/>
      <c r="BG15" s="518"/>
      <c r="BH15" s="518"/>
      <c r="BI15" s="518"/>
      <c r="BJ15" s="518"/>
      <c r="BK15" s="518"/>
      <c r="BL15" s="518"/>
      <c r="BM15" s="518"/>
      <c r="BN15" s="518"/>
      <c r="BO15" s="518"/>
      <c r="BP15" s="518"/>
      <c r="BQ15" s="518"/>
      <c r="BR15" s="518"/>
      <c r="BS15" s="518"/>
      <c r="BT15" s="518"/>
      <c r="BU15" s="518"/>
      <c r="BV15" s="518"/>
      <c r="BW15" s="518"/>
      <c r="BX15" s="518"/>
      <c r="BY15" s="518"/>
      <c r="BZ15" s="518"/>
      <c r="CA15" s="518"/>
      <c r="CB15" s="518"/>
      <c r="CC15" s="519"/>
    </row>
    <row r="16" spans="1:81" ht="6" customHeight="1">
      <c r="A16" s="82"/>
      <c r="B16" s="131"/>
      <c r="C16" s="131"/>
      <c r="D16" s="131"/>
      <c r="E16" s="131"/>
      <c r="F16" s="131"/>
      <c r="G16" s="131"/>
      <c r="H16" s="131"/>
      <c r="I16" s="131"/>
      <c r="J16" s="131"/>
      <c r="K16" s="131"/>
      <c r="L16" s="131"/>
      <c r="M16" s="131"/>
      <c r="N16" s="131"/>
      <c r="O16" s="131"/>
      <c r="P16" s="131"/>
      <c r="Q16" s="131"/>
      <c r="R16" s="131"/>
      <c r="S16" s="131"/>
      <c r="T16" s="131"/>
      <c r="U16" s="131"/>
      <c r="V16" s="131"/>
      <c r="W16" s="131"/>
      <c r="X16" s="131"/>
      <c r="Y16" s="131"/>
      <c r="Z16" s="131"/>
      <c r="AA16" s="131"/>
      <c r="AB16" s="131"/>
      <c r="AC16" s="131"/>
      <c r="AD16" s="131"/>
      <c r="AE16" s="131"/>
      <c r="AF16" s="131"/>
      <c r="AG16" s="131"/>
      <c r="AH16" s="131"/>
      <c r="AI16" s="131"/>
      <c r="AJ16" s="131"/>
      <c r="AK16" s="131"/>
      <c r="AL16" s="131"/>
      <c r="AM16" s="131"/>
      <c r="AN16" s="131"/>
      <c r="AO16" s="131"/>
      <c r="AP16" s="131"/>
      <c r="AQ16" s="131"/>
      <c r="AR16" s="131"/>
      <c r="AS16" s="131"/>
      <c r="AT16" s="131"/>
      <c r="AU16" s="131"/>
      <c r="AV16" s="131"/>
      <c r="AW16" s="131"/>
      <c r="AX16" s="131"/>
      <c r="AY16" s="131"/>
      <c r="AZ16" s="131"/>
      <c r="BA16" s="131"/>
      <c r="BB16" s="131"/>
      <c r="BC16" s="131"/>
      <c r="BD16" s="131"/>
      <c r="BE16" s="131"/>
      <c r="BF16" s="131"/>
      <c r="BG16" s="131"/>
      <c r="BH16" s="131"/>
      <c r="BI16" s="131"/>
      <c r="BJ16" s="131"/>
      <c r="BK16" s="131"/>
      <c r="BL16" s="131"/>
      <c r="BM16" s="131"/>
      <c r="BN16" s="131"/>
      <c r="BO16" s="131"/>
      <c r="BP16" s="131"/>
      <c r="BQ16" s="131"/>
      <c r="BR16" s="131"/>
      <c r="BS16" s="131"/>
      <c r="BT16" s="131"/>
      <c r="BU16" s="131"/>
      <c r="BV16" s="131"/>
      <c r="BW16" s="131"/>
      <c r="BX16" s="131"/>
      <c r="BY16" s="131"/>
      <c r="BZ16" s="131"/>
      <c r="CA16" s="131"/>
      <c r="CB16" s="131"/>
      <c r="CC16" s="83"/>
    </row>
    <row r="17" spans="1:82" ht="23.25" customHeight="1">
      <c r="A17" s="118" t="s">
        <v>1594</v>
      </c>
      <c r="B17" s="92"/>
      <c r="C17" s="92"/>
      <c r="D17" s="92"/>
      <c r="E17" s="92"/>
      <c r="F17" s="92"/>
      <c r="G17" s="92"/>
      <c r="H17" s="92"/>
      <c r="I17" s="92"/>
      <c r="J17" s="92"/>
      <c r="K17" s="92"/>
      <c r="L17" s="92"/>
      <c r="M17" s="92"/>
      <c r="N17" s="534" t="s">
        <v>1956</v>
      </c>
      <c r="O17" s="534"/>
      <c r="P17" s="534"/>
      <c r="Q17" s="534"/>
      <c r="R17" s="534"/>
      <c r="S17" s="534"/>
      <c r="T17" s="534"/>
      <c r="U17" s="534"/>
      <c r="V17" s="534"/>
      <c r="W17" s="534"/>
      <c r="X17" s="534"/>
      <c r="Y17" s="534"/>
      <c r="Z17" s="534"/>
      <c r="AA17" s="534"/>
      <c r="AB17" s="534"/>
      <c r="AC17" s="534"/>
      <c r="AD17" s="534"/>
      <c r="AE17" s="534"/>
      <c r="AF17" s="534"/>
      <c r="AG17" s="534"/>
      <c r="AH17" s="534"/>
      <c r="AI17" s="534"/>
      <c r="AJ17" s="534"/>
      <c r="AK17" s="534"/>
      <c r="AL17" s="534"/>
      <c r="AM17" s="534"/>
      <c r="AN17" s="534"/>
      <c r="AO17" s="534"/>
      <c r="AP17" s="534"/>
      <c r="AQ17" s="534"/>
      <c r="AR17" s="534"/>
      <c r="AS17" s="534"/>
      <c r="AT17" s="534"/>
      <c r="AU17" s="534"/>
      <c r="AV17" s="534"/>
      <c r="AW17" s="534"/>
      <c r="AX17" s="534"/>
      <c r="AY17" s="534"/>
      <c r="AZ17" s="534"/>
      <c r="BA17" s="534"/>
      <c r="BB17" s="534"/>
      <c r="BC17" s="534"/>
      <c r="BD17" s="534"/>
      <c r="BE17" s="534"/>
      <c r="BF17" s="534"/>
      <c r="BG17" s="534"/>
      <c r="BH17" s="534"/>
      <c r="BI17" s="534"/>
      <c r="BJ17" s="535"/>
      <c r="BK17" s="103" t="s">
        <v>1595</v>
      </c>
      <c r="BL17" s="105"/>
      <c r="BM17" s="101"/>
      <c r="BN17" s="101"/>
      <c r="BO17" s="101"/>
      <c r="BP17" s="101"/>
      <c r="BQ17" s="101"/>
      <c r="BR17" s="101"/>
      <c r="BS17" s="101"/>
      <c r="BT17" s="101"/>
      <c r="BU17" s="101"/>
      <c r="BV17" s="101"/>
      <c r="BW17" s="101"/>
      <c r="BX17" s="101"/>
      <c r="BY17" s="101"/>
      <c r="BZ17" s="101"/>
      <c r="CA17" s="101"/>
      <c r="CB17" s="101"/>
      <c r="CC17" s="119"/>
      <c r="CD17" s="86"/>
    </row>
    <row r="18" spans="1:82" ht="22.5" customHeight="1">
      <c r="A18" s="120"/>
      <c r="B18" s="94"/>
      <c r="C18" s="94"/>
      <c r="D18" s="94"/>
      <c r="E18" s="94"/>
      <c r="F18" s="94"/>
      <c r="G18" s="94"/>
      <c r="H18" s="94"/>
      <c r="I18" s="94"/>
      <c r="J18" s="94"/>
      <c r="K18" s="94"/>
      <c r="L18" s="94"/>
      <c r="M18" s="94"/>
      <c r="N18" s="536"/>
      <c r="O18" s="536"/>
      <c r="P18" s="536"/>
      <c r="Q18" s="536"/>
      <c r="R18" s="536"/>
      <c r="S18" s="536"/>
      <c r="T18" s="536"/>
      <c r="U18" s="536"/>
      <c r="V18" s="536"/>
      <c r="W18" s="536"/>
      <c r="X18" s="536"/>
      <c r="Y18" s="536"/>
      <c r="Z18" s="536"/>
      <c r="AA18" s="536"/>
      <c r="AB18" s="536"/>
      <c r="AC18" s="536"/>
      <c r="AD18" s="536"/>
      <c r="AE18" s="536"/>
      <c r="AF18" s="536"/>
      <c r="AG18" s="536"/>
      <c r="AH18" s="536"/>
      <c r="AI18" s="536"/>
      <c r="AJ18" s="536"/>
      <c r="AK18" s="536"/>
      <c r="AL18" s="536"/>
      <c r="AM18" s="536"/>
      <c r="AN18" s="536"/>
      <c r="AO18" s="536"/>
      <c r="AP18" s="536"/>
      <c r="AQ18" s="536"/>
      <c r="AR18" s="536"/>
      <c r="AS18" s="536"/>
      <c r="AT18" s="536"/>
      <c r="AU18" s="536"/>
      <c r="AV18" s="536"/>
      <c r="AW18" s="536"/>
      <c r="AX18" s="536"/>
      <c r="AY18" s="536"/>
      <c r="AZ18" s="536"/>
      <c r="BA18" s="536"/>
      <c r="BB18" s="536"/>
      <c r="BC18" s="536"/>
      <c r="BD18" s="536"/>
      <c r="BE18" s="536"/>
      <c r="BF18" s="536"/>
      <c r="BG18" s="536"/>
      <c r="BH18" s="536"/>
      <c r="BI18" s="536"/>
      <c r="BJ18" s="537"/>
      <c r="BK18" s="102"/>
      <c r="BL18" s="538" t="s">
        <v>1957</v>
      </c>
      <c r="BM18" s="538"/>
      <c r="BN18" s="538"/>
      <c r="BO18" s="538"/>
      <c r="BP18" s="538"/>
      <c r="BQ18" s="538"/>
      <c r="BR18" s="538"/>
      <c r="BS18" s="538"/>
      <c r="BT18" s="538"/>
      <c r="BU18" s="538"/>
      <c r="BV18" s="538"/>
      <c r="BW18" s="538"/>
      <c r="BX18" s="538"/>
      <c r="BY18" s="538"/>
      <c r="BZ18" s="538"/>
      <c r="CA18" s="538"/>
      <c r="CB18" s="538"/>
      <c r="CC18" s="539"/>
      <c r="CD18" s="86"/>
    </row>
    <row r="19" spans="1:82" ht="5.25" customHeight="1">
      <c r="A19" s="540"/>
      <c r="B19" s="541"/>
      <c r="C19" s="541"/>
      <c r="D19" s="541"/>
      <c r="E19" s="541"/>
      <c r="F19" s="541"/>
      <c r="G19" s="541"/>
      <c r="H19" s="541"/>
      <c r="I19" s="541"/>
      <c r="J19" s="541"/>
      <c r="K19" s="541"/>
      <c r="L19" s="541"/>
      <c r="M19" s="541"/>
      <c r="N19" s="541"/>
      <c r="O19" s="541"/>
      <c r="P19" s="541"/>
      <c r="Q19" s="541"/>
      <c r="R19" s="541"/>
      <c r="S19" s="541"/>
      <c r="T19" s="541"/>
      <c r="U19" s="541"/>
      <c r="V19" s="541"/>
      <c r="W19" s="541"/>
      <c r="X19" s="541"/>
      <c r="Y19" s="541"/>
      <c r="Z19" s="541"/>
      <c r="AA19" s="541"/>
      <c r="AB19" s="541"/>
      <c r="AC19" s="541"/>
      <c r="AD19" s="541"/>
      <c r="AE19" s="541"/>
      <c r="AF19" s="541"/>
      <c r="AG19" s="541"/>
      <c r="AH19" s="541"/>
      <c r="AI19" s="541"/>
      <c r="AJ19" s="541"/>
      <c r="AK19" s="541"/>
      <c r="AL19" s="541"/>
      <c r="AM19" s="541"/>
      <c r="AN19" s="541"/>
      <c r="AO19" s="541"/>
      <c r="AP19" s="541"/>
      <c r="AQ19" s="541"/>
      <c r="AR19" s="541"/>
      <c r="AS19" s="541"/>
      <c r="AT19" s="541"/>
      <c r="AU19" s="541"/>
      <c r="AV19" s="541"/>
      <c r="AW19" s="541"/>
      <c r="AX19" s="541"/>
      <c r="AY19" s="541"/>
      <c r="AZ19" s="541"/>
      <c r="BA19" s="541"/>
      <c r="BB19" s="541"/>
      <c r="BC19" s="541"/>
      <c r="BD19" s="541"/>
      <c r="BE19" s="541"/>
      <c r="BF19" s="541"/>
      <c r="BG19" s="541"/>
      <c r="BH19" s="541"/>
      <c r="BI19" s="541"/>
      <c r="BJ19" s="541"/>
      <c r="BK19" s="541"/>
      <c r="BL19" s="541"/>
      <c r="BM19" s="541"/>
      <c r="BN19" s="541"/>
      <c r="BO19" s="541"/>
      <c r="BP19" s="541"/>
      <c r="BQ19" s="541"/>
      <c r="BR19" s="541"/>
      <c r="BS19" s="541"/>
      <c r="BT19" s="541"/>
      <c r="BU19" s="541"/>
      <c r="BV19" s="541"/>
      <c r="BW19" s="541"/>
      <c r="BX19" s="541"/>
      <c r="BY19" s="541"/>
      <c r="BZ19" s="541"/>
      <c r="CA19" s="541"/>
      <c r="CB19" s="541"/>
      <c r="CC19" s="542"/>
    </row>
    <row r="20" spans="1:82" ht="18.75" customHeight="1">
      <c r="A20" s="118" t="s">
        <v>1596</v>
      </c>
      <c r="B20" s="92"/>
      <c r="C20" s="92"/>
      <c r="D20" s="92"/>
      <c r="E20" s="92"/>
      <c r="F20" s="92"/>
      <c r="G20" s="92"/>
      <c r="H20" s="92"/>
      <c r="I20" s="92"/>
      <c r="J20" s="92"/>
      <c r="K20" s="92"/>
      <c r="L20" s="92"/>
      <c r="M20" s="543"/>
      <c r="N20" s="543"/>
      <c r="O20" s="543"/>
      <c r="P20" s="543"/>
      <c r="Q20" s="543"/>
      <c r="R20" s="543"/>
      <c r="S20" s="543"/>
      <c r="T20" s="543"/>
      <c r="U20" s="543"/>
      <c r="V20" s="543"/>
      <c r="W20" s="543"/>
      <c r="X20" s="543"/>
      <c r="Y20" s="543"/>
      <c r="Z20" s="543"/>
      <c r="AA20" s="543"/>
      <c r="AB20" s="543"/>
      <c r="AC20" s="543"/>
      <c r="AD20" s="543"/>
      <c r="AE20" s="543"/>
      <c r="AF20" s="543"/>
      <c r="AG20" s="543"/>
      <c r="AH20" s="543"/>
      <c r="AI20" s="543"/>
      <c r="AJ20" s="543"/>
      <c r="AK20" s="543"/>
      <c r="AL20" s="543"/>
      <c r="AM20" s="543"/>
      <c r="AN20" s="543"/>
      <c r="AO20" s="543"/>
      <c r="AP20" s="543"/>
      <c r="AQ20" s="543"/>
      <c r="AR20" s="543"/>
      <c r="AS20" s="543"/>
      <c r="AT20" s="543"/>
      <c r="AU20" s="543"/>
      <c r="AV20" s="543"/>
      <c r="AW20" s="544"/>
      <c r="AX20" s="112" t="s">
        <v>1597</v>
      </c>
      <c r="AY20" s="108"/>
      <c r="AZ20" s="108"/>
      <c r="BA20" s="108"/>
      <c r="BB20" s="108"/>
      <c r="BC20" s="108"/>
      <c r="BD20" s="108"/>
      <c r="BE20" s="108"/>
      <c r="BF20" s="108"/>
      <c r="BG20" s="108"/>
      <c r="BH20" s="108"/>
      <c r="BI20" s="108"/>
      <c r="BJ20" s="109"/>
      <c r="BK20" s="110" t="s">
        <v>1598</v>
      </c>
      <c r="BL20" s="105"/>
      <c r="BM20" s="101"/>
      <c r="BN20" s="101"/>
      <c r="BO20" s="101"/>
      <c r="BP20" s="101"/>
      <c r="BQ20" s="101"/>
      <c r="BR20" s="101"/>
      <c r="BS20" s="101"/>
      <c r="BT20" s="101"/>
      <c r="BU20" s="101"/>
      <c r="BV20" s="101"/>
      <c r="BW20" s="101"/>
      <c r="BX20" s="101"/>
      <c r="BY20" s="101"/>
      <c r="BZ20" s="101"/>
      <c r="CA20" s="101"/>
      <c r="CB20" s="101"/>
      <c r="CC20" s="119"/>
      <c r="CD20" s="86"/>
    </row>
    <row r="21" spans="1:82" ht="18.75" customHeight="1">
      <c r="A21" s="545" t="s">
        <v>1941</v>
      </c>
      <c r="B21" s="546"/>
      <c r="C21" s="546"/>
      <c r="D21" s="546"/>
      <c r="E21" s="546"/>
      <c r="F21" s="546"/>
      <c r="G21" s="546"/>
      <c r="H21" s="546"/>
      <c r="I21" s="546"/>
      <c r="J21" s="546"/>
      <c r="K21" s="546"/>
      <c r="L21" s="546"/>
      <c r="M21" s="546"/>
      <c r="N21" s="546"/>
      <c r="O21" s="546"/>
      <c r="P21" s="546"/>
      <c r="Q21" s="546"/>
      <c r="R21" s="546"/>
      <c r="S21" s="546"/>
      <c r="T21" s="546"/>
      <c r="U21" s="546"/>
      <c r="V21" s="546"/>
      <c r="W21" s="546"/>
      <c r="X21" s="546"/>
      <c r="Y21" s="546"/>
      <c r="Z21" s="546"/>
      <c r="AA21" s="546"/>
      <c r="AB21" s="546"/>
      <c r="AC21" s="546"/>
      <c r="AD21" s="546"/>
      <c r="AE21" s="546"/>
      <c r="AF21" s="546"/>
      <c r="AG21" s="546"/>
      <c r="AH21" s="546"/>
      <c r="AI21" s="546"/>
      <c r="AJ21" s="546"/>
      <c r="AK21" s="546"/>
      <c r="AL21" s="546"/>
      <c r="AM21" s="546"/>
      <c r="AN21" s="546"/>
      <c r="AO21" s="546"/>
      <c r="AP21" s="546"/>
      <c r="AQ21" s="546"/>
      <c r="AR21" s="546"/>
      <c r="AS21" s="546"/>
      <c r="AT21" s="546"/>
      <c r="AU21" s="546"/>
      <c r="AV21" s="546"/>
      <c r="AW21" s="547"/>
      <c r="AX21" s="551" t="s">
        <v>1939</v>
      </c>
      <c r="AY21" s="551"/>
      <c r="AZ21" s="551"/>
      <c r="BA21" s="551"/>
      <c r="BB21" s="551"/>
      <c r="BC21" s="551"/>
      <c r="BD21" s="551"/>
      <c r="BE21" s="551"/>
      <c r="BF21" s="551"/>
      <c r="BG21" s="551"/>
      <c r="BH21" s="551"/>
      <c r="BI21" s="551"/>
      <c r="BJ21" s="552"/>
      <c r="BK21" s="555" t="s">
        <v>1938</v>
      </c>
      <c r="BL21" s="556"/>
      <c r="BM21" s="556"/>
      <c r="BN21" s="556"/>
      <c r="BO21" s="556"/>
      <c r="BP21" s="556"/>
      <c r="BQ21" s="556"/>
      <c r="BR21" s="556"/>
      <c r="BS21" s="556"/>
      <c r="BT21" s="556"/>
      <c r="BU21" s="556"/>
      <c r="BV21" s="556"/>
      <c r="BW21" s="556"/>
      <c r="BX21" s="556"/>
      <c r="BY21" s="556"/>
      <c r="BZ21" s="556"/>
      <c r="CA21" s="556"/>
      <c r="CB21" s="556"/>
      <c r="CC21" s="557"/>
      <c r="CD21" s="86"/>
    </row>
    <row r="22" spans="1:82" ht="21" customHeight="1">
      <c r="A22" s="548"/>
      <c r="B22" s="549"/>
      <c r="C22" s="549"/>
      <c r="D22" s="549"/>
      <c r="E22" s="549"/>
      <c r="F22" s="549"/>
      <c r="G22" s="549"/>
      <c r="H22" s="549"/>
      <c r="I22" s="549"/>
      <c r="J22" s="549"/>
      <c r="K22" s="549"/>
      <c r="L22" s="549"/>
      <c r="M22" s="549"/>
      <c r="N22" s="549"/>
      <c r="O22" s="549"/>
      <c r="P22" s="549"/>
      <c r="Q22" s="549"/>
      <c r="R22" s="549"/>
      <c r="S22" s="549"/>
      <c r="T22" s="549"/>
      <c r="U22" s="549"/>
      <c r="V22" s="549"/>
      <c r="W22" s="549"/>
      <c r="X22" s="549"/>
      <c r="Y22" s="549"/>
      <c r="Z22" s="549"/>
      <c r="AA22" s="549"/>
      <c r="AB22" s="549"/>
      <c r="AC22" s="549"/>
      <c r="AD22" s="549"/>
      <c r="AE22" s="549"/>
      <c r="AF22" s="549"/>
      <c r="AG22" s="549"/>
      <c r="AH22" s="549"/>
      <c r="AI22" s="549"/>
      <c r="AJ22" s="549"/>
      <c r="AK22" s="549"/>
      <c r="AL22" s="549"/>
      <c r="AM22" s="549"/>
      <c r="AN22" s="549"/>
      <c r="AO22" s="549"/>
      <c r="AP22" s="549"/>
      <c r="AQ22" s="549"/>
      <c r="AR22" s="549"/>
      <c r="AS22" s="549"/>
      <c r="AT22" s="549"/>
      <c r="AU22" s="549"/>
      <c r="AV22" s="549"/>
      <c r="AW22" s="550"/>
      <c r="AX22" s="553"/>
      <c r="AY22" s="553"/>
      <c r="AZ22" s="553"/>
      <c r="BA22" s="553"/>
      <c r="BB22" s="553"/>
      <c r="BC22" s="553"/>
      <c r="BD22" s="553"/>
      <c r="BE22" s="553"/>
      <c r="BF22" s="553"/>
      <c r="BG22" s="553"/>
      <c r="BH22" s="553"/>
      <c r="BI22" s="553"/>
      <c r="BJ22" s="554"/>
      <c r="BK22" s="558"/>
      <c r="BL22" s="559"/>
      <c r="BM22" s="559"/>
      <c r="BN22" s="559"/>
      <c r="BO22" s="559"/>
      <c r="BP22" s="559"/>
      <c r="BQ22" s="559"/>
      <c r="BR22" s="559"/>
      <c r="BS22" s="559"/>
      <c r="BT22" s="559"/>
      <c r="BU22" s="559"/>
      <c r="BV22" s="559"/>
      <c r="BW22" s="559"/>
      <c r="BX22" s="559"/>
      <c r="BY22" s="559"/>
      <c r="BZ22" s="559"/>
      <c r="CA22" s="559"/>
      <c r="CB22" s="559"/>
      <c r="CC22" s="560"/>
    </row>
    <row r="23" spans="1:82" ht="3" customHeight="1">
      <c r="A23" s="97"/>
      <c r="B23" s="98"/>
      <c r="C23" s="98"/>
      <c r="D23" s="98"/>
      <c r="E23" s="98"/>
      <c r="F23" s="98"/>
      <c r="G23" s="98"/>
      <c r="H23" s="98"/>
      <c r="I23" s="98"/>
      <c r="J23" s="98"/>
      <c r="K23" s="98"/>
      <c r="L23" s="98"/>
      <c r="M23" s="98"/>
      <c r="N23" s="98"/>
      <c r="O23" s="98"/>
      <c r="P23" s="98"/>
      <c r="Q23" s="98"/>
      <c r="R23" s="98"/>
      <c r="S23" s="95"/>
      <c r="T23" s="95"/>
      <c r="U23" s="95"/>
      <c r="V23" s="95"/>
      <c r="W23" s="95"/>
      <c r="X23" s="95"/>
      <c r="Y23" s="95"/>
      <c r="Z23" s="95"/>
      <c r="AA23" s="95"/>
      <c r="AB23" s="95"/>
      <c r="AC23" s="95"/>
      <c r="AD23" s="95"/>
      <c r="AE23" s="95"/>
      <c r="AF23" s="95"/>
      <c r="AG23" s="95"/>
      <c r="AH23" s="95"/>
      <c r="AI23" s="95"/>
      <c r="AJ23" s="95"/>
      <c r="AK23" s="95"/>
      <c r="AL23" s="95"/>
      <c r="AM23" s="95"/>
      <c r="AN23" s="95"/>
      <c r="AO23" s="95"/>
      <c r="AP23" s="95"/>
      <c r="AQ23" s="95"/>
      <c r="AR23" s="95"/>
      <c r="AS23" s="95"/>
      <c r="AT23" s="95"/>
      <c r="AU23" s="95"/>
      <c r="AV23" s="95"/>
      <c r="AW23" s="95"/>
      <c r="AX23" s="95"/>
      <c r="AY23" s="95"/>
      <c r="AZ23" s="95"/>
      <c r="BA23" s="95"/>
      <c r="BB23" s="95"/>
      <c r="BC23" s="95"/>
      <c r="BD23" s="95"/>
      <c r="BE23" s="95"/>
      <c r="BF23" s="95"/>
      <c r="BG23" s="95"/>
      <c r="BH23" s="95"/>
      <c r="BI23" s="95"/>
      <c r="BJ23" s="95"/>
      <c r="BK23" s="95"/>
      <c r="BL23" s="95"/>
      <c r="BM23" s="95"/>
      <c r="BN23" s="95"/>
      <c r="BO23" s="95"/>
      <c r="BP23" s="95"/>
      <c r="BQ23" s="95"/>
      <c r="BR23" s="95"/>
      <c r="BS23" s="95"/>
      <c r="BT23" s="95"/>
      <c r="BU23" s="95"/>
      <c r="BV23" s="95"/>
      <c r="BW23" s="95"/>
      <c r="BX23" s="95"/>
      <c r="BY23" s="95"/>
      <c r="BZ23" s="95"/>
      <c r="CA23" s="95"/>
      <c r="CB23" s="95"/>
      <c r="CC23" s="96"/>
    </row>
    <row r="24" spans="1:82" ht="18" customHeight="1">
      <c r="A24" s="566" t="s">
        <v>1599</v>
      </c>
      <c r="B24" s="567"/>
      <c r="C24" s="567"/>
      <c r="D24" s="567"/>
      <c r="E24" s="567"/>
      <c r="F24" s="567"/>
      <c r="G24" s="567"/>
      <c r="H24" s="567"/>
      <c r="I24" s="567"/>
      <c r="J24" s="567"/>
      <c r="K24" s="567"/>
      <c r="L24" s="567"/>
      <c r="M24" s="567"/>
      <c r="N24" s="567"/>
      <c r="O24" s="567"/>
      <c r="P24" s="567"/>
      <c r="Q24" s="567"/>
      <c r="R24" s="567"/>
      <c r="S24" s="567"/>
      <c r="T24" s="567"/>
      <c r="U24" s="567"/>
      <c r="V24" s="567"/>
      <c r="W24" s="567"/>
      <c r="X24" s="567"/>
      <c r="Y24" s="567"/>
      <c r="Z24" s="567"/>
      <c r="AA24" s="567"/>
      <c r="AB24" s="567"/>
      <c r="AC24" s="567"/>
      <c r="AD24" s="567"/>
      <c r="AE24" s="567"/>
      <c r="AF24" s="568"/>
      <c r="AG24" s="95"/>
      <c r="AH24" s="569" t="s">
        <v>1339</v>
      </c>
      <c r="AI24" s="570"/>
      <c r="AJ24" s="570"/>
      <c r="AK24" s="570"/>
      <c r="AL24" s="570"/>
      <c r="AM24" s="570"/>
      <c r="AN24" s="570"/>
      <c r="AO24" s="570"/>
      <c r="AP24" s="570"/>
      <c r="AQ24" s="570"/>
      <c r="AR24" s="570"/>
      <c r="AS24" s="570"/>
      <c r="AT24" s="570"/>
      <c r="AU24" s="570"/>
      <c r="AV24" s="570"/>
      <c r="AW24" s="570"/>
      <c r="AX24" s="570"/>
      <c r="AY24" s="570"/>
      <c r="AZ24" s="570"/>
      <c r="BA24" s="570"/>
      <c r="BB24" s="570"/>
      <c r="BC24" s="570"/>
      <c r="BD24" s="570"/>
      <c r="BE24" s="570"/>
      <c r="BF24" s="570"/>
      <c r="BG24" s="570"/>
      <c r="BH24" s="570"/>
      <c r="BI24" s="570"/>
      <c r="BJ24" s="570"/>
      <c r="BK24" s="570"/>
      <c r="BL24" s="570"/>
      <c r="BM24" s="570"/>
      <c r="BN24" s="570"/>
      <c r="BO24" s="570"/>
      <c r="BP24" s="570"/>
      <c r="BQ24" s="570"/>
      <c r="BR24" s="570"/>
      <c r="BS24" s="570"/>
      <c r="BT24" s="570"/>
      <c r="BU24" s="570"/>
      <c r="BV24" s="570"/>
      <c r="BW24" s="570"/>
      <c r="BX24" s="570"/>
      <c r="BY24" s="570"/>
      <c r="BZ24" s="570"/>
      <c r="CA24" s="570"/>
      <c r="CB24" s="570"/>
      <c r="CC24" s="571"/>
    </row>
    <row r="25" spans="1:82" ht="17.100000000000001" customHeight="1">
      <c r="A25" s="121">
        <v>1</v>
      </c>
      <c r="B25" s="572" t="s">
        <v>1946</v>
      </c>
      <c r="C25" s="572"/>
      <c r="D25" s="572"/>
      <c r="E25" s="572"/>
      <c r="F25" s="572"/>
      <c r="G25" s="572"/>
      <c r="H25" s="572"/>
      <c r="I25" s="572"/>
      <c r="J25" s="572"/>
      <c r="K25" s="572"/>
      <c r="L25" s="572"/>
      <c r="M25" s="572"/>
      <c r="N25" s="572"/>
      <c r="O25" s="572"/>
      <c r="P25" s="572"/>
      <c r="Q25" s="572"/>
      <c r="R25" s="572"/>
      <c r="S25" s="572"/>
      <c r="T25" s="572"/>
      <c r="U25" s="572"/>
      <c r="V25" s="572"/>
      <c r="W25" s="572"/>
      <c r="X25" s="572"/>
      <c r="Y25" s="572"/>
      <c r="Z25" s="572"/>
      <c r="AA25" s="572"/>
      <c r="AB25" s="572"/>
      <c r="AC25" s="572"/>
      <c r="AD25" s="572"/>
      <c r="AE25" s="572"/>
      <c r="AF25" s="572"/>
      <c r="AG25" s="95"/>
      <c r="AH25" s="113" t="s">
        <v>1600</v>
      </c>
      <c r="AI25" s="95"/>
      <c r="AJ25" s="95"/>
      <c r="AK25" s="95"/>
      <c r="AL25" s="95"/>
      <c r="AM25" s="95"/>
      <c r="AN25" s="95"/>
      <c r="AO25" s="95"/>
      <c r="AP25" s="95"/>
      <c r="AQ25" s="95"/>
      <c r="AR25" s="95"/>
      <c r="AS25" s="95"/>
      <c r="AT25" s="95"/>
      <c r="AU25" s="95"/>
      <c r="AV25" s="95"/>
      <c r="AW25" s="95"/>
      <c r="AX25" s="95"/>
      <c r="AY25" s="95"/>
      <c r="AZ25" s="95"/>
      <c r="BA25" s="95"/>
      <c r="BB25" s="95"/>
      <c r="BC25" s="95"/>
      <c r="BD25" s="95"/>
      <c r="BE25" s="95"/>
      <c r="BF25" s="95"/>
      <c r="BG25" s="95"/>
      <c r="BH25" s="95"/>
      <c r="BI25" s="95"/>
      <c r="BJ25" s="95"/>
      <c r="BK25" s="95"/>
      <c r="BL25" s="95"/>
      <c r="BM25" s="95"/>
      <c r="BN25" s="95"/>
      <c r="BO25" s="95"/>
      <c r="BP25" s="564">
        <v>31914431</v>
      </c>
      <c r="BQ25" s="564"/>
      <c r="BR25" s="564"/>
      <c r="BS25" s="564"/>
      <c r="BT25" s="564"/>
      <c r="BU25" s="564"/>
      <c r="BV25" s="564"/>
      <c r="BW25" s="564"/>
      <c r="BX25" s="564"/>
      <c r="BY25" s="564"/>
      <c r="BZ25" s="564"/>
      <c r="CA25" s="564"/>
      <c r="CB25" s="564"/>
      <c r="CC25" s="565"/>
    </row>
    <row r="26" spans="1:82" ht="17.100000000000001" customHeight="1">
      <c r="A26" s="122">
        <v>2</v>
      </c>
      <c r="B26" s="561" t="s">
        <v>1947</v>
      </c>
      <c r="C26" s="562"/>
      <c r="D26" s="562"/>
      <c r="E26" s="562"/>
      <c r="F26" s="562"/>
      <c r="G26" s="562"/>
      <c r="H26" s="562"/>
      <c r="I26" s="562"/>
      <c r="J26" s="562"/>
      <c r="K26" s="562"/>
      <c r="L26" s="562"/>
      <c r="M26" s="562"/>
      <c r="N26" s="562"/>
      <c r="O26" s="562"/>
      <c r="P26" s="562"/>
      <c r="Q26" s="562"/>
      <c r="R26" s="562"/>
      <c r="S26" s="562"/>
      <c r="T26" s="562"/>
      <c r="U26" s="562"/>
      <c r="V26" s="562"/>
      <c r="W26" s="562"/>
      <c r="X26" s="562"/>
      <c r="Y26" s="562"/>
      <c r="Z26" s="562"/>
      <c r="AA26" s="562"/>
      <c r="AB26" s="562"/>
      <c r="AC26" s="562"/>
      <c r="AD26" s="562"/>
      <c r="AE26" s="562"/>
      <c r="AF26" s="563"/>
      <c r="AG26" s="95"/>
      <c r="AH26" s="113" t="s">
        <v>1601</v>
      </c>
      <c r="AI26" s="95"/>
      <c r="AJ26" s="95"/>
      <c r="AK26" s="95"/>
      <c r="AL26" s="95"/>
      <c r="AM26" s="95"/>
      <c r="AN26" s="95"/>
      <c r="AO26" s="95"/>
      <c r="AP26" s="95"/>
      <c r="AQ26" s="95"/>
      <c r="AR26" s="95"/>
      <c r="AS26" s="95"/>
      <c r="AT26" s="95"/>
      <c r="AU26" s="95"/>
      <c r="AV26" s="95"/>
      <c r="AW26" s="95"/>
      <c r="AX26" s="95"/>
      <c r="AY26" s="95"/>
      <c r="AZ26" s="95"/>
      <c r="BA26" s="95"/>
      <c r="BB26" s="95"/>
      <c r="BC26" s="95"/>
      <c r="BD26" s="95"/>
      <c r="BE26" s="95"/>
      <c r="BF26" s="95"/>
      <c r="BG26" s="95"/>
      <c r="BH26" s="95"/>
      <c r="BI26" s="95"/>
      <c r="BJ26" s="95"/>
      <c r="BK26" s="95"/>
      <c r="BL26" s="95"/>
      <c r="BM26" s="95"/>
      <c r="BN26" s="95"/>
      <c r="BO26" s="95"/>
      <c r="BP26" s="564">
        <v>8066430</v>
      </c>
      <c r="BQ26" s="564"/>
      <c r="BR26" s="564"/>
      <c r="BS26" s="564"/>
      <c r="BT26" s="564"/>
      <c r="BU26" s="564"/>
      <c r="BV26" s="564"/>
      <c r="BW26" s="564"/>
      <c r="BX26" s="564"/>
      <c r="BY26" s="564"/>
      <c r="BZ26" s="564"/>
      <c r="CA26" s="564"/>
      <c r="CB26" s="564"/>
      <c r="CC26" s="565"/>
    </row>
    <row r="27" spans="1:82" ht="17.100000000000001" customHeight="1">
      <c r="A27" s="122">
        <v>3</v>
      </c>
      <c r="B27" s="561" t="s">
        <v>1948</v>
      </c>
      <c r="C27" s="562"/>
      <c r="D27" s="562"/>
      <c r="E27" s="562"/>
      <c r="F27" s="562"/>
      <c r="G27" s="562"/>
      <c r="H27" s="562"/>
      <c r="I27" s="562"/>
      <c r="J27" s="562"/>
      <c r="K27" s="562"/>
      <c r="L27" s="562"/>
      <c r="M27" s="562"/>
      <c r="N27" s="562"/>
      <c r="O27" s="562"/>
      <c r="P27" s="562"/>
      <c r="Q27" s="562"/>
      <c r="R27" s="562"/>
      <c r="S27" s="562"/>
      <c r="T27" s="562"/>
      <c r="U27" s="562"/>
      <c r="V27" s="562"/>
      <c r="W27" s="562"/>
      <c r="X27" s="562"/>
      <c r="Y27" s="562"/>
      <c r="Z27" s="562"/>
      <c r="AA27" s="562"/>
      <c r="AB27" s="562"/>
      <c r="AC27" s="562"/>
      <c r="AD27" s="562"/>
      <c r="AE27" s="562"/>
      <c r="AF27" s="563"/>
      <c r="AG27" s="95"/>
      <c r="AH27" s="113" t="s">
        <v>1602</v>
      </c>
      <c r="AI27" s="95"/>
      <c r="AJ27" s="95"/>
      <c r="AK27" s="95"/>
      <c r="AL27" s="95"/>
      <c r="AM27" s="95"/>
      <c r="AN27" s="95"/>
      <c r="AO27" s="95"/>
      <c r="AP27" s="95"/>
      <c r="AQ27" s="95"/>
      <c r="AR27" s="95"/>
      <c r="AS27" s="95"/>
      <c r="AT27" s="95"/>
      <c r="AU27" s="95"/>
      <c r="AV27" s="95"/>
      <c r="AW27" s="95"/>
      <c r="AX27" s="95"/>
      <c r="AY27" s="95"/>
      <c r="AZ27" s="95"/>
      <c r="BA27" s="95"/>
      <c r="BB27" s="95"/>
      <c r="BC27" s="95"/>
      <c r="BD27" s="95"/>
      <c r="BE27" s="95"/>
      <c r="BF27" s="95"/>
      <c r="BG27" s="95"/>
      <c r="BH27" s="95"/>
      <c r="BI27" s="95"/>
      <c r="BJ27" s="95"/>
      <c r="BK27" s="95"/>
      <c r="BL27" s="95"/>
      <c r="BM27" s="95"/>
      <c r="BN27" s="95"/>
      <c r="BO27" s="95"/>
      <c r="BP27" s="564">
        <v>10649745</v>
      </c>
      <c r="BQ27" s="564"/>
      <c r="BR27" s="564"/>
      <c r="BS27" s="564"/>
      <c r="BT27" s="564"/>
      <c r="BU27" s="564"/>
      <c r="BV27" s="564"/>
      <c r="BW27" s="564"/>
      <c r="BX27" s="564"/>
      <c r="BY27" s="564"/>
      <c r="BZ27" s="564"/>
      <c r="CA27" s="564"/>
      <c r="CB27" s="564"/>
      <c r="CC27" s="565"/>
    </row>
    <row r="28" spans="1:82" ht="32.25" customHeight="1">
      <c r="A28" s="122">
        <v>4</v>
      </c>
      <c r="B28" s="561" t="s">
        <v>1949</v>
      </c>
      <c r="C28" s="562"/>
      <c r="D28" s="562"/>
      <c r="E28" s="562"/>
      <c r="F28" s="562"/>
      <c r="G28" s="562"/>
      <c r="H28" s="562"/>
      <c r="I28" s="562"/>
      <c r="J28" s="562"/>
      <c r="K28" s="562"/>
      <c r="L28" s="562"/>
      <c r="M28" s="562"/>
      <c r="N28" s="562"/>
      <c r="O28" s="562"/>
      <c r="P28" s="562"/>
      <c r="Q28" s="562"/>
      <c r="R28" s="562"/>
      <c r="S28" s="562"/>
      <c r="T28" s="562"/>
      <c r="U28" s="562"/>
      <c r="V28" s="562"/>
      <c r="W28" s="562"/>
      <c r="X28" s="562"/>
      <c r="Y28" s="562"/>
      <c r="Z28" s="562"/>
      <c r="AA28" s="562"/>
      <c r="AB28" s="562"/>
      <c r="AC28" s="562"/>
      <c r="AD28" s="562"/>
      <c r="AE28" s="562"/>
      <c r="AF28" s="563"/>
      <c r="AG28" s="95"/>
      <c r="AH28" s="573" t="s">
        <v>1603</v>
      </c>
      <c r="AI28" s="574"/>
      <c r="AJ28" s="574"/>
      <c r="AK28" s="574"/>
      <c r="AL28" s="574"/>
      <c r="AM28" s="574"/>
      <c r="AN28" s="574"/>
      <c r="AO28" s="574"/>
      <c r="AP28" s="574"/>
      <c r="AQ28" s="574"/>
      <c r="AR28" s="574"/>
      <c r="AS28" s="574"/>
      <c r="AT28" s="574"/>
      <c r="AU28" s="574"/>
      <c r="AV28" s="574"/>
      <c r="AW28" s="574"/>
      <c r="AX28" s="574"/>
      <c r="AY28" s="574"/>
      <c r="AZ28" s="574"/>
      <c r="BA28" s="574"/>
      <c r="BB28" s="574"/>
      <c r="BC28" s="574"/>
      <c r="BD28" s="574"/>
      <c r="BE28" s="574"/>
      <c r="BF28" s="574"/>
      <c r="BG28" s="574"/>
      <c r="BH28" s="574"/>
      <c r="BI28" s="574"/>
      <c r="BJ28" s="574"/>
      <c r="BK28" s="574"/>
      <c r="BL28" s="574"/>
      <c r="BM28" s="574"/>
      <c r="BN28" s="574"/>
      <c r="BO28" s="574"/>
      <c r="BP28" s="564">
        <v>0</v>
      </c>
      <c r="BQ28" s="564"/>
      <c r="BR28" s="564"/>
      <c r="BS28" s="564"/>
      <c r="BT28" s="564"/>
      <c r="BU28" s="564"/>
      <c r="BV28" s="564"/>
      <c r="BW28" s="564"/>
      <c r="BX28" s="564"/>
      <c r="BY28" s="564"/>
      <c r="BZ28" s="564"/>
      <c r="CA28" s="564"/>
      <c r="CB28" s="564"/>
      <c r="CC28" s="565"/>
    </row>
    <row r="29" spans="1:82" ht="21" customHeight="1">
      <c r="A29" s="122">
        <v>5</v>
      </c>
      <c r="B29" s="561"/>
      <c r="C29" s="562"/>
      <c r="D29" s="562"/>
      <c r="E29" s="562"/>
      <c r="F29" s="562"/>
      <c r="G29" s="562"/>
      <c r="H29" s="562"/>
      <c r="I29" s="562"/>
      <c r="J29" s="562"/>
      <c r="K29" s="562"/>
      <c r="L29" s="562"/>
      <c r="M29" s="562"/>
      <c r="N29" s="562"/>
      <c r="O29" s="562"/>
      <c r="P29" s="562"/>
      <c r="Q29" s="562"/>
      <c r="R29" s="562"/>
      <c r="S29" s="562"/>
      <c r="T29" s="562"/>
      <c r="U29" s="562"/>
      <c r="V29" s="562"/>
      <c r="W29" s="562"/>
      <c r="X29" s="562"/>
      <c r="Y29" s="562"/>
      <c r="Z29" s="562"/>
      <c r="AA29" s="562"/>
      <c r="AB29" s="562"/>
      <c r="AC29" s="562"/>
      <c r="AD29" s="562"/>
      <c r="AE29" s="562"/>
      <c r="AF29" s="563"/>
      <c r="AG29" s="95"/>
      <c r="AH29" s="113" t="s">
        <v>1604</v>
      </c>
      <c r="AI29" s="95"/>
      <c r="AJ29" s="95"/>
      <c r="AK29" s="95"/>
      <c r="AL29" s="95"/>
      <c r="AM29" s="95"/>
      <c r="AN29" s="95"/>
      <c r="AO29" s="95"/>
      <c r="AP29" s="95"/>
      <c r="AQ29" s="95"/>
      <c r="AR29" s="95"/>
      <c r="AS29" s="95"/>
      <c r="AT29" s="95"/>
      <c r="AU29" s="95"/>
      <c r="AV29" s="95"/>
      <c r="AW29" s="95"/>
      <c r="AX29" s="95"/>
      <c r="AY29" s="95"/>
      <c r="AZ29" s="95"/>
      <c r="BA29" s="95"/>
      <c r="BB29" s="95"/>
      <c r="BC29" s="95"/>
      <c r="BD29" s="95"/>
      <c r="BE29" s="95"/>
      <c r="BF29" s="95"/>
      <c r="BG29" s="95"/>
      <c r="BH29" s="95"/>
      <c r="BI29" s="95"/>
      <c r="BJ29" s="95"/>
      <c r="BK29" s="95"/>
      <c r="BL29" s="95"/>
      <c r="BM29" s="95"/>
      <c r="BN29" s="95"/>
      <c r="BO29" s="95"/>
      <c r="BP29" s="564">
        <v>930379</v>
      </c>
      <c r="BQ29" s="564"/>
      <c r="BR29" s="564"/>
      <c r="BS29" s="564"/>
      <c r="BT29" s="564"/>
      <c r="BU29" s="564"/>
      <c r="BV29" s="564"/>
      <c r="BW29" s="564"/>
      <c r="BX29" s="564"/>
      <c r="BY29" s="564"/>
      <c r="BZ29" s="564"/>
      <c r="CA29" s="564"/>
      <c r="CB29" s="564"/>
      <c r="CC29" s="565"/>
    </row>
    <row r="30" spans="1:82" ht="17.100000000000001" customHeight="1">
      <c r="A30" s="122">
        <v>6</v>
      </c>
      <c r="B30" s="561"/>
      <c r="C30" s="562"/>
      <c r="D30" s="562"/>
      <c r="E30" s="562"/>
      <c r="F30" s="562"/>
      <c r="G30" s="562"/>
      <c r="H30" s="562"/>
      <c r="I30" s="562"/>
      <c r="J30" s="562"/>
      <c r="K30" s="562"/>
      <c r="L30" s="562"/>
      <c r="M30" s="562"/>
      <c r="N30" s="562"/>
      <c r="O30" s="562"/>
      <c r="P30" s="562"/>
      <c r="Q30" s="562"/>
      <c r="R30" s="562"/>
      <c r="S30" s="562"/>
      <c r="T30" s="562"/>
      <c r="U30" s="562"/>
      <c r="V30" s="562"/>
      <c r="W30" s="562"/>
      <c r="X30" s="562"/>
      <c r="Y30" s="562"/>
      <c r="Z30" s="562"/>
      <c r="AA30" s="562"/>
      <c r="AB30" s="562"/>
      <c r="AC30" s="562"/>
      <c r="AD30" s="562"/>
      <c r="AE30" s="562"/>
      <c r="AF30" s="563"/>
      <c r="AG30" s="95"/>
      <c r="AH30" s="113" t="s">
        <v>1605</v>
      </c>
      <c r="AI30" s="95"/>
      <c r="AJ30" s="95"/>
      <c r="AK30" s="95"/>
      <c r="AL30" s="95"/>
      <c r="AM30" s="95"/>
      <c r="AN30" s="95"/>
      <c r="AO30" s="95"/>
      <c r="AP30" s="95"/>
      <c r="AQ30" s="95"/>
      <c r="AR30" s="95"/>
      <c r="AS30" s="95"/>
      <c r="AT30" s="95"/>
      <c r="AU30" s="95"/>
      <c r="AV30" s="95"/>
      <c r="AW30" s="95"/>
      <c r="AX30" s="95"/>
      <c r="AY30" s="95"/>
      <c r="AZ30" s="95"/>
      <c r="BA30" s="95"/>
      <c r="BB30" s="95"/>
      <c r="BC30" s="95"/>
      <c r="BD30" s="95"/>
      <c r="BE30" s="95"/>
      <c r="BF30" s="95"/>
      <c r="BG30" s="95"/>
      <c r="BH30" s="95"/>
      <c r="BI30" s="95"/>
      <c r="BJ30" s="95"/>
      <c r="BK30" s="95"/>
      <c r="BL30" s="95"/>
      <c r="BM30" s="95"/>
      <c r="BN30" s="95"/>
      <c r="BO30" s="95"/>
      <c r="BP30" s="564">
        <v>0</v>
      </c>
      <c r="BQ30" s="564"/>
      <c r="BR30" s="564"/>
      <c r="BS30" s="564"/>
      <c r="BT30" s="564"/>
      <c r="BU30" s="564"/>
      <c r="BV30" s="564"/>
      <c r="BW30" s="564"/>
      <c r="BX30" s="564"/>
      <c r="BY30" s="564"/>
      <c r="BZ30" s="564"/>
      <c r="CA30" s="564"/>
      <c r="CB30" s="564"/>
      <c r="CC30" s="565"/>
    </row>
    <row r="31" spans="1:82" ht="17.100000000000001" customHeight="1">
      <c r="A31" s="122">
        <v>7</v>
      </c>
      <c r="B31" s="572"/>
      <c r="C31" s="572"/>
      <c r="D31" s="572"/>
      <c r="E31" s="572"/>
      <c r="F31" s="572"/>
      <c r="G31" s="572"/>
      <c r="H31" s="572"/>
      <c r="I31" s="572"/>
      <c r="J31" s="572"/>
      <c r="K31" s="572"/>
      <c r="L31" s="572"/>
      <c r="M31" s="572"/>
      <c r="N31" s="572"/>
      <c r="O31" s="572"/>
      <c r="P31" s="572"/>
      <c r="Q31" s="572"/>
      <c r="R31" s="572"/>
      <c r="S31" s="572"/>
      <c r="T31" s="572"/>
      <c r="U31" s="572"/>
      <c r="V31" s="572"/>
      <c r="W31" s="572"/>
      <c r="X31" s="572"/>
      <c r="Y31" s="572"/>
      <c r="Z31" s="572"/>
      <c r="AA31" s="572"/>
      <c r="AB31" s="572"/>
      <c r="AC31" s="572"/>
      <c r="AD31" s="572"/>
      <c r="AE31" s="572"/>
      <c r="AF31" s="572"/>
      <c r="AG31" s="95"/>
      <c r="AH31" s="113" t="s">
        <v>1606</v>
      </c>
      <c r="AI31" s="95"/>
      <c r="AJ31" s="95"/>
      <c r="AK31" s="95"/>
      <c r="AL31" s="95"/>
      <c r="AM31" s="95"/>
      <c r="AN31" s="95"/>
      <c r="AO31" s="95"/>
      <c r="AP31" s="95"/>
      <c r="AQ31" s="95"/>
      <c r="AR31" s="95"/>
      <c r="AS31" s="95"/>
      <c r="AT31" s="95"/>
      <c r="AU31" s="95"/>
      <c r="AV31" s="95"/>
      <c r="AW31" s="95"/>
      <c r="AX31" s="95"/>
      <c r="AY31" s="95"/>
      <c r="AZ31" s="95"/>
      <c r="BA31" s="95"/>
      <c r="BB31" s="95"/>
      <c r="BC31" s="95"/>
      <c r="BD31" s="95"/>
      <c r="BE31" s="95"/>
      <c r="BF31" s="95"/>
      <c r="BG31" s="95"/>
      <c r="BH31" s="95"/>
      <c r="BI31" s="95"/>
      <c r="BJ31" s="95"/>
      <c r="BK31" s="95"/>
      <c r="BL31" s="95"/>
      <c r="BM31" s="95"/>
      <c r="BN31" s="95"/>
      <c r="BO31" s="95"/>
      <c r="BP31" s="564">
        <v>0</v>
      </c>
      <c r="BQ31" s="564"/>
      <c r="BR31" s="564"/>
      <c r="BS31" s="564"/>
      <c r="BT31" s="564"/>
      <c r="BU31" s="564"/>
      <c r="BV31" s="564"/>
      <c r="BW31" s="564"/>
      <c r="BX31" s="564"/>
      <c r="BY31" s="564"/>
      <c r="BZ31" s="564"/>
      <c r="CA31" s="564"/>
      <c r="CB31" s="564"/>
      <c r="CC31" s="565"/>
    </row>
    <row r="32" spans="1:82" ht="17.100000000000001" customHeight="1">
      <c r="A32" s="122">
        <v>8</v>
      </c>
      <c r="B32" s="572"/>
      <c r="C32" s="572"/>
      <c r="D32" s="572"/>
      <c r="E32" s="572"/>
      <c r="F32" s="572"/>
      <c r="G32" s="572"/>
      <c r="H32" s="572"/>
      <c r="I32" s="572"/>
      <c r="J32" s="572"/>
      <c r="K32" s="572"/>
      <c r="L32" s="572"/>
      <c r="M32" s="572"/>
      <c r="N32" s="572"/>
      <c r="O32" s="572"/>
      <c r="P32" s="572"/>
      <c r="Q32" s="572"/>
      <c r="R32" s="572"/>
      <c r="S32" s="572"/>
      <c r="T32" s="572"/>
      <c r="U32" s="572"/>
      <c r="V32" s="572"/>
      <c r="W32" s="572"/>
      <c r="X32" s="572"/>
      <c r="Y32" s="572"/>
      <c r="Z32" s="572"/>
      <c r="AA32" s="572"/>
      <c r="AB32" s="572"/>
      <c r="AC32" s="572"/>
      <c r="AD32" s="572"/>
      <c r="AE32" s="572"/>
      <c r="AF32" s="572"/>
      <c r="AG32" s="95"/>
      <c r="AH32" s="113" t="s">
        <v>1786</v>
      </c>
      <c r="AI32" s="95"/>
      <c r="AJ32" s="95"/>
      <c r="AK32" s="95"/>
      <c r="AL32" s="95"/>
      <c r="AM32" s="95"/>
      <c r="AN32" s="95"/>
      <c r="AO32" s="95"/>
      <c r="AP32" s="95"/>
      <c r="AQ32" s="95"/>
      <c r="AR32" s="95"/>
      <c r="AS32" s="95"/>
      <c r="AT32" s="95"/>
      <c r="AU32" s="95"/>
      <c r="AV32" s="95"/>
      <c r="AW32" s="95"/>
      <c r="AX32" s="95"/>
      <c r="AY32" s="95"/>
      <c r="AZ32" s="95"/>
      <c r="BA32" s="95"/>
      <c r="BB32" s="95"/>
      <c r="BC32" s="95"/>
      <c r="BD32" s="95"/>
      <c r="BE32" s="95"/>
      <c r="BF32" s="95"/>
      <c r="BG32" s="95"/>
      <c r="BH32" s="95"/>
      <c r="BI32" s="95"/>
      <c r="BJ32" s="95"/>
      <c r="BK32" s="95"/>
      <c r="BL32" s="95"/>
      <c r="BM32" s="95"/>
      <c r="BN32" s="95"/>
      <c r="BO32" s="95"/>
      <c r="BP32" s="564">
        <v>0</v>
      </c>
      <c r="BQ32" s="564"/>
      <c r="BR32" s="564"/>
      <c r="BS32" s="564"/>
      <c r="BT32" s="564"/>
      <c r="BU32" s="564"/>
      <c r="BV32" s="564"/>
      <c r="BW32" s="564"/>
      <c r="BX32" s="564"/>
      <c r="BY32" s="564"/>
      <c r="BZ32" s="564"/>
      <c r="CA32" s="564"/>
      <c r="CB32" s="564"/>
      <c r="CC32" s="565"/>
    </row>
    <row r="33" spans="1:81" ht="17.100000000000001" customHeight="1">
      <c r="A33" s="122">
        <v>9</v>
      </c>
      <c r="B33" s="572"/>
      <c r="C33" s="572"/>
      <c r="D33" s="572"/>
      <c r="E33" s="572"/>
      <c r="F33" s="572"/>
      <c r="G33" s="572"/>
      <c r="H33" s="572"/>
      <c r="I33" s="572"/>
      <c r="J33" s="572"/>
      <c r="K33" s="572"/>
      <c r="L33" s="572"/>
      <c r="M33" s="572"/>
      <c r="N33" s="572"/>
      <c r="O33" s="572"/>
      <c r="P33" s="572"/>
      <c r="Q33" s="572"/>
      <c r="R33" s="572"/>
      <c r="S33" s="572"/>
      <c r="T33" s="572"/>
      <c r="U33" s="572"/>
      <c r="V33" s="572"/>
      <c r="W33" s="572"/>
      <c r="X33" s="572"/>
      <c r="Y33" s="572"/>
      <c r="Z33" s="572"/>
      <c r="AA33" s="572"/>
      <c r="AB33" s="572"/>
      <c r="AC33" s="572"/>
      <c r="AD33" s="572"/>
      <c r="AE33" s="572"/>
      <c r="AF33" s="572"/>
      <c r="AG33" s="95"/>
      <c r="AH33" s="113" t="s">
        <v>1607</v>
      </c>
      <c r="AI33" s="95"/>
      <c r="AJ33" s="95"/>
      <c r="AK33" s="95"/>
      <c r="AL33" s="95"/>
      <c r="AM33" s="95"/>
      <c r="AN33" s="95"/>
      <c r="AO33" s="95"/>
      <c r="AP33" s="95"/>
      <c r="AQ33" s="95"/>
      <c r="AR33" s="95"/>
      <c r="AS33" s="95"/>
      <c r="AT33" s="95"/>
      <c r="AU33" s="95"/>
      <c r="AV33" s="95"/>
      <c r="AW33" s="95"/>
      <c r="AX33" s="95"/>
      <c r="AY33" s="95"/>
      <c r="AZ33" s="95"/>
      <c r="BA33" s="95"/>
      <c r="BB33" s="95"/>
      <c r="BC33" s="95"/>
      <c r="BD33" s="95"/>
      <c r="BE33" s="95"/>
      <c r="BF33" s="95"/>
      <c r="BG33" s="95"/>
      <c r="BH33" s="95"/>
      <c r="BI33" s="95"/>
      <c r="BJ33" s="95"/>
      <c r="BK33" s="95"/>
      <c r="BL33" s="95"/>
      <c r="BM33" s="95"/>
      <c r="BN33" s="95"/>
      <c r="BO33" s="95"/>
      <c r="BP33" s="564">
        <v>0</v>
      </c>
      <c r="BQ33" s="564"/>
      <c r="BR33" s="564"/>
      <c r="BS33" s="564"/>
      <c r="BT33" s="564"/>
      <c r="BU33" s="564"/>
      <c r="BV33" s="564"/>
      <c r="BW33" s="564"/>
      <c r="BX33" s="564"/>
      <c r="BY33" s="564"/>
      <c r="BZ33" s="564"/>
      <c r="CA33" s="564"/>
      <c r="CB33" s="564"/>
      <c r="CC33" s="565"/>
    </row>
    <row r="34" spans="1:81" ht="17.100000000000001" customHeight="1">
      <c r="A34" s="123">
        <v>10</v>
      </c>
      <c r="B34" s="572"/>
      <c r="C34" s="572"/>
      <c r="D34" s="572"/>
      <c r="E34" s="572"/>
      <c r="F34" s="572"/>
      <c r="G34" s="572"/>
      <c r="H34" s="572"/>
      <c r="I34" s="572"/>
      <c r="J34" s="572"/>
      <c r="K34" s="572"/>
      <c r="L34" s="572"/>
      <c r="M34" s="572"/>
      <c r="N34" s="572"/>
      <c r="O34" s="572"/>
      <c r="P34" s="572"/>
      <c r="Q34" s="572"/>
      <c r="R34" s="572"/>
      <c r="S34" s="572"/>
      <c r="T34" s="572"/>
      <c r="U34" s="572"/>
      <c r="V34" s="572"/>
      <c r="W34" s="572"/>
      <c r="X34" s="572"/>
      <c r="Y34" s="572"/>
      <c r="Z34" s="572"/>
      <c r="AA34" s="572"/>
      <c r="AB34" s="572"/>
      <c r="AC34" s="572"/>
      <c r="AD34" s="572"/>
      <c r="AE34" s="572"/>
      <c r="AF34" s="572"/>
      <c r="AG34" s="114"/>
      <c r="AH34" s="578" t="s">
        <v>1608</v>
      </c>
      <c r="AI34" s="579"/>
      <c r="AJ34" s="579"/>
      <c r="AK34" s="579"/>
      <c r="AL34" s="579"/>
      <c r="AM34" s="579"/>
      <c r="AN34" s="579"/>
      <c r="AO34" s="579"/>
      <c r="AP34" s="579"/>
      <c r="AQ34" s="579"/>
      <c r="AR34" s="579"/>
      <c r="AS34" s="579"/>
      <c r="AT34" s="579"/>
      <c r="AU34" s="579"/>
      <c r="AV34" s="579"/>
      <c r="AW34" s="579"/>
      <c r="AX34" s="579"/>
      <c r="AY34" s="579"/>
      <c r="AZ34" s="579"/>
      <c r="BA34" s="579"/>
      <c r="BB34" s="579"/>
      <c r="BC34" s="579"/>
      <c r="BD34" s="579"/>
      <c r="BE34" s="579"/>
      <c r="BF34" s="579"/>
      <c r="BG34" s="579"/>
      <c r="BH34" s="579"/>
      <c r="BI34" s="579"/>
      <c r="BJ34" s="579"/>
      <c r="BK34" s="579"/>
      <c r="BL34" s="579"/>
      <c r="BM34" s="579"/>
      <c r="BN34" s="579"/>
      <c r="BO34" s="579"/>
      <c r="BP34" s="580">
        <f>SUM(BP25:CC33)</f>
        <v>51560985</v>
      </c>
      <c r="BQ34" s="580"/>
      <c r="BR34" s="580"/>
      <c r="BS34" s="580"/>
      <c r="BT34" s="580"/>
      <c r="BU34" s="580"/>
      <c r="BV34" s="580"/>
      <c r="BW34" s="580"/>
      <c r="BX34" s="580"/>
      <c r="BY34" s="580"/>
      <c r="BZ34" s="580"/>
      <c r="CA34" s="580"/>
      <c r="CB34" s="580"/>
      <c r="CC34" s="581"/>
    </row>
    <row r="35" spans="1:81" ht="17.100000000000001" customHeight="1" thickBot="1">
      <c r="A35" s="124">
        <v>11</v>
      </c>
      <c r="B35" s="575"/>
      <c r="C35" s="576"/>
      <c r="D35" s="576"/>
      <c r="E35" s="576"/>
      <c r="F35" s="576"/>
      <c r="G35" s="576"/>
      <c r="H35" s="576"/>
      <c r="I35" s="576"/>
      <c r="J35" s="576"/>
      <c r="K35" s="576"/>
      <c r="L35" s="576"/>
      <c r="M35" s="576"/>
      <c r="N35" s="576"/>
      <c r="O35" s="576"/>
      <c r="P35" s="576"/>
      <c r="Q35" s="576"/>
      <c r="R35" s="576"/>
      <c r="S35" s="576"/>
      <c r="T35" s="576"/>
      <c r="U35" s="576"/>
      <c r="V35" s="576"/>
      <c r="W35" s="576"/>
      <c r="X35" s="576"/>
      <c r="Y35" s="576"/>
      <c r="Z35" s="576"/>
      <c r="AA35" s="576"/>
      <c r="AB35" s="576"/>
      <c r="AC35" s="576"/>
      <c r="AD35" s="576"/>
      <c r="AE35" s="576"/>
      <c r="AF35" s="577"/>
      <c r="AG35" s="125"/>
      <c r="AH35" s="126"/>
      <c r="AI35" s="125"/>
      <c r="AJ35" s="125"/>
      <c r="AK35" s="125"/>
      <c r="AL35" s="125"/>
      <c r="AM35" s="125"/>
      <c r="AN35" s="125"/>
      <c r="AO35" s="125"/>
      <c r="AP35" s="125"/>
      <c r="AQ35" s="125"/>
      <c r="AR35" s="125"/>
      <c r="AS35" s="125"/>
      <c r="AT35" s="125"/>
      <c r="AU35" s="125"/>
      <c r="AV35" s="125"/>
      <c r="AW35" s="125"/>
      <c r="AX35" s="125"/>
      <c r="AY35" s="125"/>
      <c r="AZ35" s="125"/>
      <c r="BA35" s="125"/>
      <c r="BB35" s="125"/>
      <c r="BC35" s="125"/>
      <c r="BD35" s="125"/>
      <c r="BE35" s="125"/>
      <c r="BF35" s="125"/>
      <c r="BG35" s="125"/>
      <c r="BH35" s="125"/>
      <c r="BI35" s="125"/>
      <c r="BJ35" s="125"/>
      <c r="BK35" s="125"/>
      <c r="BL35" s="125"/>
      <c r="BM35" s="125"/>
      <c r="BN35" s="125"/>
      <c r="BO35" s="125"/>
      <c r="BP35" s="125"/>
      <c r="BQ35" s="125"/>
      <c r="BR35" s="125"/>
      <c r="BS35" s="125"/>
      <c r="BT35" s="125"/>
      <c r="BU35" s="125"/>
      <c r="BV35" s="125"/>
      <c r="BW35" s="125"/>
      <c r="BX35" s="125"/>
      <c r="BY35" s="125"/>
      <c r="BZ35" s="125"/>
      <c r="CA35" s="125"/>
      <c r="CB35" s="125"/>
      <c r="CC35" s="127"/>
    </row>
    <row r="36" spans="1:81" ht="15.75" thickTop="1">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row>
  </sheetData>
  <mergeCells count="40">
    <mergeCell ref="B35:AF35"/>
    <mergeCell ref="B32:AF32"/>
    <mergeCell ref="BP32:CC32"/>
    <mergeCell ref="B33:AF33"/>
    <mergeCell ref="BP33:CC33"/>
    <mergeCell ref="B34:AF34"/>
    <mergeCell ref="AH34:BO34"/>
    <mergeCell ref="BP34:CC34"/>
    <mergeCell ref="B29:AF29"/>
    <mergeCell ref="BP29:CC29"/>
    <mergeCell ref="B30:AF30"/>
    <mergeCell ref="BP30:CC30"/>
    <mergeCell ref="B31:AF31"/>
    <mergeCell ref="BP31:CC31"/>
    <mergeCell ref="B27:AF27"/>
    <mergeCell ref="BP27:CC27"/>
    <mergeCell ref="B28:AF28"/>
    <mergeCell ref="AH28:BO28"/>
    <mergeCell ref="BP28:CC28"/>
    <mergeCell ref="A24:AF24"/>
    <mergeCell ref="AH24:CC24"/>
    <mergeCell ref="B25:AF25"/>
    <mergeCell ref="BP25:CC25"/>
    <mergeCell ref="B26:AF26"/>
    <mergeCell ref="BP26:CC26"/>
    <mergeCell ref="A19:CC19"/>
    <mergeCell ref="M20:AW20"/>
    <mergeCell ref="A21:AW22"/>
    <mergeCell ref="AX21:BJ22"/>
    <mergeCell ref="BK21:CC22"/>
    <mergeCell ref="A10:AL15"/>
    <mergeCell ref="AM10:CC12"/>
    <mergeCell ref="AM14:CC15"/>
    <mergeCell ref="N17:BJ18"/>
    <mergeCell ref="BL18:CC18"/>
    <mergeCell ref="A1:CC2"/>
    <mergeCell ref="A3:AU3"/>
    <mergeCell ref="A6:AK6"/>
    <mergeCell ref="AM6:CC6"/>
    <mergeCell ref="K8:CC8"/>
  </mergeCells>
  <pageMargins left="0.55118110236220474" right="0.35433070866141736" top="0.47244094488188981" bottom="0.39370078740157483" header="0.31496062992125984" footer="0.31496062992125984"/>
  <pageSetup scale="90" orientation="landscape" horizontalDpi="4294967295" verticalDpi="4294967295" r:id="rId1"/>
  <headerFooter>
    <oddFooter>&amp;R&amp;10Página &amp;P de &amp;N</oddFooter>
  </headerFooter>
</worksheet>
</file>

<file path=xl/worksheets/sheet8.xml><?xml version="1.0" encoding="utf-8"?>
<worksheet xmlns="http://schemas.openxmlformats.org/spreadsheetml/2006/main" xmlns:r="http://schemas.openxmlformats.org/officeDocument/2006/relationships">
  <sheetPr codeName="Hoja10">
    <tabColor rgb="FF00736F"/>
  </sheetPr>
  <dimension ref="A1:H79"/>
  <sheetViews>
    <sheetView showGridLines="0" topLeftCell="A49" workbookViewId="0">
      <selection activeCell="E35" sqref="E35"/>
    </sheetView>
  </sheetViews>
  <sheetFormatPr baseColWidth="10" defaultColWidth="11.42578125" defaultRowHeight="12.75" customHeight="1"/>
  <cols>
    <col min="1" max="1" width="4.85546875" style="8" customWidth="1"/>
    <col min="2" max="2" width="32.85546875" style="4" customWidth="1"/>
    <col min="3" max="3" width="14.28515625" style="15" customWidth="1"/>
    <col min="4" max="4" width="10.140625" style="16" customWidth="1"/>
    <col min="5" max="6" width="17.85546875" style="4" customWidth="1"/>
    <col min="7" max="7" width="13" style="4" customWidth="1"/>
    <col min="8" max="8" width="11.42578125" style="78" customWidth="1"/>
    <col min="9" max="16384" width="11.42578125" style="78"/>
  </cols>
  <sheetData>
    <row r="1" spans="1:7" ht="30" customHeight="1">
      <c r="A1" s="598" t="s">
        <v>1764</v>
      </c>
      <c r="B1" s="598"/>
      <c r="C1" s="598"/>
      <c r="D1" s="598"/>
      <c r="E1" s="598"/>
      <c r="F1" s="598"/>
      <c r="G1" s="598"/>
    </row>
    <row r="2" spans="1:7" ht="27.75" customHeight="1" thickBot="1">
      <c r="A2" s="599" t="str">
        <f>'Objetivos PMD'!$B$3</f>
        <v>Municipio:  Degollado, Jalisco.</v>
      </c>
      <c r="B2" s="599"/>
      <c r="C2" s="599"/>
      <c r="D2" s="599"/>
      <c r="E2" s="599"/>
      <c r="F2" s="599"/>
      <c r="G2" s="599"/>
    </row>
    <row r="3" spans="1:7" ht="21" customHeight="1">
      <c r="A3" s="582" t="s">
        <v>7</v>
      </c>
      <c r="B3" s="583"/>
      <c r="C3" s="583"/>
      <c r="D3" s="583"/>
      <c r="E3" s="586" t="s">
        <v>1766</v>
      </c>
      <c r="F3" s="586" t="s">
        <v>1767</v>
      </c>
      <c r="G3" s="600" t="s">
        <v>1768</v>
      </c>
    </row>
    <row r="4" spans="1:7" ht="24.75" customHeight="1">
      <c r="A4" s="584"/>
      <c r="B4" s="585"/>
      <c r="C4" s="585"/>
      <c r="D4" s="585"/>
      <c r="E4" s="587"/>
      <c r="F4" s="587"/>
      <c r="G4" s="601"/>
    </row>
    <row r="5" spans="1:7" ht="21.75" customHeight="1">
      <c r="A5" s="602" t="s">
        <v>8</v>
      </c>
      <c r="B5" s="603"/>
      <c r="C5" s="603"/>
      <c r="D5" s="603"/>
      <c r="E5" s="603"/>
      <c r="F5" s="603"/>
      <c r="G5" s="604"/>
    </row>
    <row r="6" spans="1:7" ht="15" customHeight="1">
      <c r="A6" s="170">
        <v>1</v>
      </c>
      <c r="B6" s="590" t="s">
        <v>9</v>
      </c>
      <c r="C6" s="590"/>
      <c r="D6" s="590"/>
      <c r="E6" s="171">
        <f>SUM(E7:E14)</f>
        <v>3645638</v>
      </c>
      <c r="F6" s="171">
        <f>SUM(F7:F14)</f>
        <v>4260000</v>
      </c>
      <c r="G6" s="172">
        <f>F6/E6-1</f>
        <v>0.1685197488066561</v>
      </c>
    </row>
    <row r="7" spans="1:7" ht="15" customHeight="1">
      <c r="A7" s="80">
        <v>1.1000000000000001</v>
      </c>
      <c r="B7" s="589" t="s">
        <v>10</v>
      </c>
      <c r="C7" s="589"/>
      <c r="D7" s="589"/>
      <c r="E7" s="5">
        <v>0</v>
      </c>
      <c r="F7" s="199">
        <f>'ESTIMACION DE INGRESOS'!$C$6</f>
        <v>50000</v>
      </c>
      <c r="G7" s="200" t="e">
        <f>F7/E7-1</f>
        <v>#DIV/0!</v>
      </c>
    </row>
    <row r="8" spans="1:7" ht="15" customHeight="1">
      <c r="A8" s="80">
        <v>1.2</v>
      </c>
      <c r="B8" s="589" t="s">
        <v>11</v>
      </c>
      <c r="C8" s="589"/>
      <c r="D8" s="589"/>
      <c r="E8" s="5">
        <v>3609638</v>
      </c>
      <c r="F8" s="199">
        <f>'ESTIMACION DE INGRESOS'!$C$15</f>
        <v>4120000</v>
      </c>
      <c r="G8" s="200">
        <f t="shared" ref="G8:G26" si="0">F8/E8-1</f>
        <v>0.1413886932706272</v>
      </c>
    </row>
    <row r="9" spans="1:7" ht="15" customHeight="1">
      <c r="A9" s="80">
        <v>1.3</v>
      </c>
      <c r="B9" s="589" t="s">
        <v>12</v>
      </c>
      <c r="C9" s="589"/>
      <c r="D9" s="589"/>
      <c r="E9" s="6">
        <v>0</v>
      </c>
      <c r="F9" s="199">
        <f>'ESTIMACION DE INGRESOS'!$C$26</f>
        <v>0</v>
      </c>
      <c r="G9" s="200" t="e">
        <f t="shared" si="0"/>
        <v>#DIV/0!</v>
      </c>
    </row>
    <row r="10" spans="1:7" ht="15" customHeight="1">
      <c r="A10" s="80">
        <v>1.4</v>
      </c>
      <c r="B10" s="589" t="s">
        <v>13</v>
      </c>
      <c r="C10" s="589"/>
      <c r="D10" s="589"/>
      <c r="E10" s="6">
        <v>0</v>
      </c>
      <c r="F10" s="199">
        <f>'ESTIMACION DE INGRESOS'!$C$27</f>
        <v>0</v>
      </c>
      <c r="G10" s="200" t="e">
        <f t="shared" si="0"/>
        <v>#DIV/0!</v>
      </c>
    </row>
    <row r="11" spans="1:7" ht="15" customHeight="1">
      <c r="A11" s="80">
        <v>1.5</v>
      </c>
      <c r="B11" s="589" t="s">
        <v>14</v>
      </c>
      <c r="C11" s="589"/>
      <c r="D11" s="589"/>
      <c r="E11" s="6">
        <v>0</v>
      </c>
      <c r="F11" s="199">
        <f>'ESTIMACION DE INGRESOS'!$C$28</f>
        <v>0</v>
      </c>
      <c r="G11" s="200" t="e">
        <f t="shared" si="0"/>
        <v>#DIV/0!</v>
      </c>
    </row>
    <row r="12" spans="1:7" ht="15" customHeight="1">
      <c r="A12" s="80">
        <v>1.6</v>
      </c>
      <c r="B12" s="589" t="s">
        <v>15</v>
      </c>
      <c r="C12" s="589"/>
      <c r="D12" s="589"/>
      <c r="E12" s="6">
        <v>0</v>
      </c>
      <c r="F12" s="199">
        <f>'ESTIMACION DE INGRESOS'!$C$29</f>
        <v>0</v>
      </c>
      <c r="G12" s="200" t="e">
        <f t="shared" si="0"/>
        <v>#DIV/0!</v>
      </c>
    </row>
    <row r="13" spans="1:7" ht="15" customHeight="1">
      <c r="A13" s="80">
        <v>1.7</v>
      </c>
      <c r="B13" s="591" t="s">
        <v>16</v>
      </c>
      <c r="C13" s="592"/>
      <c r="D13" s="593"/>
      <c r="E13" s="5">
        <v>36000</v>
      </c>
      <c r="F13" s="199">
        <f>'ESTIMACION DE INGRESOS'!$C$30</f>
        <v>90000</v>
      </c>
      <c r="G13" s="200">
        <f t="shared" si="0"/>
        <v>1.5</v>
      </c>
    </row>
    <row r="14" spans="1:7" ht="15" customHeight="1">
      <c r="A14" s="80">
        <v>1.8</v>
      </c>
      <c r="B14" s="591" t="s">
        <v>17</v>
      </c>
      <c r="C14" s="592"/>
      <c r="D14" s="593"/>
      <c r="E14" s="5">
        <v>0</v>
      </c>
      <c r="F14" s="199">
        <f>'ESTIMACION DE INGRESOS'!$C$43</f>
        <v>0</v>
      </c>
      <c r="G14" s="201" t="e">
        <f t="shared" si="0"/>
        <v>#DIV/0!</v>
      </c>
    </row>
    <row r="15" spans="1:7" ht="15" customHeight="1">
      <c r="A15" s="173">
        <v>2</v>
      </c>
      <c r="B15" s="594" t="s">
        <v>18</v>
      </c>
      <c r="C15" s="594"/>
      <c r="D15" s="594"/>
      <c r="E15" s="174">
        <f>SUM(E16:E20)</f>
        <v>0</v>
      </c>
      <c r="F15" s="174">
        <f>SUM(F16:F20)</f>
        <v>0</v>
      </c>
      <c r="G15" s="175" t="e">
        <f t="shared" si="0"/>
        <v>#DIV/0!</v>
      </c>
    </row>
    <row r="16" spans="1:7">
      <c r="A16" s="80">
        <v>2.1</v>
      </c>
      <c r="B16" s="591" t="s">
        <v>1640</v>
      </c>
      <c r="C16" s="592"/>
      <c r="D16" s="593"/>
      <c r="E16" s="5">
        <v>0</v>
      </c>
      <c r="F16" s="199">
        <f>'ESTIMACION DE INGRESOS'!C48</f>
        <v>0</v>
      </c>
      <c r="G16" s="200" t="e">
        <f>F16/E16-1</f>
        <v>#DIV/0!</v>
      </c>
    </row>
    <row r="17" spans="1:7" ht="15" customHeight="1">
      <c r="A17" s="80">
        <v>2.2000000000000002</v>
      </c>
      <c r="B17" s="591" t="s">
        <v>1641</v>
      </c>
      <c r="C17" s="592"/>
      <c r="D17" s="593"/>
      <c r="E17" s="6">
        <v>0</v>
      </c>
      <c r="F17" s="199">
        <f>'ESTIMACION DE INGRESOS'!C49</f>
        <v>0</v>
      </c>
      <c r="G17" s="200" t="e">
        <f>F17/E17-1</f>
        <v>#DIV/0!</v>
      </c>
    </row>
    <row r="18" spans="1:7" ht="15" customHeight="1">
      <c r="A18" s="80">
        <v>2.2999999999999998</v>
      </c>
      <c r="B18" s="591" t="s">
        <v>1642</v>
      </c>
      <c r="C18" s="592"/>
      <c r="D18" s="593"/>
      <c r="E18" s="6">
        <v>0</v>
      </c>
      <c r="F18" s="199">
        <f>'ESTIMACION DE INGRESOS'!C50</f>
        <v>0</v>
      </c>
      <c r="G18" s="200" t="e">
        <f>F18/E18-1</f>
        <v>#DIV/0!</v>
      </c>
    </row>
    <row r="19" spans="1:7" ht="15" customHeight="1">
      <c r="A19" s="80">
        <v>2.4</v>
      </c>
      <c r="B19" s="591" t="s">
        <v>1643</v>
      </c>
      <c r="C19" s="592"/>
      <c r="D19" s="593"/>
      <c r="E19" s="5">
        <v>0</v>
      </c>
      <c r="F19" s="199">
        <f>'ESTIMACION DE INGRESOS'!C51</f>
        <v>0</v>
      </c>
      <c r="G19" s="200" t="e">
        <f>F19/E19-1</f>
        <v>#DIV/0!</v>
      </c>
    </row>
    <row r="20" spans="1:7" ht="15" customHeight="1">
      <c r="A20" s="80">
        <v>2.5</v>
      </c>
      <c r="B20" s="591" t="s">
        <v>16</v>
      </c>
      <c r="C20" s="592"/>
      <c r="D20" s="593"/>
      <c r="E20" s="5">
        <v>0</v>
      </c>
      <c r="F20" s="199">
        <f>'ESTIMACION DE INGRESOS'!C52</f>
        <v>0</v>
      </c>
      <c r="G20" s="200" t="e">
        <f>F20/E20-1</f>
        <v>#DIV/0!</v>
      </c>
    </row>
    <row r="21" spans="1:7" ht="15" customHeight="1">
      <c r="A21" s="173">
        <v>3</v>
      </c>
      <c r="B21" s="594" t="s">
        <v>19</v>
      </c>
      <c r="C21" s="594"/>
      <c r="D21" s="594"/>
      <c r="E21" s="174">
        <f>SUM(E22)</f>
        <v>0</v>
      </c>
      <c r="F21" s="174">
        <f>SUM(F22)</f>
        <v>0</v>
      </c>
      <c r="G21" s="176" t="e">
        <f t="shared" si="0"/>
        <v>#DIV/0!</v>
      </c>
    </row>
    <row r="22" spans="1:7" ht="15" customHeight="1">
      <c r="A22" s="80">
        <v>3.1</v>
      </c>
      <c r="B22" s="589" t="s">
        <v>20</v>
      </c>
      <c r="C22" s="589"/>
      <c r="D22" s="589"/>
      <c r="E22" s="6">
        <v>0</v>
      </c>
      <c r="F22" s="199">
        <f>'ESTIMACION DE INGRESOS'!C54</f>
        <v>0</v>
      </c>
      <c r="G22" s="201" t="e">
        <f t="shared" si="0"/>
        <v>#DIV/0!</v>
      </c>
    </row>
    <row r="23" spans="1:7" ht="15" customHeight="1">
      <c r="A23" s="173">
        <v>4</v>
      </c>
      <c r="B23" s="594" t="s">
        <v>21</v>
      </c>
      <c r="C23" s="594"/>
      <c r="D23" s="594"/>
      <c r="E23" s="174">
        <f>SUM(E24:E28)</f>
        <v>3063600</v>
      </c>
      <c r="F23" s="174">
        <f>SUM(F24:F28)</f>
        <v>3125001</v>
      </c>
      <c r="G23" s="176">
        <f t="shared" si="0"/>
        <v>2.0042107324716119E-2</v>
      </c>
    </row>
    <row r="24" spans="1:7">
      <c r="A24" s="80">
        <v>4.0999999999999996</v>
      </c>
      <c r="B24" s="588" t="s">
        <v>1615</v>
      </c>
      <c r="C24" s="588"/>
      <c r="D24" s="588"/>
      <c r="E24" s="5">
        <v>1524000</v>
      </c>
      <c r="F24" s="199">
        <f>'ESTIMACION DE INGRESOS'!C58</f>
        <v>1091000</v>
      </c>
      <c r="G24" s="200">
        <f t="shared" si="0"/>
        <v>-0.2841207349081365</v>
      </c>
    </row>
    <row r="25" spans="1:7" ht="15" customHeight="1">
      <c r="A25" s="80">
        <v>4.2</v>
      </c>
      <c r="B25" s="588" t="s">
        <v>1616</v>
      </c>
      <c r="C25" s="588"/>
      <c r="D25" s="588"/>
      <c r="E25" s="6">
        <v>0</v>
      </c>
      <c r="F25" s="199">
        <f>'ESTIMACION DE INGRESOS'!$C$78</f>
        <v>1</v>
      </c>
      <c r="G25" s="200" t="e">
        <f t="shared" si="0"/>
        <v>#DIV/0!</v>
      </c>
    </row>
    <row r="26" spans="1:7" ht="15" customHeight="1">
      <c r="A26" s="80">
        <v>4.3</v>
      </c>
      <c r="B26" s="595" t="s">
        <v>1617</v>
      </c>
      <c r="C26" s="596"/>
      <c r="D26" s="597"/>
      <c r="E26" s="6">
        <v>1479600</v>
      </c>
      <c r="F26" s="199">
        <f>'ESTIMACION DE INGRESOS'!$C$79</f>
        <v>1999000</v>
      </c>
      <c r="G26" s="200">
        <f t="shared" si="0"/>
        <v>0.35104082184374152</v>
      </c>
    </row>
    <row r="27" spans="1:7" ht="15" customHeight="1">
      <c r="A27" s="80">
        <v>4.4000000000000004</v>
      </c>
      <c r="B27" s="588" t="s">
        <v>1618</v>
      </c>
      <c r="C27" s="588"/>
      <c r="D27" s="588"/>
      <c r="E27" s="5">
        <v>0</v>
      </c>
      <c r="F27" s="199">
        <f>'ESTIMACION DE INGRESOS'!$C$159</f>
        <v>0</v>
      </c>
      <c r="G27" s="200" t="e">
        <f t="shared" ref="G27:G58" si="1">F27/E27-1</f>
        <v>#DIV/0!</v>
      </c>
    </row>
    <row r="28" spans="1:7" ht="15" customHeight="1">
      <c r="A28" s="80">
        <v>4.5</v>
      </c>
      <c r="B28" s="588" t="s">
        <v>16</v>
      </c>
      <c r="C28" s="588"/>
      <c r="D28" s="588"/>
      <c r="E28" s="5">
        <v>60000</v>
      </c>
      <c r="F28" s="199">
        <f>'ESTIMACION DE INGRESOS'!$C$166</f>
        <v>35000</v>
      </c>
      <c r="G28" s="200">
        <f t="shared" si="1"/>
        <v>-0.41666666666666663</v>
      </c>
    </row>
    <row r="29" spans="1:7" ht="15" customHeight="1">
      <c r="A29" s="173">
        <v>5</v>
      </c>
      <c r="B29" s="594" t="s">
        <v>22</v>
      </c>
      <c r="C29" s="594"/>
      <c r="D29" s="594"/>
      <c r="E29" s="174">
        <f>SUM(E30:E32)</f>
        <v>330000</v>
      </c>
      <c r="F29" s="174">
        <f>SUM(F30:F32)</f>
        <v>980000</v>
      </c>
      <c r="G29" s="176">
        <f t="shared" si="1"/>
        <v>1.9696969696969697</v>
      </c>
    </row>
    <row r="30" spans="1:7" ht="15" customHeight="1">
      <c r="A30" s="80">
        <v>5.0999999999999996</v>
      </c>
      <c r="B30" s="588" t="s">
        <v>1619</v>
      </c>
      <c r="C30" s="588"/>
      <c r="D30" s="588"/>
      <c r="E30" s="5">
        <v>330000</v>
      </c>
      <c r="F30" s="199">
        <f>'ESTIMACION DE INGRESOS'!C180</f>
        <v>980000</v>
      </c>
      <c r="G30" s="200">
        <f t="shared" si="1"/>
        <v>1.9696969696969697</v>
      </c>
    </row>
    <row r="31" spans="1:7" ht="15" customHeight="1">
      <c r="A31" s="80">
        <v>5.2</v>
      </c>
      <c r="B31" s="588" t="s">
        <v>1620</v>
      </c>
      <c r="C31" s="588"/>
      <c r="D31" s="588"/>
      <c r="E31" s="5">
        <v>0</v>
      </c>
      <c r="F31" s="199">
        <f>'ESTIMACION DE INGRESOS'!$C$202</f>
        <v>0</v>
      </c>
      <c r="G31" s="200" t="e">
        <f t="shared" si="1"/>
        <v>#DIV/0!</v>
      </c>
    </row>
    <row r="32" spans="1:7" ht="15" customHeight="1">
      <c r="A32" s="80">
        <v>5.3</v>
      </c>
      <c r="B32" s="588" t="s">
        <v>16</v>
      </c>
      <c r="C32" s="588"/>
      <c r="D32" s="588"/>
      <c r="E32" s="5">
        <v>0</v>
      </c>
      <c r="F32" s="199">
        <f>'ESTIMACION DE INGRESOS'!$C$205</f>
        <v>0</v>
      </c>
      <c r="G32" s="200" t="e">
        <f t="shared" si="1"/>
        <v>#DIV/0!</v>
      </c>
    </row>
    <row r="33" spans="1:8" ht="15" customHeight="1">
      <c r="A33" s="173">
        <v>6</v>
      </c>
      <c r="B33" s="594" t="s">
        <v>24</v>
      </c>
      <c r="C33" s="594"/>
      <c r="D33" s="594"/>
      <c r="E33" s="174">
        <f>SUM(E34:E37)</f>
        <v>60000</v>
      </c>
      <c r="F33" s="174">
        <f>SUM(F34:F37)</f>
        <v>235000</v>
      </c>
      <c r="G33" s="176">
        <f t="shared" si="1"/>
        <v>2.9166666666666665</v>
      </c>
    </row>
    <row r="34" spans="1:8" ht="15" customHeight="1">
      <c r="A34" s="80">
        <v>6.1</v>
      </c>
      <c r="B34" s="588" t="s">
        <v>1621</v>
      </c>
      <c r="C34" s="588"/>
      <c r="D34" s="588"/>
      <c r="E34" s="5">
        <v>60000</v>
      </c>
      <c r="F34" s="199">
        <f>'ESTIMACION DE INGRESOS'!C209</f>
        <v>200000</v>
      </c>
      <c r="G34" s="200">
        <f t="shared" si="1"/>
        <v>2.3333333333333335</v>
      </c>
    </row>
    <row r="35" spans="1:8" ht="15" customHeight="1">
      <c r="A35" s="80">
        <v>6.2</v>
      </c>
      <c r="B35" s="588" t="s">
        <v>1622</v>
      </c>
      <c r="C35" s="588"/>
      <c r="D35" s="588"/>
      <c r="E35" s="5">
        <v>0</v>
      </c>
      <c r="F35" s="199">
        <f>'ESTIMACION DE INGRESOS'!$C$224</f>
        <v>0</v>
      </c>
      <c r="G35" s="200" t="e">
        <f t="shared" si="1"/>
        <v>#DIV/0!</v>
      </c>
    </row>
    <row r="36" spans="1:8" ht="15" customHeight="1">
      <c r="A36" s="80">
        <v>6.3</v>
      </c>
      <c r="B36" s="588" t="s">
        <v>1623</v>
      </c>
      <c r="C36" s="588"/>
      <c r="D36" s="588"/>
      <c r="E36" s="5">
        <v>0</v>
      </c>
      <c r="F36" s="199">
        <f>'ESTIMACION DE INGRESOS'!$C$225</f>
        <v>35000</v>
      </c>
      <c r="G36" s="200" t="e">
        <f t="shared" si="1"/>
        <v>#DIV/0!</v>
      </c>
    </row>
    <row r="37" spans="1:8" ht="15" customHeight="1">
      <c r="A37" s="80">
        <v>6.4</v>
      </c>
      <c r="B37" s="588" t="s">
        <v>16</v>
      </c>
      <c r="C37" s="588"/>
      <c r="D37" s="588"/>
      <c r="E37" s="5">
        <v>0</v>
      </c>
      <c r="F37" s="199">
        <f>'ESTIMACION DE INGRESOS'!$C$228</f>
        <v>0</v>
      </c>
      <c r="G37" s="200" t="e">
        <f t="shared" si="1"/>
        <v>#DIV/0!</v>
      </c>
    </row>
    <row r="38" spans="1:8">
      <c r="A38" s="173">
        <v>7</v>
      </c>
      <c r="B38" s="594" t="s">
        <v>26</v>
      </c>
      <c r="C38" s="594"/>
      <c r="D38" s="594"/>
      <c r="E38" s="174">
        <f>SUM(E39:E42)</f>
        <v>0</v>
      </c>
      <c r="F38" s="174">
        <f>SUM(F39:F43)</f>
        <v>1</v>
      </c>
      <c r="G38" s="176" t="e">
        <f t="shared" si="1"/>
        <v>#DIV/0!</v>
      </c>
    </row>
    <row r="39" spans="1:8">
      <c r="A39" s="80">
        <v>7.1</v>
      </c>
      <c r="B39" s="588" t="s">
        <v>1624</v>
      </c>
      <c r="C39" s="588"/>
      <c r="D39" s="588"/>
      <c r="E39" s="63">
        <v>0</v>
      </c>
      <c r="F39" s="199">
        <f>'ESTIMACION DE INGRESOS'!C232</f>
        <v>1</v>
      </c>
      <c r="G39" s="200" t="e">
        <f t="shared" si="1"/>
        <v>#DIV/0!</v>
      </c>
      <c r="H39" s="79"/>
    </row>
    <row r="40" spans="1:8">
      <c r="A40" s="80">
        <v>7.2</v>
      </c>
      <c r="B40" s="588" t="s">
        <v>1625</v>
      </c>
      <c r="C40" s="588"/>
      <c r="D40" s="588"/>
      <c r="E40" s="63">
        <v>0</v>
      </c>
      <c r="F40" s="199">
        <f>'ESTIMACION DE INGRESOS'!$C$233</f>
        <v>0</v>
      </c>
      <c r="G40" s="200" t="e">
        <f t="shared" si="1"/>
        <v>#DIV/0!</v>
      </c>
      <c r="H40" s="79"/>
    </row>
    <row r="41" spans="1:8">
      <c r="A41" s="80">
        <v>7.3</v>
      </c>
      <c r="B41" s="588" t="s">
        <v>1626</v>
      </c>
      <c r="C41" s="588"/>
      <c r="D41" s="588"/>
      <c r="E41" s="63">
        <v>0</v>
      </c>
      <c r="F41" s="199">
        <f>'ESTIMACION DE INGRESOS'!$C$235</f>
        <v>0</v>
      </c>
      <c r="G41" s="200" t="e">
        <f t="shared" si="1"/>
        <v>#DIV/0!</v>
      </c>
      <c r="H41" s="79"/>
    </row>
    <row r="42" spans="1:8">
      <c r="A42" s="80">
        <v>7.4</v>
      </c>
      <c r="B42" s="588" t="s">
        <v>1627</v>
      </c>
      <c r="C42" s="588"/>
      <c r="D42" s="588"/>
      <c r="E42" s="63">
        <v>0</v>
      </c>
      <c r="F42" s="199">
        <f>'ESTIMACION DE INGRESOS'!$C$237</f>
        <v>0</v>
      </c>
      <c r="G42" s="200" t="e">
        <f t="shared" si="1"/>
        <v>#DIV/0!</v>
      </c>
      <c r="H42" s="79"/>
    </row>
    <row r="43" spans="1:8" ht="30" customHeight="1">
      <c r="A43" s="80">
        <v>7.9</v>
      </c>
      <c r="B43" s="595" t="s">
        <v>1628</v>
      </c>
      <c r="C43" s="596"/>
      <c r="D43" s="597"/>
      <c r="E43" s="63">
        <v>0</v>
      </c>
      <c r="F43" s="199">
        <f>'ESTIMACION DE INGRESOS'!$C$239</f>
        <v>0</v>
      </c>
      <c r="G43" s="200" t="e">
        <f t="shared" si="1"/>
        <v>#DIV/0!</v>
      </c>
      <c r="H43" s="79"/>
    </row>
    <row r="44" spans="1:8">
      <c r="A44" s="173">
        <v>8</v>
      </c>
      <c r="B44" s="594" t="s">
        <v>27</v>
      </c>
      <c r="C44" s="594"/>
      <c r="D44" s="594"/>
      <c r="E44" s="174">
        <f>SUM(E45:E47)</f>
        <v>58954010</v>
      </c>
      <c r="F44" s="174">
        <f>SUM(F45:F47)</f>
        <v>63991132</v>
      </c>
      <c r="G44" s="176">
        <f t="shared" si="1"/>
        <v>8.5441550116777565E-2</v>
      </c>
    </row>
    <row r="45" spans="1:8">
      <c r="A45" s="80">
        <v>8.1</v>
      </c>
      <c r="B45" s="588" t="s">
        <v>28</v>
      </c>
      <c r="C45" s="588"/>
      <c r="D45" s="588"/>
      <c r="E45" s="5">
        <v>33450192</v>
      </c>
      <c r="F45" s="199">
        <f>'ESTIMACION DE INGRESOS'!C243</f>
        <v>41324125</v>
      </c>
      <c r="G45" s="200">
        <f t="shared" si="1"/>
        <v>0.23539275947952709</v>
      </c>
    </row>
    <row r="46" spans="1:8">
      <c r="A46" s="80">
        <v>8.1999999999999993</v>
      </c>
      <c r="B46" s="588" t="s">
        <v>29</v>
      </c>
      <c r="C46" s="588"/>
      <c r="D46" s="588"/>
      <c r="E46" s="5">
        <v>22467818</v>
      </c>
      <c r="F46" s="199">
        <f>'ESTIMACION DE INGRESOS'!$C$247</f>
        <v>22667007</v>
      </c>
      <c r="G46" s="200">
        <f t="shared" si="1"/>
        <v>8.8655249032194572E-3</v>
      </c>
    </row>
    <row r="47" spans="1:8">
      <c r="A47" s="80">
        <v>8.3000000000000007</v>
      </c>
      <c r="B47" s="588" t="s">
        <v>30</v>
      </c>
      <c r="C47" s="588"/>
      <c r="D47" s="588"/>
      <c r="E47" s="5">
        <v>3036000</v>
      </c>
      <c r="F47" s="199">
        <f>'ESTIMACION DE INGRESOS'!$C$253</f>
        <v>0</v>
      </c>
      <c r="G47" s="200">
        <f t="shared" si="1"/>
        <v>-1</v>
      </c>
    </row>
    <row r="48" spans="1:8" ht="12.75" customHeight="1">
      <c r="A48" s="173">
        <v>9</v>
      </c>
      <c r="B48" s="594" t="s">
        <v>74</v>
      </c>
      <c r="C48" s="594"/>
      <c r="D48" s="594"/>
      <c r="E48" s="174">
        <f>SUM(E49:E54)</f>
        <v>0</v>
      </c>
      <c r="F48" s="174">
        <f>SUM(F49:F54)</f>
        <v>0</v>
      </c>
      <c r="G48" s="176" t="e">
        <f t="shared" si="1"/>
        <v>#DIV/0!</v>
      </c>
    </row>
    <row r="49" spans="1:7">
      <c r="A49" s="80">
        <v>9.1</v>
      </c>
      <c r="B49" s="588" t="s">
        <v>1629</v>
      </c>
      <c r="C49" s="588"/>
      <c r="D49" s="588"/>
      <c r="E49" s="5">
        <v>0</v>
      </c>
      <c r="F49" s="199">
        <f>'ESTIMACION DE INGRESOS'!C259</f>
        <v>0</v>
      </c>
      <c r="G49" s="200" t="e">
        <f t="shared" si="1"/>
        <v>#DIV/0!</v>
      </c>
    </row>
    <row r="50" spans="1:7">
      <c r="A50" s="80">
        <v>9.1999999999999993</v>
      </c>
      <c r="B50" s="588" t="s">
        <v>76</v>
      </c>
      <c r="C50" s="588"/>
      <c r="D50" s="588"/>
      <c r="E50" s="6">
        <v>0</v>
      </c>
      <c r="F50" s="199">
        <f>'ESTIMACION DE INGRESOS'!$C$262</f>
        <v>0</v>
      </c>
      <c r="G50" s="200" t="e">
        <f t="shared" si="1"/>
        <v>#DIV/0!</v>
      </c>
    </row>
    <row r="51" spans="1:7">
      <c r="A51" s="80">
        <v>9.3000000000000007</v>
      </c>
      <c r="B51" s="588" t="s">
        <v>1630</v>
      </c>
      <c r="C51" s="588"/>
      <c r="D51" s="588"/>
      <c r="E51" s="6">
        <v>0</v>
      </c>
      <c r="F51" s="199">
        <f>'ESTIMACION DE INGRESOS'!$C$263</f>
        <v>0</v>
      </c>
      <c r="G51" s="200" t="e">
        <f t="shared" si="1"/>
        <v>#DIV/0!</v>
      </c>
    </row>
    <row r="52" spans="1:7">
      <c r="A52" s="80">
        <v>9.4</v>
      </c>
      <c r="B52" s="588" t="s">
        <v>78</v>
      </c>
      <c r="C52" s="588"/>
      <c r="D52" s="588"/>
      <c r="E52" s="6">
        <v>0</v>
      </c>
      <c r="F52" s="199">
        <f>'ESTIMACION DE INGRESOS'!$C$268</f>
        <v>0</v>
      </c>
      <c r="G52" s="200" t="e">
        <f t="shared" si="1"/>
        <v>#DIV/0!</v>
      </c>
    </row>
    <row r="53" spans="1:7">
      <c r="A53" s="80">
        <v>9.5</v>
      </c>
      <c r="B53" s="588" t="s">
        <v>79</v>
      </c>
      <c r="C53" s="588"/>
      <c r="D53" s="588"/>
      <c r="E53" s="6">
        <v>0</v>
      </c>
      <c r="F53" s="199">
        <f>'ESTIMACION DE INGRESOS'!$C$272</f>
        <v>0</v>
      </c>
      <c r="G53" s="200" t="e">
        <f t="shared" si="1"/>
        <v>#DIV/0!</v>
      </c>
    </row>
    <row r="54" spans="1:7">
      <c r="A54" s="80">
        <v>9.6</v>
      </c>
      <c r="B54" s="588" t="s">
        <v>80</v>
      </c>
      <c r="C54" s="588"/>
      <c r="D54" s="588"/>
      <c r="E54" s="6">
        <v>0</v>
      </c>
      <c r="F54" s="199">
        <f>'ESTIMACION DE INGRESOS'!$C$273</f>
        <v>0</v>
      </c>
      <c r="G54" s="202" t="e">
        <f t="shared" si="1"/>
        <v>#DIV/0!</v>
      </c>
    </row>
    <row r="55" spans="1:7">
      <c r="A55" s="173" t="s">
        <v>1342</v>
      </c>
      <c r="B55" s="594" t="s">
        <v>31</v>
      </c>
      <c r="C55" s="594"/>
      <c r="D55" s="594"/>
      <c r="E55" s="174">
        <f>SUM(E56:E58)</f>
        <v>0</v>
      </c>
      <c r="F55" s="174">
        <f>SUM(F56:F58)</f>
        <v>0</v>
      </c>
      <c r="G55" s="176" t="e">
        <f>F55/E55-1</f>
        <v>#DIV/0!</v>
      </c>
    </row>
    <row r="56" spans="1:7" ht="12.75" customHeight="1">
      <c r="A56" s="80">
        <v>10.1</v>
      </c>
      <c r="B56" s="595" t="s">
        <v>1631</v>
      </c>
      <c r="C56" s="596"/>
      <c r="D56" s="597"/>
      <c r="E56" s="190">
        <v>0</v>
      </c>
      <c r="F56" s="203">
        <f>'ESTIMACION DE INGRESOS'!C279</f>
        <v>0</v>
      </c>
      <c r="G56" s="202" t="e">
        <f t="shared" si="1"/>
        <v>#DIV/0!</v>
      </c>
    </row>
    <row r="57" spans="1:7">
      <c r="A57" s="80">
        <v>10.199999999999999</v>
      </c>
      <c r="B57" s="595" t="s">
        <v>1632</v>
      </c>
      <c r="C57" s="596"/>
      <c r="D57" s="597"/>
      <c r="E57" s="190">
        <v>0</v>
      </c>
      <c r="F57" s="203">
        <f>'ESTIMACION DE INGRESOS'!C282</f>
        <v>0</v>
      </c>
      <c r="G57" s="202" t="e">
        <f t="shared" si="1"/>
        <v>#DIV/0!</v>
      </c>
    </row>
    <row r="58" spans="1:7">
      <c r="A58" s="80">
        <v>10.3</v>
      </c>
      <c r="B58" s="185" t="s">
        <v>1633</v>
      </c>
      <c r="C58" s="186"/>
      <c r="D58" s="187"/>
      <c r="E58" s="190">
        <v>0</v>
      </c>
      <c r="F58" s="203">
        <f>'ESTIMACION DE INGRESOS'!C284</f>
        <v>0</v>
      </c>
      <c r="G58" s="202" t="e">
        <f t="shared" si="1"/>
        <v>#DIV/0!</v>
      </c>
    </row>
    <row r="59" spans="1:7">
      <c r="A59" s="177" t="s">
        <v>1343</v>
      </c>
      <c r="B59" s="594" t="s">
        <v>32</v>
      </c>
      <c r="C59" s="594"/>
      <c r="D59" s="594"/>
      <c r="E59" s="178">
        <f>SUM(E60)</f>
        <v>0</v>
      </c>
      <c r="F59" s="178">
        <f>SUM(F60)</f>
        <v>0</v>
      </c>
      <c r="G59" s="179" t="e">
        <f>F59/E59-1</f>
        <v>#DIV/0!</v>
      </c>
    </row>
    <row r="60" spans="1:7">
      <c r="A60" s="80">
        <v>11.1</v>
      </c>
      <c r="B60" s="595" t="s">
        <v>1634</v>
      </c>
      <c r="C60" s="596"/>
      <c r="D60" s="597"/>
      <c r="E60" s="7">
        <v>0</v>
      </c>
      <c r="F60" s="199">
        <f>'ESTIMACION DE INGRESOS'!C287</f>
        <v>0</v>
      </c>
      <c r="G60" s="204" t="e">
        <f>F60/E60-1</f>
        <v>#DIV/0!</v>
      </c>
    </row>
    <row r="61" spans="1:7" ht="13.5" thickBot="1">
      <c r="A61" s="607" t="s">
        <v>344</v>
      </c>
      <c r="B61" s="608"/>
      <c r="C61" s="608"/>
      <c r="D61" s="608"/>
      <c r="E61" s="180">
        <f>E6+E15+E21+E23+E29+E33+E38+E44+E48+E55+E59</f>
        <v>66053248</v>
      </c>
      <c r="F61" s="180">
        <f>F6+F15+F21+F23+F29+F33+F38+F44+F48+F55+F59</f>
        <v>72591134</v>
      </c>
      <c r="G61" s="181">
        <f>F61/E61-1</f>
        <v>9.897902371129419E-2</v>
      </c>
    </row>
    <row r="62" spans="1:7" ht="12" customHeight="1">
      <c r="A62" s="598"/>
      <c r="B62" s="598"/>
      <c r="C62" s="598"/>
      <c r="D62" s="598"/>
      <c r="E62" s="598"/>
      <c r="F62" s="598"/>
      <c r="G62" s="598"/>
    </row>
    <row r="63" spans="1:7" ht="12" customHeight="1">
      <c r="A63" s="216"/>
      <c r="B63" s="216"/>
      <c r="C63" s="216"/>
      <c r="D63" s="216"/>
      <c r="E63" s="216"/>
      <c r="F63" s="216"/>
      <c r="G63" s="216"/>
    </row>
    <row r="64" spans="1:7" ht="15" customHeight="1">
      <c r="A64" s="216"/>
      <c r="B64" s="216" t="str">
        <f>'Objetivos PMD'!$B$3</f>
        <v>Municipio:  Degollado, Jalisco.</v>
      </c>
      <c r="C64" s="216"/>
      <c r="D64" s="216"/>
      <c r="E64" s="216"/>
      <c r="F64" s="216"/>
      <c r="G64" s="216"/>
    </row>
    <row r="65" spans="1:7" ht="46.5" customHeight="1">
      <c r="A65" s="606" t="s">
        <v>1639</v>
      </c>
      <c r="B65" s="606"/>
      <c r="C65" s="606"/>
      <c r="D65" s="606"/>
      <c r="E65" s="189"/>
      <c r="F65" s="189"/>
      <c r="G65" s="189"/>
    </row>
    <row r="66" spans="1:7">
      <c r="A66" s="150" t="s">
        <v>33</v>
      </c>
      <c r="B66" s="151" t="s">
        <v>5</v>
      </c>
      <c r="C66" s="152" t="s">
        <v>1584</v>
      </c>
      <c r="D66" s="153" t="s">
        <v>35</v>
      </c>
      <c r="E66" s="8"/>
      <c r="F66" s="8"/>
      <c r="G66" s="8"/>
    </row>
    <row r="67" spans="1:7" ht="18.75" customHeight="1">
      <c r="A67" s="9">
        <v>1</v>
      </c>
      <c r="B67" s="10" t="s">
        <v>36</v>
      </c>
      <c r="C67" s="11">
        <f>F6+F15+F21+F23+F29+F33+F38</f>
        <v>8600002</v>
      </c>
      <c r="D67" s="12">
        <f>C67/C70</f>
        <v>0.11847179574298977</v>
      </c>
    </row>
    <row r="68" spans="1:7" ht="38.25">
      <c r="A68" s="9">
        <v>2</v>
      </c>
      <c r="B68" s="10" t="s">
        <v>37</v>
      </c>
      <c r="C68" s="11">
        <f>F44+F48</f>
        <v>63991132</v>
      </c>
      <c r="D68" s="12">
        <f>C68/C70</f>
        <v>0.88152820425701028</v>
      </c>
    </row>
    <row r="69" spans="1:7">
      <c r="A69" s="9">
        <v>3</v>
      </c>
      <c r="B69" s="10" t="s">
        <v>38</v>
      </c>
      <c r="C69" s="11">
        <f>F55+F59</f>
        <v>0</v>
      </c>
      <c r="D69" s="12">
        <f>C69/C70</f>
        <v>0</v>
      </c>
    </row>
    <row r="70" spans="1:7">
      <c r="A70" s="154"/>
      <c r="B70" s="155" t="s">
        <v>1583</v>
      </c>
      <c r="C70" s="156">
        <f>SUM(C67:C69)</f>
        <v>72591134</v>
      </c>
      <c r="D70" s="157">
        <f>SUM(D67:D69)</f>
        <v>1</v>
      </c>
    </row>
    <row r="71" spans="1:7" ht="33" customHeight="1">
      <c r="A71" s="605" t="s">
        <v>1638</v>
      </c>
      <c r="B71" s="605"/>
      <c r="C71" s="605"/>
      <c r="D71" s="605"/>
      <c r="E71" s="189"/>
      <c r="F71" s="189"/>
      <c r="G71" s="189"/>
    </row>
    <row r="72" spans="1:7">
      <c r="A72" s="158" t="s">
        <v>39</v>
      </c>
      <c r="B72" s="158" t="s">
        <v>5</v>
      </c>
      <c r="C72" s="159" t="s">
        <v>1584</v>
      </c>
      <c r="D72" s="160" t="s">
        <v>35</v>
      </c>
      <c r="E72" s="8"/>
      <c r="F72" s="8"/>
      <c r="G72" s="8"/>
    </row>
    <row r="73" spans="1:7">
      <c r="A73" s="9">
        <v>100</v>
      </c>
      <c r="B73" s="210" t="s">
        <v>1333</v>
      </c>
      <c r="C73" s="14">
        <f>F6+F15+F21+F23+F29+F33+F48</f>
        <v>8600001</v>
      </c>
      <c r="D73" s="12">
        <f>C73/C79</f>
        <v>0.11847178196720277</v>
      </c>
    </row>
    <row r="74" spans="1:7">
      <c r="A74" s="9">
        <v>200</v>
      </c>
      <c r="B74" s="13" t="s">
        <v>40</v>
      </c>
      <c r="C74" s="14">
        <f>F59</f>
        <v>0</v>
      </c>
      <c r="D74" s="12">
        <f>C74/C79</f>
        <v>0</v>
      </c>
    </row>
    <row r="75" spans="1:7">
      <c r="A75" s="9">
        <v>400</v>
      </c>
      <c r="B75" s="13" t="s">
        <v>41</v>
      </c>
      <c r="C75" s="14">
        <f>F38</f>
        <v>1</v>
      </c>
      <c r="D75" s="12">
        <f>C75/C79</f>
        <v>1.3775786999001833E-8</v>
      </c>
    </row>
    <row r="76" spans="1:7">
      <c r="A76" s="9">
        <v>500</v>
      </c>
      <c r="B76" s="13" t="s">
        <v>42</v>
      </c>
      <c r="C76" s="14">
        <f>'ESTIMACION DE INGRESOS'!C245+'ESTIMACION DE INGRESOS'!C247+'ESTIMACION DE INGRESOS'!C255</f>
        <v>63540532</v>
      </c>
      <c r="D76" s="12">
        <f>C76/C79</f>
        <v>0.87532083463526</v>
      </c>
    </row>
    <row r="77" spans="1:7">
      <c r="A77" s="9">
        <v>600</v>
      </c>
      <c r="B77" s="13" t="s">
        <v>43</v>
      </c>
      <c r="C77" s="14">
        <f>'ESTIMACION DE INGRESOS'!C246+'ESTIMACION DE INGRESOS'!C256</f>
        <v>450600</v>
      </c>
      <c r="D77" s="12">
        <f>C77/C79</f>
        <v>6.2073696217502267E-3</v>
      </c>
    </row>
    <row r="78" spans="1:7">
      <c r="A78" s="9">
        <v>700</v>
      </c>
      <c r="B78" s="13" t="s">
        <v>44</v>
      </c>
      <c r="C78" s="14">
        <f>'ESTIMACION DE INGRESOS'!C257+'S.H-INGRESOS'!F55</f>
        <v>0</v>
      </c>
      <c r="D78" s="12">
        <f>C78/C79</f>
        <v>0</v>
      </c>
    </row>
    <row r="79" spans="1:7">
      <c r="A79" s="154"/>
      <c r="B79" s="155" t="s">
        <v>1583</v>
      </c>
      <c r="C79" s="156">
        <f>SUM(C73:C78)</f>
        <v>72591134</v>
      </c>
      <c r="D79" s="161">
        <f>SUM(D73:D78)</f>
        <v>1</v>
      </c>
    </row>
  </sheetData>
  <mergeCells count="65">
    <mergeCell ref="A71:D71"/>
    <mergeCell ref="A65:D65"/>
    <mergeCell ref="A62:G62"/>
    <mergeCell ref="B16:D16"/>
    <mergeCell ref="B17:D17"/>
    <mergeCell ref="B18:D18"/>
    <mergeCell ref="B19:D19"/>
    <mergeCell ref="B20:D20"/>
    <mergeCell ref="B53:D53"/>
    <mergeCell ref="B55:D55"/>
    <mergeCell ref="B59:D59"/>
    <mergeCell ref="A61:D61"/>
    <mergeCell ref="B60:D60"/>
    <mergeCell ref="B43:D43"/>
    <mergeCell ref="B56:D56"/>
    <mergeCell ref="B57:D57"/>
    <mergeCell ref="A1:G1"/>
    <mergeCell ref="A2:G2"/>
    <mergeCell ref="B52:D52"/>
    <mergeCell ref="B40:D40"/>
    <mergeCell ref="B41:D41"/>
    <mergeCell ref="B42:D42"/>
    <mergeCell ref="G3:G4"/>
    <mergeCell ref="B46:D46"/>
    <mergeCell ref="B47:D47"/>
    <mergeCell ref="B48:D48"/>
    <mergeCell ref="B49:D49"/>
    <mergeCell ref="B50:D50"/>
    <mergeCell ref="B51:D51"/>
    <mergeCell ref="B44:D44"/>
    <mergeCell ref="B45:D45"/>
    <mergeCell ref="A5:G5"/>
    <mergeCell ref="B31:D31"/>
    <mergeCell ref="B36:D36"/>
    <mergeCell ref="B15:D15"/>
    <mergeCell ref="B21:D21"/>
    <mergeCell ref="B22:D22"/>
    <mergeCell ref="B23:D23"/>
    <mergeCell ref="B24:D24"/>
    <mergeCell ref="B26:D26"/>
    <mergeCell ref="B27:D27"/>
    <mergeCell ref="B28:D28"/>
    <mergeCell ref="B29:D29"/>
    <mergeCell ref="B30:D30"/>
    <mergeCell ref="B54:D54"/>
    <mergeCell ref="B32:D32"/>
    <mergeCell ref="B33:D33"/>
    <mergeCell ref="B34:D34"/>
    <mergeCell ref="B35:D35"/>
    <mergeCell ref="B37:D37"/>
    <mergeCell ref="B38:D38"/>
    <mergeCell ref="B39:D39"/>
    <mergeCell ref="A3:D4"/>
    <mergeCell ref="E3:E4"/>
    <mergeCell ref="F3:F4"/>
    <mergeCell ref="B25:D25"/>
    <mergeCell ref="B7:D7"/>
    <mergeCell ref="B8:D8"/>
    <mergeCell ref="B9:D9"/>
    <mergeCell ref="B10:D10"/>
    <mergeCell ref="B11:D11"/>
    <mergeCell ref="B12:D12"/>
    <mergeCell ref="B6:D6"/>
    <mergeCell ref="B13:D13"/>
    <mergeCell ref="B14:D14"/>
  </mergeCells>
  <dataValidations count="1">
    <dataValidation type="whole" operator="greaterThanOrEqual" allowBlank="1" showInputMessage="1" showErrorMessage="1" sqref="F55:F59 E49:E60 E45:E47 E44:F44 E48:F48 F52 E34:E37 E6:F6 E38:F38 E33:F33 E29:F29 E23:F23 E21:F21 E7:E14 E22 E24:E28 E30:E32 E16:E20">
      <formula1>0</formula1>
    </dataValidation>
  </dataValidations>
  <printOptions horizontalCentered="1"/>
  <pageMargins left="0.39370078740157483" right="0.35433070866141736" top="0.55118110236220474" bottom="1.0236220472440944" header="0.35433070866141736" footer="0.6"/>
  <pageSetup paperSize="5" scale="75" orientation="portrait" r:id="rId1"/>
  <headerFooter>
    <oddFooter xml:space="preserve">&amp;L&amp;"-,Cursiva"&amp;10       Ejercicio Fiscal 2016 &amp;R&amp;10Página &amp;P de &amp;N&amp;K00+000--&amp;11---------    </oddFooter>
  </headerFooter>
  <drawing r:id="rId2"/>
</worksheet>
</file>

<file path=xl/worksheets/sheet9.xml><?xml version="1.0" encoding="utf-8"?>
<worksheet xmlns="http://schemas.openxmlformats.org/spreadsheetml/2006/main" xmlns:r="http://schemas.openxmlformats.org/officeDocument/2006/relationships">
  <sheetPr codeName="Hoja11">
    <tabColor rgb="FF00736F"/>
  </sheetPr>
  <dimension ref="A1:IV219"/>
  <sheetViews>
    <sheetView showGridLines="0" topLeftCell="A55" zoomScale="90" zoomScaleNormal="90" workbookViewId="0">
      <selection activeCell="E56" sqref="E56"/>
    </sheetView>
  </sheetViews>
  <sheetFormatPr baseColWidth="10" defaultColWidth="0" defaultRowHeight="15" customHeight="1" zeroHeight="1"/>
  <cols>
    <col min="1" max="1" width="8.42578125" style="27" customWidth="1"/>
    <col min="2" max="2" width="32.85546875" style="25" customWidth="1"/>
    <col min="3" max="3" width="17.140625" style="32" customWidth="1"/>
    <col min="4" max="4" width="15.42578125" style="33" customWidth="1"/>
    <col min="5" max="5" width="21.42578125" style="25" customWidth="1"/>
    <col min="6" max="6" width="20.7109375" style="25" customWidth="1"/>
    <col min="7" max="7" width="25.7109375" style="25" customWidth="1"/>
    <col min="8" max="8" width="0.7109375" style="25" customWidth="1"/>
    <col min="9" max="16" width="0" style="25" hidden="1" customWidth="1"/>
    <col min="17" max="17" width="11.42578125" style="25" hidden="1" customWidth="1"/>
    <col min="18" max="18" width="0" style="25" hidden="1" customWidth="1"/>
    <col min="19" max="16384" width="11.42578125" style="25" hidden="1"/>
  </cols>
  <sheetData>
    <row r="1" spans="1:7" ht="33" customHeight="1">
      <c r="A1" s="598" t="s">
        <v>1765</v>
      </c>
      <c r="B1" s="598"/>
      <c r="C1" s="598"/>
      <c r="D1" s="598"/>
      <c r="E1" s="598"/>
      <c r="F1" s="598"/>
      <c r="G1" s="598"/>
    </row>
    <row r="2" spans="1:7" ht="21" customHeight="1">
      <c r="A2" s="625" t="str">
        <f>'Objetivos PMD'!$B$3</f>
        <v>Municipio:  Degollado, Jalisco.</v>
      </c>
      <c r="B2" s="625"/>
      <c r="C2" s="625"/>
      <c r="D2" s="625"/>
      <c r="E2" s="625"/>
      <c r="F2" s="625"/>
      <c r="G2" s="625"/>
    </row>
    <row r="3" spans="1:7" s="17" customFormat="1" ht="9.75" customHeight="1">
      <c r="A3" s="614" t="s">
        <v>7</v>
      </c>
      <c r="B3" s="614"/>
      <c r="C3" s="614"/>
      <c r="D3" s="614"/>
      <c r="E3" s="615" t="s">
        <v>1769</v>
      </c>
      <c r="F3" s="615" t="s">
        <v>1770</v>
      </c>
      <c r="G3" s="616" t="s">
        <v>1771</v>
      </c>
    </row>
    <row r="4" spans="1:7" s="17" customFormat="1" ht="11.25" customHeight="1">
      <c r="A4" s="614"/>
      <c r="B4" s="614"/>
      <c r="C4" s="614"/>
      <c r="D4" s="614"/>
      <c r="E4" s="615"/>
      <c r="F4" s="615"/>
      <c r="G4" s="616"/>
    </row>
    <row r="5" spans="1:7" s="17" customFormat="1" ht="15.75">
      <c r="A5" s="617" t="s">
        <v>45</v>
      </c>
      <c r="B5" s="617"/>
      <c r="C5" s="617"/>
      <c r="D5" s="617"/>
      <c r="E5" s="617"/>
      <c r="F5" s="617"/>
      <c r="G5" s="617"/>
    </row>
    <row r="6" spans="1:7" s="17" customFormat="1" ht="15" customHeight="1">
      <c r="A6" s="191">
        <v>1000</v>
      </c>
      <c r="B6" s="618" t="s">
        <v>46</v>
      </c>
      <c r="C6" s="618"/>
      <c r="D6" s="618"/>
      <c r="E6" s="182">
        <f>SUM(E7:E13)</f>
        <v>29310536</v>
      </c>
      <c r="F6" s="182">
        <f>SUM(F7:F13)</f>
        <v>31914431</v>
      </c>
      <c r="G6" s="192">
        <f>F6/E6-1</f>
        <v>8.8838191154197999E-2</v>
      </c>
    </row>
    <row r="7" spans="1:7" s="17" customFormat="1" ht="15" customHeight="1">
      <c r="A7" s="130">
        <v>1100</v>
      </c>
      <c r="B7" s="613" t="s">
        <v>47</v>
      </c>
      <c r="C7" s="613"/>
      <c r="D7" s="613"/>
      <c r="E7" s="18">
        <v>25240555</v>
      </c>
      <c r="F7" s="205">
        <f>'PRESUP.EGRESOS FUENTE FINANCIAM'!M6</f>
        <v>25945283</v>
      </c>
      <c r="G7" s="206">
        <f>F7/E7-1</f>
        <v>2.7920463714050658E-2</v>
      </c>
    </row>
    <row r="8" spans="1:7" s="17" customFormat="1" ht="15" customHeight="1">
      <c r="A8" s="130">
        <v>1200</v>
      </c>
      <c r="B8" s="613" t="s">
        <v>48</v>
      </c>
      <c r="C8" s="613"/>
      <c r="D8" s="613"/>
      <c r="E8" s="18">
        <v>609455</v>
      </c>
      <c r="F8" s="205">
        <f>'PRESUP.EGRESOS FUENTE FINANCIAM'!M11</f>
        <v>700000</v>
      </c>
      <c r="G8" s="206">
        <f t="shared" ref="G8:G13" si="0">F8/E8-1</f>
        <v>0.14856716246482504</v>
      </c>
    </row>
    <row r="9" spans="1:7" s="17" customFormat="1" ht="15" customHeight="1">
      <c r="A9" s="130">
        <v>1300</v>
      </c>
      <c r="B9" s="613" t="s">
        <v>49</v>
      </c>
      <c r="C9" s="613"/>
      <c r="D9" s="613"/>
      <c r="E9" s="19">
        <v>2960526</v>
      </c>
      <c r="F9" s="205">
        <f>'PRESUP.EGRESOS FUENTE FINANCIAM'!M16</f>
        <v>3719148</v>
      </c>
      <c r="G9" s="206">
        <f t="shared" si="0"/>
        <v>0.2562456806662059</v>
      </c>
    </row>
    <row r="10" spans="1:7" s="17" customFormat="1" ht="15" customHeight="1">
      <c r="A10" s="130">
        <v>1400</v>
      </c>
      <c r="B10" s="613" t="s">
        <v>50</v>
      </c>
      <c r="C10" s="613"/>
      <c r="D10" s="613"/>
      <c r="E10" s="19">
        <v>0</v>
      </c>
      <c r="F10" s="205">
        <f>'PRESUP.EGRESOS FUENTE FINANCIAM'!M25</f>
        <v>1300000</v>
      </c>
      <c r="G10" s="206" t="e">
        <f t="shared" si="0"/>
        <v>#DIV/0!</v>
      </c>
    </row>
    <row r="11" spans="1:7" s="17" customFormat="1" ht="15" customHeight="1">
      <c r="A11" s="130">
        <v>1500</v>
      </c>
      <c r="B11" s="613" t="s">
        <v>51</v>
      </c>
      <c r="C11" s="613"/>
      <c r="D11" s="613"/>
      <c r="E11" s="19">
        <v>500000</v>
      </c>
      <c r="F11" s="205">
        <f>'PRESUP.EGRESOS FUENTE FINANCIAM'!M30</f>
        <v>250000</v>
      </c>
      <c r="G11" s="206">
        <f t="shared" si="0"/>
        <v>-0.5</v>
      </c>
    </row>
    <row r="12" spans="1:7" s="17" customFormat="1" ht="15" customHeight="1">
      <c r="A12" s="130">
        <v>1600</v>
      </c>
      <c r="B12" s="613" t="s">
        <v>52</v>
      </c>
      <c r="C12" s="613"/>
      <c r="D12" s="613"/>
      <c r="E12" s="19">
        <v>0</v>
      </c>
      <c r="F12" s="205">
        <f>'PRESUP.EGRESOS FUENTE FINANCIAM'!M37</f>
        <v>0</v>
      </c>
      <c r="G12" s="206" t="e">
        <f t="shared" si="0"/>
        <v>#DIV/0!</v>
      </c>
    </row>
    <row r="13" spans="1:7" s="17" customFormat="1" ht="15" customHeight="1">
      <c r="A13" s="130">
        <v>1700</v>
      </c>
      <c r="B13" s="609" t="s">
        <v>53</v>
      </c>
      <c r="C13" s="610"/>
      <c r="D13" s="611"/>
      <c r="E13" s="18">
        <v>0</v>
      </c>
      <c r="F13" s="205">
        <f>'PRESUP.EGRESOS FUENTE FINANCIAM'!M39</f>
        <v>0</v>
      </c>
      <c r="G13" s="206" t="e">
        <f t="shared" si="0"/>
        <v>#DIV/0!</v>
      </c>
    </row>
    <row r="14" spans="1:7" s="17" customFormat="1" ht="15" customHeight="1">
      <c r="A14" s="193">
        <v>2000</v>
      </c>
      <c r="B14" s="612" t="s">
        <v>54</v>
      </c>
      <c r="C14" s="612"/>
      <c r="D14" s="612"/>
      <c r="E14" s="183">
        <f>SUM(E15:E23)</f>
        <v>8585000</v>
      </c>
      <c r="F14" s="183">
        <f>SUM(F15:F23)</f>
        <v>8066430</v>
      </c>
      <c r="G14" s="194">
        <f>F14/E14-1</f>
        <v>-6.0404193360512504E-2</v>
      </c>
    </row>
    <row r="15" spans="1:7" s="17" customFormat="1" ht="15" customHeight="1">
      <c r="A15" s="130">
        <v>2100</v>
      </c>
      <c r="B15" s="613" t="s">
        <v>55</v>
      </c>
      <c r="C15" s="613"/>
      <c r="D15" s="613"/>
      <c r="E15" s="18">
        <v>800000</v>
      </c>
      <c r="F15" s="205">
        <f>'PRESUP.EGRESOS FUENTE FINANCIAM'!M43</f>
        <v>846000</v>
      </c>
      <c r="G15" s="206">
        <f>F15/E15-1</f>
        <v>5.7500000000000107E-2</v>
      </c>
    </row>
    <row r="16" spans="1:7" s="17" customFormat="1" ht="15" customHeight="1">
      <c r="A16" s="130">
        <v>2200</v>
      </c>
      <c r="B16" s="613" t="s">
        <v>56</v>
      </c>
      <c r="C16" s="613"/>
      <c r="D16" s="613"/>
      <c r="E16" s="18">
        <v>200000</v>
      </c>
      <c r="F16" s="205">
        <f>'PRESUP.EGRESOS FUENTE FINANCIAM'!M52</f>
        <v>150000</v>
      </c>
      <c r="G16" s="206">
        <f t="shared" ref="G16:G23" si="1">F16/E16-1</f>
        <v>-0.25</v>
      </c>
    </row>
    <row r="17" spans="1:7" s="17" customFormat="1" ht="15" customHeight="1">
      <c r="A17" s="130">
        <v>2300</v>
      </c>
      <c r="B17" s="613" t="s">
        <v>57</v>
      </c>
      <c r="C17" s="613"/>
      <c r="D17" s="613"/>
      <c r="E17" s="19">
        <v>0</v>
      </c>
      <c r="F17" s="205">
        <f>'PRESUP.EGRESOS FUENTE FINANCIAM'!M56</f>
        <v>0</v>
      </c>
      <c r="G17" s="206" t="e">
        <f t="shared" si="1"/>
        <v>#DIV/0!</v>
      </c>
    </row>
    <row r="18" spans="1:7" s="17" customFormat="1" ht="15" customHeight="1">
      <c r="A18" s="130">
        <v>2400</v>
      </c>
      <c r="B18" s="613" t="s">
        <v>58</v>
      </c>
      <c r="C18" s="613"/>
      <c r="D18" s="613"/>
      <c r="E18" s="19">
        <v>750000</v>
      </c>
      <c r="F18" s="205">
        <f>'PRESUP.EGRESOS FUENTE FINANCIAM'!M66</f>
        <v>300000</v>
      </c>
      <c r="G18" s="206">
        <f t="shared" si="1"/>
        <v>-0.6</v>
      </c>
    </row>
    <row r="19" spans="1:7" s="17" customFormat="1" ht="15" customHeight="1">
      <c r="A19" s="130">
        <v>2500</v>
      </c>
      <c r="B19" s="613" t="s">
        <v>59</v>
      </c>
      <c r="C19" s="613"/>
      <c r="D19" s="613"/>
      <c r="E19" s="19">
        <v>850000</v>
      </c>
      <c r="F19" s="205">
        <f>'PRESUP.EGRESOS FUENTE FINANCIAM'!M76</f>
        <v>55000</v>
      </c>
      <c r="G19" s="206">
        <f t="shared" si="1"/>
        <v>-0.93529411764705883</v>
      </c>
    </row>
    <row r="20" spans="1:7" s="17" customFormat="1" ht="15" customHeight="1">
      <c r="A20" s="130">
        <v>2600</v>
      </c>
      <c r="B20" s="613" t="s">
        <v>60</v>
      </c>
      <c r="C20" s="613"/>
      <c r="D20" s="613"/>
      <c r="E20" s="19">
        <v>4800000</v>
      </c>
      <c r="F20" s="205">
        <f>'PRESUP.EGRESOS FUENTE FINANCIAM'!M84</f>
        <v>4957000</v>
      </c>
      <c r="G20" s="206">
        <f t="shared" si="1"/>
        <v>3.2708333333333339E-2</v>
      </c>
    </row>
    <row r="21" spans="1:7" s="17" customFormat="1" ht="15" customHeight="1">
      <c r="A21" s="130">
        <v>2700</v>
      </c>
      <c r="B21" s="609" t="s">
        <v>61</v>
      </c>
      <c r="C21" s="610"/>
      <c r="D21" s="611"/>
      <c r="E21" s="19">
        <v>255000</v>
      </c>
      <c r="F21" s="205">
        <f>'PRESUP.EGRESOS FUENTE FINANCIAM'!M87</f>
        <v>400000</v>
      </c>
      <c r="G21" s="206">
        <f t="shared" si="1"/>
        <v>0.56862745098039214</v>
      </c>
    </row>
    <row r="22" spans="1:7" s="17" customFormat="1" ht="15" customHeight="1">
      <c r="A22" s="130">
        <v>2800</v>
      </c>
      <c r="B22" s="609" t="s">
        <v>62</v>
      </c>
      <c r="C22" s="610"/>
      <c r="D22" s="611"/>
      <c r="E22" s="19">
        <v>300000</v>
      </c>
      <c r="F22" s="205">
        <f>'PRESUP.EGRESOS FUENTE FINANCIAM'!M93</f>
        <v>300000</v>
      </c>
      <c r="G22" s="206">
        <f t="shared" si="1"/>
        <v>0</v>
      </c>
    </row>
    <row r="23" spans="1:7" s="17" customFormat="1" ht="15" customHeight="1">
      <c r="A23" s="130">
        <v>2900</v>
      </c>
      <c r="B23" s="613" t="s">
        <v>63</v>
      </c>
      <c r="C23" s="613"/>
      <c r="D23" s="613"/>
      <c r="E23" s="19">
        <v>630000</v>
      </c>
      <c r="F23" s="205">
        <f>'PRESUP.EGRESOS FUENTE FINANCIAM'!M97</f>
        <v>1058430</v>
      </c>
      <c r="G23" s="206">
        <f t="shared" si="1"/>
        <v>0.68004761904761901</v>
      </c>
    </row>
    <row r="24" spans="1:7" s="17" customFormat="1" ht="15" customHeight="1">
      <c r="A24" s="193">
        <v>3000</v>
      </c>
      <c r="B24" s="612" t="s">
        <v>64</v>
      </c>
      <c r="C24" s="612"/>
      <c r="D24" s="612"/>
      <c r="E24" s="183">
        <f>SUM(E25:E33)</f>
        <v>10018471</v>
      </c>
      <c r="F24" s="183">
        <f>SUM(F25:F33)</f>
        <v>10649745</v>
      </c>
      <c r="G24" s="194">
        <f>F24/E24-1</f>
        <v>6.3011012359071472E-2</v>
      </c>
    </row>
    <row r="25" spans="1:7" s="17" customFormat="1" ht="15" customHeight="1">
      <c r="A25" s="130">
        <v>3100</v>
      </c>
      <c r="B25" s="613" t="s">
        <v>65</v>
      </c>
      <c r="C25" s="613"/>
      <c r="D25" s="613"/>
      <c r="E25" s="18">
        <v>5022000</v>
      </c>
      <c r="F25" s="205">
        <f>'PRESUP.EGRESOS FUENTE FINANCIAM'!M108</f>
        <v>5429745</v>
      </c>
      <c r="G25" s="206">
        <f>F25/E25-1</f>
        <v>8.1191756272401383E-2</v>
      </c>
    </row>
    <row r="26" spans="1:7" s="17" customFormat="1" ht="15" customHeight="1">
      <c r="A26" s="130">
        <v>3200</v>
      </c>
      <c r="B26" s="613" t="s">
        <v>66</v>
      </c>
      <c r="C26" s="613"/>
      <c r="D26" s="613"/>
      <c r="E26" s="18">
        <v>160000</v>
      </c>
      <c r="F26" s="205">
        <f>'PRESUP.EGRESOS FUENTE FINANCIAM'!M118</f>
        <v>0</v>
      </c>
      <c r="G26" s="206">
        <f t="shared" ref="G26:G32" si="2">F26/E26-1</f>
        <v>-1</v>
      </c>
    </row>
    <row r="27" spans="1:7" s="17" customFormat="1" ht="15" customHeight="1">
      <c r="A27" s="130">
        <v>3300</v>
      </c>
      <c r="B27" s="613" t="s">
        <v>67</v>
      </c>
      <c r="C27" s="613"/>
      <c r="D27" s="613"/>
      <c r="E27" s="19">
        <v>250000</v>
      </c>
      <c r="F27" s="205">
        <f>'PRESUP.EGRESOS FUENTE FINANCIAM'!M128</f>
        <v>0</v>
      </c>
      <c r="G27" s="206">
        <f t="shared" si="2"/>
        <v>-1</v>
      </c>
    </row>
    <row r="28" spans="1:7" s="17" customFormat="1" ht="15" customHeight="1">
      <c r="A28" s="130">
        <v>3400</v>
      </c>
      <c r="B28" s="613" t="s">
        <v>68</v>
      </c>
      <c r="C28" s="613"/>
      <c r="D28" s="613"/>
      <c r="E28" s="19">
        <v>300000</v>
      </c>
      <c r="F28" s="205">
        <f>'PRESUP.EGRESOS FUENTE FINANCIAM'!M138</f>
        <v>560000</v>
      </c>
      <c r="G28" s="206">
        <f t="shared" si="2"/>
        <v>0.8666666666666667</v>
      </c>
    </row>
    <row r="29" spans="1:7" s="17" customFormat="1" ht="15" customHeight="1">
      <c r="A29" s="130">
        <v>3500</v>
      </c>
      <c r="B29" s="613" t="s">
        <v>69</v>
      </c>
      <c r="C29" s="613"/>
      <c r="D29" s="613"/>
      <c r="E29" s="19">
        <v>2280000</v>
      </c>
      <c r="F29" s="205">
        <f>'PRESUP.EGRESOS FUENTE FINANCIAM'!M148</f>
        <v>2450000</v>
      </c>
      <c r="G29" s="206">
        <f t="shared" si="2"/>
        <v>7.4561403508771829E-2</v>
      </c>
    </row>
    <row r="30" spans="1:7" s="17" customFormat="1" ht="15" customHeight="1">
      <c r="A30" s="130">
        <v>3600</v>
      </c>
      <c r="B30" s="613" t="s">
        <v>70</v>
      </c>
      <c r="C30" s="613"/>
      <c r="D30" s="613"/>
      <c r="E30" s="19">
        <v>80000</v>
      </c>
      <c r="F30" s="205">
        <f>'PRESUP.EGRESOS FUENTE FINANCIAM'!M158</f>
        <v>150000</v>
      </c>
      <c r="G30" s="206">
        <f t="shared" si="2"/>
        <v>0.875</v>
      </c>
    </row>
    <row r="31" spans="1:7" s="17" customFormat="1" ht="15" customHeight="1">
      <c r="A31" s="130">
        <v>3700</v>
      </c>
      <c r="B31" s="609" t="s">
        <v>71</v>
      </c>
      <c r="C31" s="610"/>
      <c r="D31" s="611"/>
      <c r="E31" s="19">
        <v>504000</v>
      </c>
      <c r="F31" s="205">
        <f>'PRESUP.EGRESOS FUENTE FINANCIAM'!M166</f>
        <v>300000</v>
      </c>
      <c r="G31" s="206">
        <f t="shared" si="2"/>
        <v>-0.40476190476190477</v>
      </c>
    </row>
    <row r="32" spans="1:7" s="17" customFormat="1" ht="15" customHeight="1">
      <c r="A32" s="130">
        <v>3800</v>
      </c>
      <c r="B32" s="609" t="s">
        <v>72</v>
      </c>
      <c r="C32" s="610"/>
      <c r="D32" s="611"/>
      <c r="E32" s="19">
        <v>1367471</v>
      </c>
      <c r="F32" s="205">
        <f>'PRESUP.EGRESOS FUENTE FINANCIAM'!M176</f>
        <v>1575000</v>
      </c>
      <c r="G32" s="206">
        <f t="shared" si="2"/>
        <v>0.15176117080362217</v>
      </c>
    </row>
    <row r="33" spans="1:7" s="17" customFormat="1" ht="15" customHeight="1">
      <c r="A33" s="130">
        <v>3900</v>
      </c>
      <c r="B33" s="613" t="s">
        <v>73</v>
      </c>
      <c r="C33" s="613"/>
      <c r="D33" s="613"/>
      <c r="E33" s="19">
        <v>55000</v>
      </c>
      <c r="F33" s="205">
        <f>'PRESUP.EGRESOS FUENTE FINANCIAM'!M182</f>
        <v>185000</v>
      </c>
      <c r="G33" s="206">
        <f>F33/E33-1</f>
        <v>2.3636363636363638</v>
      </c>
    </row>
    <row r="34" spans="1:7" s="17" customFormat="1" ht="15" customHeight="1">
      <c r="A34" s="193">
        <v>4000</v>
      </c>
      <c r="B34" s="612" t="s">
        <v>74</v>
      </c>
      <c r="C34" s="612"/>
      <c r="D34" s="612"/>
      <c r="E34" s="183">
        <f>SUM(E35:E43)</f>
        <v>2825888</v>
      </c>
      <c r="F34" s="183">
        <f>SUM(F35:F43)</f>
        <v>5592323</v>
      </c>
      <c r="G34" s="194">
        <f>F34/E34-1</f>
        <v>0.9789613034911504</v>
      </c>
    </row>
    <row r="35" spans="1:7" s="17" customFormat="1" ht="15.75">
      <c r="A35" s="64">
        <v>4100</v>
      </c>
      <c r="B35" s="619" t="s">
        <v>75</v>
      </c>
      <c r="C35" s="619"/>
      <c r="D35" s="619"/>
      <c r="E35" s="18">
        <v>0</v>
      </c>
      <c r="F35" s="205">
        <f>'PRESUP.EGRESOS FUENTE FINANCIAM'!M193</f>
        <v>3657323</v>
      </c>
      <c r="G35" s="206" t="e">
        <f t="shared" ref="G35:G74" si="3">F35/E35-1</f>
        <v>#DIV/0!</v>
      </c>
    </row>
    <row r="36" spans="1:7" s="17" customFormat="1" ht="15" customHeight="1">
      <c r="A36" s="64">
        <v>4200</v>
      </c>
      <c r="B36" s="619" t="s">
        <v>76</v>
      </c>
      <c r="C36" s="619"/>
      <c r="D36" s="619"/>
      <c r="E36" s="19">
        <v>2040000</v>
      </c>
      <c r="F36" s="205">
        <f>'PRESUP.EGRESOS FUENTE FINANCIAM'!M203</f>
        <v>0</v>
      </c>
      <c r="G36" s="206">
        <f t="shared" si="3"/>
        <v>-1</v>
      </c>
    </row>
    <row r="37" spans="1:7" s="17" customFormat="1" ht="15" customHeight="1">
      <c r="A37" s="64">
        <v>4300</v>
      </c>
      <c r="B37" s="630" t="s">
        <v>77</v>
      </c>
      <c r="C37" s="631"/>
      <c r="D37" s="632"/>
      <c r="E37" s="19">
        <v>0</v>
      </c>
      <c r="F37" s="205">
        <f>'PRESUP.EGRESOS FUENTE FINANCIAM'!M209</f>
        <v>0</v>
      </c>
      <c r="G37" s="206" t="e">
        <f t="shared" si="3"/>
        <v>#DIV/0!</v>
      </c>
    </row>
    <row r="38" spans="1:7" s="17" customFormat="1" ht="15" customHeight="1">
      <c r="A38" s="64">
        <v>4400</v>
      </c>
      <c r="B38" s="619" t="s">
        <v>78</v>
      </c>
      <c r="C38" s="619"/>
      <c r="D38" s="619"/>
      <c r="E38" s="18">
        <v>320000</v>
      </c>
      <c r="F38" s="205">
        <f>'PRESUP.EGRESOS FUENTE FINANCIAM'!M219</f>
        <v>1285000</v>
      </c>
      <c r="G38" s="206">
        <f>F38/E38-1</f>
        <v>3.015625</v>
      </c>
    </row>
    <row r="39" spans="1:7" s="17" customFormat="1" ht="15" customHeight="1">
      <c r="A39" s="64">
        <v>4500</v>
      </c>
      <c r="B39" s="613" t="s">
        <v>79</v>
      </c>
      <c r="C39" s="613"/>
      <c r="D39" s="613"/>
      <c r="E39" s="19">
        <v>465888</v>
      </c>
      <c r="F39" s="205">
        <f>'PRESUP.EGRESOS FUENTE FINANCIAM'!M228</f>
        <v>650000</v>
      </c>
      <c r="G39" s="206">
        <f>F39/E39-1</f>
        <v>0.39518510886736724</v>
      </c>
    </row>
    <row r="40" spans="1:7" s="17" customFormat="1" ht="15" customHeight="1">
      <c r="A40" s="64">
        <v>4600</v>
      </c>
      <c r="B40" s="609" t="s">
        <v>80</v>
      </c>
      <c r="C40" s="610"/>
      <c r="D40" s="611"/>
      <c r="E40" s="19">
        <v>0</v>
      </c>
      <c r="F40" s="205">
        <f>'PRESUP.EGRESOS FUENTE FINANCIAM'!M232</f>
        <v>0</v>
      </c>
      <c r="G40" s="206" t="e">
        <f>F40/E40-1</f>
        <v>#DIV/0!</v>
      </c>
    </row>
    <row r="41" spans="1:7" s="17" customFormat="1" ht="15" customHeight="1">
      <c r="A41" s="64">
        <v>4700</v>
      </c>
      <c r="B41" s="609" t="s">
        <v>81</v>
      </c>
      <c r="C41" s="610"/>
      <c r="D41" s="611"/>
      <c r="E41" s="19">
        <v>0</v>
      </c>
      <c r="F41" s="205">
        <f>'PRESUP.EGRESOS FUENTE FINANCIAM'!M239</f>
        <v>0</v>
      </c>
      <c r="G41" s="206" t="e">
        <f>F41/E41-1</f>
        <v>#DIV/0!</v>
      </c>
    </row>
    <row r="42" spans="1:7" s="17" customFormat="1" ht="15" customHeight="1">
      <c r="A42" s="64">
        <v>4800</v>
      </c>
      <c r="B42" s="613" t="s">
        <v>82</v>
      </c>
      <c r="C42" s="613"/>
      <c r="D42" s="613"/>
      <c r="E42" s="19">
        <v>0</v>
      </c>
      <c r="F42" s="205">
        <f>'PRESUP.EGRESOS FUENTE FINANCIAM'!M241</f>
        <v>0</v>
      </c>
      <c r="G42" s="206" t="e">
        <f>F42/E42-1</f>
        <v>#DIV/0!</v>
      </c>
    </row>
    <row r="43" spans="1:7" s="17" customFormat="1" ht="15" customHeight="1">
      <c r="A43" s="64">
        <v>4900</v>
      </c>
      <c r="B43" s="619" t="s">
        <v>83</v>
      </c>
      <c r="C43" s="619"/>
      <c r="D43" s="619"/>
      <c r="E43" s="18">
        <v>0</v>
      </c>
      <c r="F43" s="205">
        <f>'PRESUP.EGRESOS FUENTE FINANCIAM'!M247</f>
        <v>0</v>
      </c>
      <c r="G43" s="206" t="e">
        <f t="shared" si="3"/>
        <v>#DIV/0!</v>
      </c>
    </row>
    <row r="44" spans="1:7" s="17" customFormat="1" ht="15" customHeight="1">
      <c r="A44" s="193">
        <v>5000</v>
      </c>
      <c r="B44" s="612" t="s">
        <v>84</v>
      </c>
      <c r="C44" s="612"/>
      <c r="D44" s="612"/>
      <c r="E44" s="183">
        <f>SUM(E45:E53)</f>
        <v>680000</v>
      </c>
      <c r="F44" s="183">
        <f>SUM(F45:F53)</f>
        <v>930379</v>
      </c>
      <c r="G44" s="194">
        <f t="shared" si="3"/>
        <v>0.36820441176470586</v>
      </c>
    </row>
    <row r="45" spans="1:7" s="17" customFormat="1" ht="15" customHeight="1">
      <c r="A45" s="64">
        <v>5100</v>
      </c>
      <c r="B45" s="619" t="s">
        <v>85</v>
      </c>
      <c r="C45" s="619"/>
      <c r="D45" s="619"/>
      <c r="E45" s="18">
        <v>10000</v>
      </c>
      <c r="F45" s="205">
        <f>'PRESUP.EGRESOS FUENTE FINANCIAM'!M252</f>
        <v>80000</v>
      </c>
      <c r="G45" s="206">
        <f t="shared" si="3"/>
        <v>7</v>
      </c>
    </row>
    <row r="46" spans="1:7" s="17" customFormat="1" ht="15" customHeight="1">
      <c r="A46" s="64">
        <v>5200</v>
      </c>
      <c r="B46" s="619" t="s">
        <v>86</v>
      </c>
      <c r="C46" s="619"/>
      <c r="D46" s="619"/>
      <c r="E46" s="18">
        <v>35000</v>
      </c>
      <c r="F46" s="205">
        <f>'PRESUP.EGRESOS FUENTE FINANCIAM'!M259</f>
        <v>0</v>
      </c>
      <c r="G46" s="206">
        <f t="shared" si="3"/>
        <v>-1</v>
      </c>
    </row>
    <row r="47" spans="1:7" s="17" customFormat="1" ht="15" customHeight="1">
      <c r="A47" s="64">
        <v>5300</v>
      </c>
      <c r="B47" s="619" t="s">
        <v>87</v>
      </c>
      <c r="C47" s="619"/>
      <c r="D47" s="619"/>
      <c r="E47" s="18">
        <v>0</v>
      </c>
      <c r="F47" s="205">
        <f>'PRESUP.EGRESOS FUENTE FINANCIAM'!M264</f>
        <v>50000</v>
      </c>
      <c r="G47" s="206" t="e">
        <f t="shared" si="3"/>
        <v>#DIV/0!</v>
      </c>
    </row>
    <row r="48" spans="1:7" s="17" customFormat="1" ht="15" customHeight="1">
      <c r="A48" s="64">
        <v>5400</v>
      </c>
      <c r="B48" s="619" t="s">
        <v>88</v>
      </c>
      <c r="C48" s="619"/>
      <c r="D48" s="619"/>
      <c r="E48" s="18">
        <v>300000</v>
      </c>
      <c r="F48" s="205">
        <f>'PRESUP.EGRESOS FUENTE FINANCIAM'!M267</f>
        <v>490000</v>
      </c>
      <c r="G48" s="206">
        <f t="shared" ref="G48:G53" si="4">F48/E48-1</f>
        <v>0.6333333333333333</v>
      </c>
    </row>
    <row r="49" spans="1:256" s="17" customFormat="1" ht="15" customHeight="1">
      <c r="A49" s="64">
        <v>5500</v>
      </c>
      <c r="B49" s="613" t="s">
        <v>89</v>
      </c>
      <c r="C49" s="613"/>
      <c r="D49" s="613"/>
      <c r="E49" s="19">
        <v>0</v>
      </c>
      <c r="F49" s="205">
        <f>'PRESUP.EGRESOS FUENTE FINANCIAM'!M274</f>
        <v>310379</v>
      </c>
      <c r="G49" s="206" t="e">
        <f t="shared" si="4"/>
        <v>#DIV/0!</v>
      </c>
    </row>
    <row r="50" spans="1:256" s="17" customFormat="1" ht="15" customHeight="1">
      <c r="A50" s="64">
        <v>5600</v>
      </c>
      <c r="B50" s="609" t="s">
        <v>90</v>
      </c>
      <c r="C50" s="610"/>
      <c r="D50" s="611"/>
      <c r="E50" s="19">
        <v>300000</v>
      </c>
      <c r="F50" s="205">
        <f>'PRESUP.EGRESOS FUENTE FINANCIAM'!M276</f>
        <v>0</v>
      </c>
      <c r="G50" s="206">
        <f t="shared" si="4"/>
        <v>-1</v>
      </c>
    </row>
    <row r="51" spans="1:256" s="17" customFormat="1" ht="15" customHeight="1">
      <c r="A51" s="64">
        <v>5700</v>
      </c>
      <c r="B51" s="609" t="s">
        <v>91</v>
      </c>
      <c r="C51" s="610"/>
      <c r="D51" s="611"/>
      <c r="E51" s="19">
        <v>0</v>
      </c>
      <c r="F51" s="205">
        <f>'PRESUP.EGRESOS FUENTE FINANCIAM'!M285</f>
        <v>0</v>
      </c>
      <c r="G51" s="206" t="e">
        <f t="shared" si="4"/>
        <v>#DIV/0!</v>
      </c>
    </row>
    <row r="52" spans="1:256" s="17" customFormat="1" ht="15" customHeight="1">
      <c r="A52" s="64">
        <v>5800</v>
      </c>
      <c r="B52" s="613" t="s">
        <v>92</v>
      </c>
      <c r="C52" s="613"/>
      <c r="D52" s="613"/>
      <c r="E52" s="19">
        <v>0</v>
      </c>
      <c r="F52" s="205">
        <f>'PRESUP.EGRESOS FUENTE FINANCIAM'!M295</f>
        <v>0</v>
      </c>
      <c r="G52" s="206" t="e">
        <f t="shared" si="4"/>
        <v>#DIV/0!</v>
      </c>
    </row>
    <row r="53" spans="1:256" s="17" customFormat="1" ht="15" customHeight="1">
      <c r="A53" s="64">
        <v>5900</v>
      </c>
      <c r="B53" s="619" t="s">
        <v>93</v>
      </c>
      <c r="C53" s="619"/>
      <c r="D53" s="619"/>
      <c r="E53" s="18">
        <v>35000</v>
      </c>
      <c r="F53" s="205">
        <f>'PRESUP.EGRESOS FUENTE FINANCIAM'!M300</f>
        <v>0</v>
      </c>
      <c r="G53" s="206">
        <f t="shared" si="4"/>
        <v>-1</v>
      </c>
    </row>
    <row r="54" spans="1:256" s="17" customFormat="1" ht="15" customHeight="1">
      <c r="A54" s="193">
        <v>6000</v>
      </c>
      <c r="B54" s="612" t="s">
        <v>94</v>
      </c>
      <c r="C54" s="612"/>
      <c r="D54" s="612"/>
      <c r="E54" s="183">
        <f>SUM(E55:E57)</f>
        <v>13046354</v>
      </c>
      <c r="F54" s="183">
        <f>SUM(F55:F57)</f>
        <v>13913852.800000001</v>
      </c>
      <c r="G54" s="194">
        <f t="shared" si="3"/>
        <v>6.6493581271825031E-2</v>
      </c>
    </row>
    <row r="55" spans="1:256" s="17" customFormat="1" ht="15" customHeight="1">
      <c r="A55" s="132">
        <v>6100</v>
      </c>
      <c r="B55" s="629" t="s">
        <v>95</v>
      </c>
      <c r="C55" s="629"/>
      <c r="D55" s="629"/>
      <c r="E55" s="133">
        <v>0</v>
      </c>
      <c r="F55" s="205">
        <f>'PRESUP.EGRESOS FUENTE FINANCIAM'!M311</f>
        <v>0</v>
      </c>
      <c r="G55" s="206" t="e">
        <f t="shared" si="3"/>
        <v>#DIV/0!</v>
      </c>
    </row>
    <row r="56" spans="1:256" s="17" customFormat="1" ht="15" customHeight="1">
      <c r="A56" s="64">
        <v>6200</v>
      </c>
      <c r="B56" s="619" t="s">
        <v>96</v>
      </c>
      <c r="C56" s="619"/>
      <c r="D56" s="619"/>
      <c r="E56" s="18">
        <v>13046354</v>
      </c>
      <c r="F56" s="205">
        <f>'PRESUP.EGRESOS FUENTE FINANCIAM'!M320</f>
        <v>13913852.800000001</v>
      </c>
      <c r="G56" s="206">
        <f t="shared" si="3"/>
        <v>6.6493581271825031E-2</v>
      </c>
    </row>
    <row r="57" spans="1:256" s="17" customFormat="1" ht="15" customHeight="1">
      <c r="A57" s="64">
        <v>6300</v>
      </c>
      <c r="B57" s="619" t="s">
        <v>97</v>
      </c>
      <c r="C57" s="619"/>
      <c r="D57" s="619"/>
      <c r="E57" s="18">
        <v>0</v>
      </c>
      <c r="F57" s="205">
        <f>'PRESUP.EGRESOS FUENTE FINANCIAM'!M329</f>
        <v>0</v>
      </c>
      <c r="G57" s="206" t="e">
        <f t="shared" si="3"/>
        <v>#DIV/0!</v>
      </c>
    </row>
    <row r="58" spans="1:256" s="17" customFormat="1" ht="15.75" customHeight="1">
      <c r="A58" s="193">
        <v>7000</v>
      </c>
      <c r="B58" s="612" t="s">
        <v>98</v>
      </c>
      <c r="C58" s="612"/>
      <c r="D58" s="612"/>
      <c r="E58" s="183">
        <f>SUM(E59:E65)</f>
        <v>0</v>
      </c>
      <c r="F58" s="183">
        <f>SUM(F59:F65)</f>
        <v>0</v>
      </c>
      <c r="G58" s="194" t="e">
        <f t="shared" si="3"/>
        <v>#DIV/0!</v>
      </c>
    </row>
    <row r="59" spans="1:256" s="17" customFormat="1" ht="15.75">
      <c r="A59" s="64">
        <v>7100</v>
      </c>
      <c r="B59" s="619" t="s">
        <v>99</v>
      </c>
      <c r="C59" s="619"/>
      <c r="D59" s="619"/>
      <c r="E59" s="65">
        <v>0</v>
      </c>
      <c r="F59" s="205">
        <f>'PRESUP.EGRESOS FUENTE FINANCIAM'!M333</f>
        <v>0</v>
      </c>
      <c r="G59" s="206" t="e">
        <f t="shared" si="3"/>
        <v>#DIV/0!</v>
      </c>
      <c r="H59" s="20"/>
      <c r="I59" s="21">
        <v>61</v>
      </c>
      <c r="J59" s="620"/>
      <c r="K59" s="620"/>
      <c r="L59" s="621"/>
      <c r="M59" s="22">
        <v>61</v>
      </c>
      <c r="N59" s="620"/>
      <c r="O59" s="620"/>
      <c r="P59" s="621"/>
      <c r="Q59" s="22">
        <v>61</v>
      </c>
      <c r="R59" s="620"/>
      <c r="S59" s="620"/>
      <c r="T59" s="621"/>
      <c r="U59" s="22">
        <v>61</v>
      </c>
      <c r="V59" s="620"/>
      <c r="W59" s="620"/>
      <c r="X59" s="621"/>
      <c r="Y59" s="22">
        <v>61</v>
      </c>
      <c r="Z59" s="620"/>
      <c r="AA59" s="620"/>
      <c r="AB59" s="621"/>
      <c r="AC59" s="22">
        <v>61</v>
      </c>
      <c r="AD59" s="620"/>
      <c r="AE59" s="620"/>
      <c r="AF59" s="621"/>
      <c r="AG59" s="22">
        <v>61</v>
      </c>
      <c r="AH59" s="620"/>
      <c r="AI59" s="620"/>
      <c r="AJ59" s="621"/>
      <c r="AK59" s="22">
        <v>61</v>
      </c>
      <c r="AL59" s="620"/>
      <c r="AM59" s="620"/>
      <c r="AN59" s="621"/>
      <c r="AO59" s="22">
        <v>61</v>
      </c>
      <c r="AP59" s="620"/>
      <c r="AQ59" s="620"/>
      <c r="AR59" s="621"/>
      <c r="AS59" s="22">
        <v>61</v>
      </c>
      <c r="AT59" s="620"/>
      <c r="AU59" s="620"/>
      <c r="AV59" s="621"/>
      <c r="AW59" s="22">
        <v>61</v>
      </c>
      <c r="AX59" s="620"/>
      <c r="AY59" s="620"/>
      <c r="AZ59" s="621"/>
      <c r="BA59" s="22">
        <v>61</v>
      </c>
      <c r="BB59" s="620"/>
      <c r="BC59" s="620"/>
      <c r="BD59" s="621"/>
      <c r="BE59" s="22">
        <v>61</v>
      </c>
      <c r="BF59" s="620"/>
      <c r="BG59" s="620"/>
      <c r="BH59" s="621"/>
      <c r="BI59" s="22">
        <v>61</v>
      </c>
      <c r="BJ59" s="620"/>
      <c r="BK59" s="620"/>
      <c r="BL59" s="621"/>
      <c r="BM59" s="22">
        <v>61</v>
      </c>
      <c r="BN59" s="620"/>
      <c r="BO59" s="620"/>
      <c r="BP59" s="621"/>
      <c r="BQ59" s="22">
        <v>61</v>
      </c>
      <c r="BR59" s="620"/>
      <c r="BS59" s="620"/>
      <c r="BT59" s="621"/>
      <c r="BU59" s="22">
        <v>61</v>
      </c>
      <c r="BV59" s="620"/>
      <c r="BW59" s="620"/>
      <c r="BX59" s="621"/>
      <c r="BY59" s="22">
        <v>61</v>
      </c>
      <c r="BZ59" s="620"/>
      <c r="CA59" s="620"/>
      <c r="CB59" s="621"/>
      <c r="CC59" s="22">
        <v>61</v>
      </c>
      <c r="CD59" s="620"/>
      <c r="CE59" s="620"/>
      <c r="CF59" s="621"/>
      <c r="CG59" s="22">
        <v>61</v>
      </c>
      <c r="CH59" s="620"/>
      <c r="CI59" s="620"/>
      <c r="CJ59" s="621"/>
      <c r="CK59" s="22">
        <v>61</v>
      </c>
      <c r="CL59" s="620"/>
      <c r="CM59" s="620"/>
      <c r="CN59" s="621"/>
      <c r="CO59" s="22">
        <v>61</v>
      </c>
      <c r="CP59" s="620"/>
      <c r="CQ59" s="620"/>
      <c r="CR59" s="621"/>
      <c r="CS59" s="22">
        <v>61</v>
      </c>
      <c r="CT59" s="620"/>
      <c r="CU59" s="620"/>
      <c r="CV59" s="621"/>
      <c r="CW59" s="22">
        <v>61</v>
      </c>
      <c r="CX59" s="620"/>
      <c r="CY59" s="620"/>
      <c r="CZ59" s="621"/>
      <c r="DA59" s="22">
        <v>61</v>
      </c>
      <c r="DB59" s="620"/>
      <c r="DC59" s="620"/>
      <c r="DD59" s="621"/>
      <c r="DE59" s="22">
        <v>61</v>
      </c>
      <c r="DF59" s="620"/>
      <c r="DG59" s="620"/>
      <c r="DH59" s="621"/>
      <c r="DI59" s="22">
        <v>61</v>
      </c>
      <c r="DJ59" s="620"/>
      <c r="DK59" s="620"/>
      <c r="DL59" s="621"/>
      <c r="DM59" s="22">
        <v>61</v>
      </c>
      <c r="DN59" s="620"/>
      <c r="DO59" s="620"/>
      <c r="DP59" s="621"/>
      <c r="DQ59" s="22">
        <v>61</v>
      </c>
      <c r="DR59" s="620"/>
      <c r="DS59" s="620"/>
      <c r="DT59" s="621"/>
      <c r="DU59" s="22">
        <v>61</v>
      </c>
      <c r="DV59" s="620"/>
      <c r="DW59" s="620"/>
      <c r="DX59" s="621"/>
      <c r="DY59" s="22">
        <v>61</v>
      </c>
      <c r="DZ59" s="620"/>
      <c r="EA59" s="620"/>
      <c r="EB59" s="621"/>
      <c r="EC59" s="22">
        <v>61</v>
      </c>
      <c r="ED59" s="620"/>
      <c r="EE59" s="620"/>
      <c r="EF59" s="621"/>
      <c r="EG59" s="22">
        <v>61</v>
      </c>
      <c r="EH59" s="620"/>
      <c r="EI59" s="620"/>
      <c r="EJ59" s="621"/>
      <c r="EK59" s="22">
        <v>61</v>
      </c>
      <c r="EL59" s="620"/>
      <c r="EM59" s="620"/>
      <c r="EN59" s="621"/>
      <c r="EO59" s="22">
        <v>61</v>
      </c>
      <c r="EP59" s="620"/>
      <c r="EQ59" s="620"/>
      <c r="ER59" s="621"/>
      <c r="ES59" s="22">
        <v>61</v>
      </c>
      <c r="ET59" s="620"/>
      <c r="EU59" s="620"/>
      <c r="EV59" s="621"/>
      <c r="EW59" s="22">
        <v>61</v>
      </c>
      <c r="EX59" s="620"/>
      <c r="EY59" s="620"/>
      <c r="EZ59" s="621"/>
      <c r="FA59" s="22">
        <v>61</v>
      </c>
      <c r="FB59" s="620"/>
      <c r="FC59" s="620"/>
      <c r="FD59" s="621"/>
      <c r="FE59" s="22">
        <v>61</v>
      </c>
      <c r="FF59" s="620"/>
      <c r="FG59" s="620"/>
      <c r="FH59" s="621"/>
      <c r="FI59" s="22">
        <v>61</v>
      </c>
      <c r="FJ59" s="620"/>
      <c r="FK59" s="620"/>
      <c r="FL59" s="621"/>
      <c r="FM59" s="22">
        <v>61</v>
      </c>
      <c r="FN59" s="620"/>
      <c r="FO59" s="620"/>
      <c r="FP59" s="621"/>
      <c r="FQ59" s="22">
        <v>61</v>
      </c>
      <c r="FR59" s="620"/>
      <c r="FS59" s="620"/>
      <c r="FT59" s="621"/>
      <c r="FU59" s="22">
        <v>61</v>
      </c>
      <c r="FV59" s="620"/>
      <c r="FW59" s="620"/>
      <c r="FX59" s="621"/>
      <c r="FY59" s="22">
        <v>61</v>
      </c>
      <c r="FZ59" s="620"/>
      <c r="GA59" s="620"/>
      <c r="GB59" s="621"/>
      <c r="GC59" s="22">
        <v>61</v>
      </c>
      <c r="GD59" s="620"/>
      <c r="GE59" s="620"/>
      <c r="GF59" s="621"/>
      <c r="GG59" s="22">
        <v>61</v>
      </c>
      <c r="GH59" s="620"/>
      <c r="GI59" s="620"/>
      <c r="GJ59" s="621"/>
      <c r="GK59" s="22">
        <v>61</v>
      </c>
      <c r="GL59" s="620"/>
      <c r="GM59" s="620"/>
      <c r="GN59" s="621"/>
      <c r="GO59" s="22">
        <v>61</v>
      </c>
      <c r="GP59" s="620"/>
      <c r="GQ59" s="620"/>
      <c r="GR59" s="621"/>
      <c r="GS59" s="22">
        <v>61</v>
      </c>
      <c r="GT59" s="620"/>
      <c r="GU59" s="620"/>
      <c r="GV59" s="621"/>
      <c r="GW59" s="22">
        <v>61</v>
      </c>
      <c r="GX59" s="620"/>
      <c r="GY59" s="620"/>
      <c r="GZ59" s="621"/>
      <c r="HA59" s="22">
        <v>61</v>
      </c>
      <c r="HB59" s="620"/>
      <c r="HC59" s="620"/>
      <c r="HD59" s="621"/>
      <c r="HE59" s="22">
        <v>61</v>
      </c>
      <c r="HF59" s="620"/>
      <c r="HG59" s="620"/>
      <c r="HH59" s="621"/>
      <c r="HI59" s="22">
        <v>61</v>
      </c>
      <c r="HJ59" s="620"/>
      <c r="HK59" s="620"/>
      <c r="HL59" s="621"/>
      <c r="HM59" s="22">
        <v>61</v>
      </c>
      <c r="HN59" s="620"/>
      <c r="HO59" s="620"/>
      <c r="HP59" s="621"/>
      <c r="HQ59" s="22">
        <v>61</v>
      </c>
      <c r="HR59" s="620"/>
      <c r="HS59" s="620"/>
      <c r="HT59" s="621"/>
      <c r="HU59" s="22">
        <v>61</v>
      </c>
      <c r="HV59" s="620"/>
      <c r="HW59" s="620"/>
      <c r="HX59" s="621"/>
      <c r="HY59" s="22">
        <v>61</v>
      </c>
      <c r="HZ59" s="620"/>
      <c r="IA59" s="620"/>
      <c r="IB59" s="621"/>
      <c r="IC59" s="22">
        <v>61</v>
      </c>
      <c r="ID59" s="620"/>
      <c r="IE59" s="620"/>
      <c r="IF59" s="621"/>
      <c r="IG59" s="22">
        <v>61</v>
      </c>
      <c r="IH59" s="620"/>
      <c r="II59" s="620"/>
      <c r="IJ59" s="621"/>
      <c r="IK59" s="22">
        <v>61</v>
      </c>
      <c r="IL59" s="620"/>
      <c r="IM59" s="620"/>
      <c r="IN59" s="621"/>
      <c r="IO59" s="22">
        <v>61</v>
      </c>
      <c r="IP59" s="620"/>
      <c r="IQ59" s="620"/>
      <c r="IR59" s="621"/>
      <c r="IS59" s="22">
        <v>61</v>
      </c>
      <c r="IT59" s="620"/>
      <c r="IU59" s="620"/>
      <c r="IV59" s="621"/>
    </row>
    <row r="60" spans="1:256" s="17" customFormat="1" ht="15.75">
      <c r="A60" s="64">
        <v>7200</v>
      </c>
      <c r="B60" s="619" t="s">
        <v>100</v>
      </c>
      <c r="C60" s="619"/>
      <c r="D60" s="619"/>
      <c r="E60" s="65">
        <v>0</v>
      </c>
      <c r="F60" s="205">
        <f>'PRESUP.EGRESOS FUENTE FINANCIAM'!M336</f>
        <v>0</v>
      </c>
      <c r="G60" s="206" t="e">
        <f t="shared" si="3"/>
        <v>#DIV/0!</v>
      </c>
      <c r="H60" s="20"/>
      <c r="I60" s="21"/>
      <c r="J60" s="23"/>
      <c r="K60" s="23"/>
      <c r="L60" s="24"/>
      <c r="M60" s="22"/>
      <c r="N60" s="23"/>
      <c r="O60" s="23"/>
      <c r="P60" s="24"/>
      <c r="Q60" s="22"/>
      <c r="R60" s="23"/>
      <c r="S60" s="23"/>
      <c r="T60" s="24"/>
      <c r="U60" s="22"/>
      <c r="V60" s="23"/>
      <c r="W60" s="23"/>
      <c r="X60" s="24"/>
      <c r="Y60" s="22"/>
      <c r="Z60" s="23"/>
      <c r="AA60" s="23"/>
      <c r="AB60" s="24"/>
      <c r="AC60" s="22"/>
      <c r="AD60" s="23"/>
      <c r="AE60" s="23"/>
      <c r="AF60" s="24"/>
      <c r="AG60" s="22"/>
      <c r="AH60" s="23"/>
      <c r="AI60" s="23"/>
      <c r="AJ60" s="24"/>
      <c r="AK60" s="22"/>
      <c r="AL60" s="23"/>
      <c r="AM60" s="23"/>
      <c r="AN60" s="24"/>
      <c r="AO60" s="22"/>
      <c r="AP60" s="23"/>
      <c r="AQ60" s="23"/>
      <c r="AR60" s="24"/>
      <c r="AS60" s="22"/>
      <c r="AT60" s="23"/>
      <c r="AU60" s="23"/>
      <c r="AV60" s="24"/>
      <c r="AW60" s="22"/>
      <c r="AX60" s="23"/>
      <c r="AY60" s="23"/>
      <c r="AZ60" s="24"/>
      <c r="BA60" s="22"/>
      <c r="BB60" s="23"/>
      <c r="BC60" s="23"/>
      <c r="BD60" s="24"/>
      <c r="BE60" s="22"/>
      <c r="BF60" s="23"/>
      <c r="BG60" s="23"/>
      <c r="BH60" s="24"/>
      <c r="BI60" s="22"/>
      <c r="BJ60" s="23"/>
      <c r="BK60" s="23"/>
      <c r="BL60" s="24"/>
      <c r="BM60" s="22"/>
      <c r="BN60" s="23"/>
      <c r="BO60" s="23"/>
      <c r="BP60" s="24"/>
      <c r="BQ60" s="22"/>
      <c r="BR60" s="23"/>
      <c r="BS60" s="23"/>
      <c r="BT60" s="24"/>
      <c r="BU60" s="22"/>
      <c r="BV60" s="23"/>
      <c r="BW60" s="23"/>
      <c r="BX60" s="24"/>
      <c r="BY60" s="22"/>
      <c r="BZ60" s="23"/>
      <c r="CA60" s="23"/>
      <c r="CB60" s="24"/>
      <c r="CC60" s="22"/>
      <c r="CD60" s="23"/>
      <c r="CE60" s="23"/>
      <c r="CF60" s="24"/>
      <c r="CG60" s="22"/>
      <c r="CH60" s="23"/>
      <c r="CI60" s="23"/>
      <c r="CJ60" s="24"/>
      <c r="CK60" s="22"/>
      <c r="CL60" s="23"/>
      <c r="CM60" s="23"/>
      <c r="CN60" s="24"/>
      <c r="CO60" s="22"/>
      <c r="CP60" s="23"/>
      <c r="CQ60" s="23"/>
      <c r="CR60" s="24"/>
      <c r="CS60" s="22"/>
      <c r="CT60" s="23"/>
      <c r="CU60" s="23"/>
      <c r="CV60" s="24"/>
      <c r="CW60" s="22"/>
      <c r="CX60" s="23"/>
      <c r="CY60" s="23"/>
      <c r="CZ60" s="24"/>
      <c r="DA60" s="22"/>
      <c r="DB60" s="23"/>
      <c r="DC60" s="23"/>
      <c r="DD60" s="24"/>
      <c r="DE60" s="22"/>
      <c r="DF60" s="23"/>
      <c r="DG60" s="23"/>
      <c r="DH60" s="24"/>
      <c r="DI60" s="22"/>
      <c r="DJ60" s="23"/>
      <c r="DK60" s="23"/>
      <c r="DL60" s="24"/>
      <c r="DM60" s="22"/>
      <c r="DN60" s="23"/>
      <c r="DO60" s="23"/>
      <c r="DP60" s="24"/>
      <c r="DQ60" s="22"/>
      <c r="DR60" s="23"/>
      <c r="DS60" s="23"/>
      <c r="DT60" s="24"/>
      <c r="DU60" s="22"/>
      <c r="DV60" s="23"/>
      <c r="DW60" s="23"/>
      <c r="DX60" s="24"/>
      <c r="DY60" s="22"/>
      <c r="DZ60" s="23"/>
      <c r="EA60" s="23"/>
      <c r="EB60" s="24"/>
      <c r="EC60" s="22"/>
      <c r="ED60" s="23"/>
      <c r="EE60" s="23"/>
      <c r="EF60" s="24"/>
      <c r="EG60" s="22"/>
      <c r="EH60" s="23"/>
      <c r="EI60" s="23"/>
      <c r="EJ60" s="24"/>
      <c r="EK60" s="22"/>
      <c r="EL60" s="23"/>
      <c r="EM60" s="23"/>
      <c r="EN60" s="24"/>
      <c r="EO60" s="22"/>
      <c r="EP60" s="23"/>
      <c r="EQ60" s="23"/>
      <c r="ER60" s="24"/>
      <c r="ES60" s="22"/>
      <c r="ET60" s="23"/>
      <c r="EU60" s="23"/>
      <c r="EV60" s="24"/>
      <c r="EW60" s="22"/>
      <c r="EX60" s="23"/>
      <c r="EY60" s="23"/>
      <c r="EZ60" s="24"/>
      <c r="FA60" s="22"/>
      <c r="FB60" s="23"/>
      <c r="FC60" s="23"/>
      <c r="FD60" s="24"/>
      <c r="FE60" s="22"/>
      <c r="FF60" s="23"/>
      <c r="FG60" s="23"/>
      <c r="FH60" s="24"/>
      <c r="FI60" s="22"/>
      <c r="FJ60" s="23"/>
      <c r="FK60" s="23"/>
      <c r="FL60" s="24"/>
      <c r="FM60" s="22"/>
      <c r="FN60" s="23"/>
      <c r="FO60" s="23"/>
      <c r="FP60" s="24"/>
      <c r="FQ60" s="22"/>
      <c r="FR60" s="23"/>
      <c r="FS60" s="23"/>
      <c r="FT60" s="24"/>
      <c r="FU60" s="22"/>
      <c r="FV60" s="23"/>
      <c r="FW60" s="23"/>
      <c r="FX60" s="24"/>
      <c r="FY60" s="22"/>
      <c r="FZ60" s="23"/>
      <c r="GA60" s="23"/>
      <c r="GB60" s="24"/>
      <c r="GC60" s="22"/>
      <c r="GD60" s="23"/>
      <c r="GE60" s="23"/>
      <c r="GF60" s="24"/>
      <c r="GG60" s="22"/>
      <c r="GH60" s="23"/>
      <c r="GI60" s="23"/>
      <c r="GJ60" s="24"/>
      <c r="GK60" s="22"/>
      <c r="GL60" s="23"/>
      <c r="GM60" s="23"/>
      <c r="GN60" s="24"/>
      <c r="GO60" s="22"/>
      <c r="GP60" s="23"/>
      <c r="GQ60" s="23"/>
      <c r="GR60" s="24"/>
      <c r="GS60" s="22"/>
      <c r="GT60" s="23"/>
      <c r="GU60" s="23"/>
      <c r="GV60" s="24"/>
      <c r="GW60" s="22"/>
      <c r="GX60" s="23"/>
      <c r="GY60" s="23"/>
      <c r="GZ60" s="24"/>
      <c r="HA60" s="22"/>
      <c r="HB60" s="23"/>
      <c r="HC60" s="23"/>
      <c r="HD60" s="24"/>
      <c r="HE60" s="22"/>
      <c r="HF60" s="23"/>
      <c r="HG60" s="23"/>
      <c r="HH60" s="24"/>
      <c r="HI60" s="22"/>
      <c r="HJ60" s="23"/>
      <c r="HK60" s="23"/>
      <c r="HL60" s="24"/>
      <c r="HM60" s="22"/>
      <c r="HN60" s="23"/>
      <c r="HO60" s="23"/>
      <c r="HP60" s="24"/>
      <c r="HQ60" s="22"/>
      <c r="HR60" s="23"/>
      <c r="HS60" s="23"/>
      <c r="HT60" s="24"/>
      <c r="HU60" s="22"/>
      <c r="HV60" s="23"/>
      <c r="HW60" s="23"/>
      <c r="HX60" s="24"/>
      <c r="HY60" s="22"/>
      <c r="HZ60" s="23"/>
      <c r="IA60" s="23"/>
      <c r="IB60" s="24"/>
      <c r="IC60" s="22"/>
      <c r="ID60" s="23"/>
      <c r="IE60" s="23"/>
      <c r="IF60" s="24"/>
      <c r="IG60" s="22"/>
      <c r="IH60" s="23"/>
      <c r="II60" s="23"/>
      <c r="IJ60" s="24"/>
      <c r="IK60" s="22"/>
      <c r="IL60" s="23"/>
      <c r="IM60" s="23"/>
      <c r="IN60" s="24"/>
      <c r="IO60" s="22"/>
      <c r="IP60" s="23"/>
      <c r="IQ60" s="23"/>
      <c r="IR60" s="24"/>
      <c r="IS60" s="22"/>
      <c r="IT60" s="23"/>
      <c r="IU60" s="23"/>
      <c r="IV60" s="24"/>
    </row>
    <row r="61" spans="1:256" s="17" customFormat="1" ht="15.75">
      <c r="A61" s="64">
        <v>7300</v>
      </c>
      <c r="B61" s="619" t="s">
        <v>101</v>
      </c>
      <c r="C61" s="619"/>
      <c r="D61" s="619"/>
      <c r="E61" s="65">
        <v>0</v>
      </c>
      <c r="F61" s="205">
        <f>'PRESUP.EGRESOS FUENTE FINANCIAM'!M346</f>
        <v>0</v>
      </c>
      <c r="G61" s="206" t="e">
        <f t="shared" si="3"/>
        <v>#DIV/0!</v>
      </c>
      <c r="H61" s="20"/>
      <c r="I61" s="21"/>
      <c r="J61" s="23"/>
      <c r="K61" s="23"/>
      <c r="L61" s="24"/>
      <c r="M61" s="22"/>
      <c r="N61" s="23"/>
      <c r="O61" s="23"/>
      <c r="P61" s="24"/>
      <c r="Q61" s="22"/>
      <c r="R61" s="23"/>
      <c r="S61" s="23"/>
      <c r="T61" s="24"/>
      <c r="U61" s="22"/>
      <c r="V61" s="23"/>
      <c r="W61" s="23"/>
      <c r="X61" s="24"/>
      <c r="Y61" s="22"/>
      <c r="Z61" s="23"/>
      <c r="AA61" s="23"/>
      <c r="AB61" s="24"/>
      <c r="AC61" s="22"/>
      <c r="AD61" s="23"/>
      <c r="AE61" s="23"/>
      <c r="AF61" s="24"/>
      <c r="AG61" s="22"/>
      <c r="AH61" s="23"/>
      <c r="AI61" s="23"/>
      <c r="AJ61" s="24"/>
      <c r="AK61" s="22"/>
      <c r="AL61" s="23"/>
      <c r="AM61" s="23"/>
      <c r="AN61" s="24"/>
      <c r="AO61" s="22"/>
      <c r="AP61" s="23"/>
      <c r="AQ61" s="23"/>
      <c r="AR61" s="24"/>
      <c r="AS61" s="22"/>
      <c r="AT61" s="23"/>
      <c r="AU61" s="23"/>
      <c r="AV61" s="24"/>
      <c r="AW61" s="22"/>
      <c r="AX61" s="23"/>
      <c r="AY61" s="23"/>
      <c r="AZ61" s="24"/>
      <c r="BA61" s="22"/>
      <c r="BB61" s="23"/>
      <c r="BC61" s="23"/>
      <c r="BD61" s="24"/>
      <c r="BE61" s="22"/>
      <c r="BF61" s="23"/>
      <c r="BG61" s="23"/>
      <c r="BH61" s="24"/>
      <c r="BI61" s="22"/>
      <c r="BJ61" s="23"/>
      <c r="BK61" s="23"/>
      <c r="BL61" s="24"/>
      <c r="BM61" s="22"/>
      <c r="BN61" s="23"/>
      <c r="BO61" s="23"/>
      <c r="BP61" s="24"/>
      <c r="BQ61" s="22"/>
      <c r="BR61" s="23"/>
      <c r="BS61" s="23"/>
      <c r="BT61" s="24"/>
      <c r="BU61" s="22"/>
      <c r="BV61" s="23"/>
      <c r="BW61" s="23"/>
      <c r="BX61" s="24"/>
      <c r="BY61" s="22"/>
      <c r="BZ61" s="23"/>
      <c r="CA61" s="23"/>
      <c r="CB61" s="24"/>
      <c r="CC61" s="22"/>
      <c r="CD61" s="23"/>
      <c r="CE61" s="23"/>
      <c r="CF61" s="24"/>
      <c r="CG61" s="22"/>
      <c r="CH61" s="23"/>
      <c r="CI61" s="23"/>
      <c r="CJ61" s="24"/>
      <c r="CK61" s="22"/>
      <c r="CL61" s="23"/>
      <c r="CM61" s="23"/>
      <c r="CN61" s="24"/>
      <c r="CO61" s="22"/>
      <c r="CP61" s="23"/>
      <c r="CQ61" s="23"/>
      <c r="CR61" s="24"/>
      <c r="CS61" s="22"/>
      <c r="CT61" s="23"/>
      <c r="CU61" s="23"/>
      <c r="CV61" s="24"/>
      <c r="CW61" s="22"/>
      <c r="CX61" s="23"/>
      <c r="CY61" s="23"/>
      <c r="CZ61" s="24"/>
      <c r="DA61" s="22"/>
      <c r="DB61" s="23"/>
      <c r="DC61" s="23"/>
      <c r="DD61" s="24"/>
      <c r="DE61" s="22"/>
      <c r="DF61" s="23"/>
      <c r="DG61" s="23"/>
      <c r="DH61" s="24"/>
      <c r="DI61" s="22"/>
      <c r="DJ61" s="23"/>
      <c r="DK61" s="23"/>
      <c r="DL61" s="24"/>
      <c r="DM61" s="22"/>
      <c r="DN61" s="23"/>
      <c r="DO61" s="23"/>
      <c r="DP61" s="24"/>
      <c r="DQ61" s="22"/>
      <c r="DR61" s="23"/>
      <c r="DS61" s="23"/>
      <c r="DT61" s="24"/>
      <c r="DU61" s="22"/>
      <c r="DV61" s="23"/>
      <c r="DW61" s="23"/>
      <c r="DX61" s="24"/>
      <c r="DY61" s="22"/>
      <c r="DZ61" s="23"/>
      <c r="EA61" s="23"/>
      <c r="EB61" s="24"/>
      <c r="EC61" s="22"/>
      <c r="ED61" s="23"/>
      <c r="EE61" s="23"/>
      <c r="EF61" s="24"/>
      <c r="EG61" s="22"/>
      <c r="EH61" s="23"/>
      <c r="EI61" s="23"/>
      <c r="EJ61" s="24"/>
      <c r="EK61" s="22"/>
      <c r="EL61" s="23"/>
      <c r="EM61" s="23"/>
      <c r="EN61" s="24"/>
      <c r="EO61" s="22"/>
      <c r="EP61" s="23"/>
      <c r="EQ61" s="23"/>
      <c r="ER61" s="24"/>
      <c r="ES61" s="22"/>
      <c r="ET61" s="23"/>
      <c r="EU61" s="23"/>
      <c r="EV61" s="24"/>
      <c r="EW61" s="22"/>
      <c r="EX61" s="23"/>
      <c r="EY61" s="23"/>
      <c r="EZ61" s="24"/>
      <c r="FA61" s="22"/>
      <c r="FB61" s="23"/>
      <c r="FC61" s="23"/>
      <c r="FD61" s="24"/>
      <c r="FE61" s="22"/>
      <c r="FF61" s="23"/>
      <c r="FG61" s="23"/>
      <c r="FH61" s="24"/>
      <c r="FI61" s="22"/>
      <c r="FJ61" s="23"/>
      <c r="FK61" s="23"/>
      <c r="FL61" s="24"/>
      <c r="FM61" s="22"/>
      <c r="FN61" s="23"/>
      <c r="FO61" s="23"/>
      <c r="FP61" s="24"/>
      <c r="FQ61" s="22"/>
      <c r="FR61" s="23"/>
      <c r="FS61" s="23"/>
      <c r="FT61" s="24"/>
      <c r="FU61" s="22"/>
      <c r="FV61" s="23"/>
      <c r="FW61" s="23"/>
      <c r="FX61" s="24"/>
      <c r="FY61" s="22"/>
      <c r="FZ61" s="23"/>
      <c r="GA61" s="23"/>
      <c r="GB61" s="24"/>
      <c r="GC61" s="22"/>
      <c r="GD61" s="23"/>
      <c r="GE61" s="23"/>
      <c r="GF61" s="24"/>
      <c r="GG61" s="22"/>
      <c r="GH61" s="23"/>
      <c r="GI61" s="23"/>
      <c r="GJ61" s="24"/>
      <c r="GK61" s="22"/>
      <c r="GL61" s="23"/>
      <c r="GM61" s="23"/>
      <c r="GN61" s="24"/>
      <c r="GO61" s="22"/>
      <c r="GP61" s="23"/>
      <c r="GQ61" s="23"/>
      <c r="GR61" s="24"/>
      <c r="GS61" s="22"/>
      <c r="GT61" s="23"/>
      <c r="GU61" s="23"/>
      <c r="GV61" s="24"/>
      <c r="GW61" s="22"/>
      <c r="GX61" s="23"/>
      <c r="GY61" s="23"/>
      <c r="GZ61" s="24"/>
      <c r="HA61" s="22"/>
      <c r="HB61" s="23"/>
      <c r="HC61" s="23"/>
      <c r="HD61" s="24"/>
      <c r="HE61" s="22"/>
      <c r="HF61" s="23"/>
      <c r="HG61" s="23"/>
      <c r="HH61" s="24"/>
      <c r="HI61" s="22"/>
      <c r="HJ61" s="23"/>
      <c r="HK61" s="23"/>
      <c r="HL61" s="24"/>
      <c r="HM61" s="22"/>
      <c r="HN61" s="23"/>
      <c r="HO61" s="23"/>
      <c r="HP61" s="24"/>
      <c r="HQ61" s="22"/>
      <c r="HR61" s="23"/>
      <c r="HS61" s="23"/>
      <c r="HT61" s="24"/>
      <c r="HU61" s="22"/>
      <c r="HV61" s="23"/>
      <c r="HW61" s="23"/>
      <c r="HX61" s="24"/>
      <c r="HY61" s="22"/>
      <c r="HZ61" s="23"/>
      <c r="IA61" s="23"/>
      <c r="IB61" s="24"/>
      <c r="IC61" s="22"/>
      <c r="ID61" s="23"/>
      <c r="IE61" s="23"/>
      <c r="IF61" s="24"/>
      <c r="IG61" s="22"/>
      <c r="IH61" s="23"/>
      <c r="II61" s="23"/>
      <c r="IJ61" s="24"/>
      <c r="IK61" s="22"/>
      <c r="IL61" s="23"/>
      <c r="IM61" s="23"/>
      <c r="IN61" s="24"/>
      <c r="IO61" s="22"/>
      <c r="IP61" s="23"/>
      <c r="IQ61" s="23"/>
      <c r="IR61" s="24"/>
      <c r="IS61" s="22"/>
      <c r="IT61" s="23"/>
      <c r="IU61" s="23"/>
      <c r="IV61" s="24"/>
    </row>
    <row r="62" spans="1:256" s="17" customFormat="1" ht="15.75">
      <c r="A62" s="64">
        <v>7400</v>
      </c>
      <c r="B62" s="619" t="s">
        <v>102</v>
      </c>
      <c r="C62" s="619"/>
      <c r="D62" s="619"/>
      <c r="E62" s="65">
        <v>0</v>
      </c>
      <c r="F62" s="205">
        <f>'PRESUP.EGRESOS FUENTE FINANCIAM'!M353</f>
        <v>0</v>
      </c>
      <c r="G62" s="206" t="e">
        <f t="shared" si="3"/>
        <v>#DIV/0!</v>
      </c>
      <c r="H62" s="20"/>
      <c r="I62" s="21">
        <v>62</v>
      </c>
      <c r="J62" s="620"/>
      <c r="K62" s="620"/>
      <c r="L62" s="621"/>
      <c r="M62" s="22">
        <v>62</v>
      </c>
      <c r="N62" s="620"/>
      <c r="O62" s="620"/>
      <c r="P62" s="621"/>
      <c r="Q62" s="22">
        <v>62</v>
      </c>
      <c r="R62" s="620"/>
      <c r="S62" s="620"/>
      <c r="T62" s="621"/>
      <c r="U62" s="22">
        <v>62</v>
      </c>
      <c r="V62" s="620"/>
      <c r="W62" s="620"/>
      <c r="X62" s="621"/>
      <c r="Y62" s="22">
        <v>62</v>
      </c>
      <c r="Z62" s="620"/>
      <c r="AA62" s="620"/>
      <c r="AB62" s="621"/>
      <c r="AC62" s="22">
        <v>62</v>
      </c>
      <c r="AD62" s="620"/>
      <c r="AE62" s="620"/>
      <c r="AF62" s="621"/>
      <c r="AG62" s="22">
        <v>62</v>
      </c>
      <c r="AH62" s="620"/>
      <c r="AI62" s="620"/>
      <c r="AJ62" s="621"/>
      <c r="AK62" s="22">
        <v>62</v>
      </c>
      <c r="AL62" s="620"/>
      <c r="AM62" s="620"/>
      <c r="AN62" s="621"/>
      <c r="AO62" s="22">
        <v>62</v>
      </c>
      <c r="AP62" s="620"/>
      <c r="AQ62" s="620"/>
      <c r="AR62" s="621"/>
      <c r="AS62" s="22">
        <v>62</v>
      </c>
      <c r="AT62" s="620"/>
      <c r="AU62" s="620"/>
      <c r="AV62" s="621"/>
      <c r="AW62" s="22">
        <v>62</v>
      </c>
      <c r="AX62" s="620"/>
      <c r="AY62" s="620"/>
      <c r="AZ62" s="621"/>
      <c r="BA62" s="22">
        <v>62</v>
      </c>
      <c r="BB62" s="620"/>
      <c r="BC62" s="620"/>
      <c r="BD62" s="621"/>
      <c r="BE62" s="22">
        <v>62</v>
      </c>
      <c r="BF62" s="620"/>
      <c r="BG62" s="620"/>
      <c r="BH62" s="621"/>
      <c r="BI62" s="22">
        <v>62</v>
      </c>
      <c r="BJ62" s="620"/>
      <c r="BK62" s="620"/>
      <c r="BL62" s="621"/>
      <c r="BM62" s="22">
        <v>62</v>
      </c>
      <c r="BN62" s="620"/>
      <c r="BO62" s="620"/>
      <c r="BP62" s="621"/>
      <c r="BQ62" s="22">
        <v>62</v>
      </c>
      <c r="BR62" s="620"/>
      <c r="BS62" s="620"/>
      <c r="BT62" s="621"/>
      <c r="BU62" s="22">
        <v>62</v>
      </c>
      <c r="BV62" s="620"/>
      <c r="BW62" s="620"/>
      <c r="BX62" s="621"/>
      <c r="BY62" s="22">
        <v>62</v>
      </c>
      <c r="BZ62" s="620"/>
      <c r="CA62" s="620"/>
      <c r="CB62" s="621"/>
      <c r="CC62" s="22">
        <v>62</v>
      </c>
      <c r="CD62" s="620"/>
      <c r="CE62" s="620"/>
      <c r="CF62" s="621"/>
      <c r="CG62" s="22">
        <v>62</v>
      </c>
      <c r="CH62" s="620"/>
      <c r="CI62" s="620"/>
      <c r="CJ62" s="621"/>
      <c r="CK62" s="22">
        <v>62</v>
      </c>
      <c r="CL62" s="620"/>
      <c r="CM62" s="620"/>
      <c r="CN62" s="621"/>
      <c r="CO62" s="22">
        <v>62</v>
      </c>
      <c r="CP62" s="620"/>
      <c r="CQ62" s="620"/>
      <c r="CR62" s="621"/>
      <c r="CS62" s="22">
        <v>62</v>
      </c>
      <c r="CT62" s="620"/>
      <c r="CU62" s="620"/>
      <c r="CV62" s="621"/>
      <c r="CW62" s="22">
        <v>62</v>
      </c>
      <c r="CX62" s="620"/>
      <c r="CY62" s="620"/>
      <c r="CZ62" s="621"/>
      <c r="DA62" s="22">
        <v>62</v>
      </c>
      <c r="DB62" s="620"/>
      <c r="DC62" s="620"/>
      <c r="DD62" s="621"/>
      <c r="DE62" s="22">
        <v>62</v>
      </c>
      <c r="DF62" s="620"/>
      <c r="DG62" s="620"/>
      <c r="DH62" s="621"/>
      <c r="DI62" s="22">
        <v>62</v>
      </c>
      <c r="DJ62" s="620"/>
      <c r="DK62" s="620"/>
      <c r="DL62" s="621"/>
      <c r="DM62" s="22">
        <v>62</v>
      </c>
      <c r="DN62" s="620"/>
      <c r="DO62" s="620"/>
      <c r="DP62" s="621"/>
      <c r="DQ62" s="22">
        <v>62</v>
      </c>
      <c r="DR62" s="620"/>
      <c r="DS62" s="620"/>
      <c r="DT62" s="621"/>
      <c r="DU62" s="22">
        <v>62</v>
      </c>
      <c r="DV62" s="620"/>
      <c r="DW62" s="620"/>
      <c r="DX62" s="621"/>
      <c r="DY62" s="22">
        <v>62</v>
      </c>
      <c r="DZ62" s="620"/>
      <c r="EA62" s="620"/>
      <c r="EB62" s="621"/>
      <c r="EC62" s="22">
        <v>62</v>
      </c>
      <c r="ED62" s="620"/>
      <c r="EE62" s="620"/>
      <c r="EF62" s="621"/>
      <c r="EG62" s="22">
        <v>62</v>
      </c>
      <c r="EH62" s="620"/>
      <c r="EI62" s="620"/>
      <c r="EJ62" s="621"/>
      <c r="EK62" s="22">
        <v>62</v>
      </c>
      <c r="EL62" s="620"/>
      <c r="EM62" s="620"/>
      <c r="EN62" s="621"/>
      <c r="EO62" s="22">
        <v>62</v>
      </c>
      <c r="EP62" s="620"/>
      <c r="EQ62" s="620"/>
      <c r="ER62" s="621"/>
      <c r="ES62" s="22">
        <v>62</v>
      </c>
      <c r="ET62" s="620"/>
      <c r="EU62" s="620"/>
      <c r="EV62" s="621"/>
      <c r="EW62" s="22">
        <v>62</v>
      </c>
      <c r="EX62" s="620"/>
      <c r="EY62" s="620"/>
      <c r="EZ62" s="621"/>
      <c r="FA62" s="22">
        <v>62</v>
      </c>
      <c r="FB62" s="620"/>
      <c r="FC62" s="620"/>
      <c r="FD62" s="621"/>
      <c r="FE62" s="22">
        <v>62</v>
      </c>
      <c r="FF62" s="620"/>
      <c r="FG62" s="620"/>
      <c r="FH62" s="621"/>
      <c r="FI62" s="22">
        <v>62</v>
      </c>
      <c r="FJ62" s="620"/>
      <c r="FK62" s="620"/>
      <c r="FL62" s="621"/>
      <c r="FM62" s="22">
        <v>62</v>
      </c>
      <c r="FN62" s="620"/>
      <c r="FO62" s="620"/>
      <c r="FP62" s="621"/>
      <c r="FQ62" s="22">
        <v>62</v>
      </c>
      <c r="FR62" s="620"/>
      <c r="FS62" s="620"/>
      <c r="FT62" s="621"/>
      <c r="FU62" s="22">
        <v>62</v>
      </c>
      <c r="FV62" s="620"/>
      <c r="FW62" s="620"/>
      <c r="FX62" s="621"/>
      <c r="FY62" s="22">
        <v>62</v>
      </c>
      <c r="FZ62" s="620"/>
      <c r="GA62" s="620"/>
      <c r="GB62" s="621"/>
      <c r="GC62" s="22">
        <v>62</v>
      </c>
      <c r="GD62" s="620"/>
      <c r="GE62" s="620"/>
      <c r="GF62" s="621"/>
      <c r="GG62" s="22">
        <v>62</v>
      </c>
      <c r="GH62" s="620"/>
      <c r="GI62" s="620"/>
      <c r="GJ62" s="621"/>
      <c r="GK62" s="22">
        <v>62</v>
      </c>
      <c r="GL62" s="620"/>
      <c r="GM62" s="620"/>
      <c r="GN62" s="621"/>
      <c r="GO62" s="22">
        <v>62</v>
      </c>
      <c r="GP62" s="620"/>
      <c r="GQ62" s="620"/>
      <c r="GR62" s="621"/>
      <c r="GS62" s="22">
        <v>62</v>
      </c>
      <c r="GT62" s="620"/>
      <c r="GU62" s="620"/>
      <c r="GV62" s="621"/>
      <c r="GW62" s="22">
        <v>62</v>
      </c>
      <c r="GX62" s="620"/>
      <c r="GY62" s="620"/>
      <c r="GZ62" s="621"/>
      <c r="HA62" s="22">
        <v>62</v>
      </c>
      <c r="HB62" s="620"/>
      <c r="HC62" s="620"/>
      <c r="HD62" s="621"/>
      <c r="HE62" s="22">
        <v>62</v>
      </c>
      <c r="HF62" s="620"/>
      <c r="HG62" s="620"/>
      <c r="HH62" s="621"/>
      <c r="HI62" s="22">
        <v>62</v>
      </c>
      <c r="HJ62" s="620"/>
      <c r="HK62" s="620"/>
      <c r="HL62" s="621"/>
      <c r="HM62" s="22">
        <v>62</v>
      </c>
      <c r="HN62" s="620"/>
      <c r="HO62" s="620"/>
      <c r="HP62" s="621"/>
      <c r="HQ62" s="22">
        <v>62</v>
      </c>
      <c r="HR62" s="620"/>
      <c r="HS62" s="620"/>
      <c r="HT62" s="621"/>
      <c r="HU62" s="22">
        <v>62</v>
      </c>
      <c r="HV62" s="620"/>
      <c r="HW62" s="620"/>
      <c r="HX62" s="621"/>
      <c r="HY62" s="22">
        <v>62</v>
      </c>
      <c r="HZ62" s="620"/>
      <c r="IA62" s="620"/>
      <c r="IB62" s="621"/>
      <c r="IC62" s="22">
        <v>62</v>
      </c>
      <c r="ID62" s="620"/>
      <c r="IE62" s="620"/>
      <c r="IF62" s="621"/>
      <c r="IG62" s="22">
        <v>62</v>
      </c>
      <c r="IH62" s="620"/>
      <c r="II62" s="620"/>
      <c r="IJ62" s="621"/>
      <c r="IK62" s="22">
        <v>62</v>
      </c>
      <c r="IL62" s="620"/>
      <c r="IM62" s="620"/>
      <c r="IN62" s="621"/>
      <c r="IO62" s="22">
        <v>62</v>
      </c>
      <c r="IP62" s="620"/>
      <c r="IQ62" s="620"/>
      <c r="IR62" s="621"/>
      <c r="IS62" s="22">
        <v>62</v>
      </c>
      <c r="IT62" s="620"/>
      <c r="IU62" s="620"/>
      <c r="IV62" s="621"/>
    </row>
    <row r="63" spans="1:256" s="17" customFormat="1" ht="15" customHeight="1">
      <c r="A63" s="64">
        <v>7500</v>
      </c>
      <c r="B63" s="619" t="s">
        <v>103</v>
      </c>
      <c r="C63" s="619"/>
      <c r="D63" s="619"/>
      <c r="E63" s="18">
        <v>0</v>
      </c>
      <c r="F63" s="205">
        <f>'PRESUP.EGRESOS FUENTE FINANCIAM'!M363</f>
        <v>0</v>
      </c>
      <c r="G63" s="206" t="e">
        <f t="shared" si="3"/>
        <v>#DIV/0!</v>
      </c>
    </row>
    <row r="64" spans="1:256" s="17" customFormat="1" ht="15" customHeight="1">
      <c r="A64" s="64">
        <v>7600</v>
      </c>
      <c r="B64" s="619" t="s">
        <v>104</v>
      </c>
      <c r="C64" s="619"/>
      <c r="D64" s="619"/>
      <c r="E64" s="18">
        <v>0</v>
      </c>
      <c r="F64" s="205">
        <f>'PRESUP.EGRESOS FUENTE FINANCIAM'!M373</f>
        <v>0</v>
      </c>
      <c r="G64" s="206" t="e">
        <f t="shared" si="3"/>
        <v>#DIV/0!</v>
      </c>
    </row>
    <row r="65" spans="1:8" s="17" customFormat="1" ht="15" customHeight="1">
      <c r="A65" s="64">
        <v>7900</v>
      </c>
      <c r="B65" s="619" t="s">
        <v>105</v>
      </c>
      <c r="C65" s="619"/>
      <c r="D65" s="619"/>
      <c r="E65" s="18">
        <v>0</v>
      </c>
      <c r="F65" s="205">
        <f>'PRESUP.EGRESOS FUENTE FINANCIAM'!M376</f>
        <v>0</v>
      </c>
      <c r="G65" s="206" t="e">
        <f t="shared" si="3"/>
        <v>#DIV/0!</v>
      </c>
    </row>
    <row r="66" spans="1:8" s="17" customFormat="1" ht="15.75" customHeight="1">
      <c r="A66" s="193">
        <v>8000</v>
      </c>
      <c r="B66" s="612" t="s">
        <v>27</v>
      </c>
      <c r="C66" s="612"/>
      <c r="D66" s="612"/>
      <c r="E66" s="196">
        <v>0</v>
      </c>
      <c r="F66" s="183">
        <f>'PRESUP.EGRESOS FUENTE FINANCIAM'!M380</f>
        <v>0</v>
      </c>
      <c r="G66" s="194" t="e">
        <f t="shared" si="3"/>
        <v>#DIV/0!</v>
      </c>
    </row>
    <row r="67" spans="1:8" s="17" customFormat="1" ht="15.75">
      <c r="A67" s="193">
        <v>9000</v>
      </c>
      <c r="B67" s="612" t="s">
        <v>106</v>
      </c>
      <c r="C67" s="612"/>
      <c r="D67" s="612"/>
      <c r="E67" s="183">
        <f>SUM(E68:E74)</f>
        <v>1587000</v>
      </c>
      <c r="F67" s="183">
        <f>SUM(F68:F74)</f>
        <v>1523973.68</v>
      </c>
      <c r="G67" s="194">
        <f t="shared" si="3"/>
        <v>-3.9714127284183998E-2</v>
      </c>
    </row>
    <row r="68" spans="1:8" s="17" customFormat="1" ht="15.75">
      <c r="A68" s="64">
        <v>9100</v>
      </c>
      <c r="B68" s="619" t="s">
        <v>107</v>
      </c>
      <c r="C68" s="619"/>
      <c r="D68" s="619"/>
      <c r="E68" s="18">
        <v>1387000</v>
      </c>
      <c r="F68" s="205">
        <f>'PRESUP.EGRESOS FUENTE FINANCIAM'!M399</f>
        <v>1386973.68</v>
      </c>
      <c r="G68" s="206">
        <f t="shared" si="3"/>
        <v>-1.8976207642462661E-5</v>
      </c>
    </row>
    <row r="69" spans="1:8" s="17" customFormat="1" ht="15.75">
      <c r="A69" s="64">
        <v>9200</v>
      </c>
      <c r="B69" s="619" t="s">
        <v>108</v>
      </c>
      <c r="C69" s="619"/>
      <c r="D69" s="619"/>
      <c r="E69" s="19">
        <v>200000</v>
      </c>
      <c r="F69" s="205">
        <f>'PRESUP.EGRESOS FUENTE FINANCIAM'!M408</f>
        <v>137000</v>
      </c>
      <c r="G69" s="206">
        <f t="shared" si="3"/>
        <v>-0.31499999999999995</v>
      </c>
    </row>
    <row r="70" spans="1:8" s="17" customFormat="1" ht="15.75">
      <c r="A70" s="64">
        <v>9300</v>
      </c>
      <c r="B70" s="619" t="s">
        <v>109</v>
      </c>
      <c r="C70" s="619"/>
      <c r="D70" s="619"/>
      <c r="E70" s="19">
        <v>0</v>
      </c>
      <c r="F70" s="205">
        <f>'PRESUP.EGRESOS FUENTE FINANCIAM'!M417</f>
        <v>0</v>
      </c>
      <c r="G70" s="206" t="e">
        <f t="shared" si="3"/>
        <v>#DIV/0!</v>
      </c>
    </row>
    <row r="71" spans="1:8" s="17" customFormat="1" ht="15.75">
      <c r="A71" s="64">
        <v>9400</v>
      </c>
      <c r="B71" s="619" t="s">
        <v>110</v>
      </c>
      <c r="C71" s="619"/>
      <c r="D71" s="619"/>
      <c r="E71" s="19">
        <v>0</v>
      </c>
      <c r="F71" s="205">
        <f>'PRESUP.EGRESOS FUENTE FINANCIAM'!M420</f>
        <v>0</v>
      </c>
      <c r="G71" s="206" t="e">
        <f t="shared" si="3"/>
        <v>#DIV/0!</v>
      </c>
    </row>
    <row r="72" spans="1:8" s="17" customFormat="1" ht="15.75">
      <c r="A72" s="64">
        <v>9500</v>
      </c>
      <c r="B72" s="619" t="s">
        <v>111</v>
      </c>
      <c r="C72" s="619"/>
      <c r="D72" s="619"/>
      <c r="E72" s="19">
        <v>0</v>
      </c>
      <c r="F72" s="205">
        <f>'PRESUP.EGRESOS FUENTE FINANCIAM'!M423</f>
        <v>0</v>
      </c>
      <c r="G72" s="206" t="e">
        <f t="shared" si="3"/>
        <v>#DIV/0!</v>
      </c>
    </row>
    <row r="73" spans="1:8" s="17" customFormat="1" ht="15.75">
      <c r="A73" s="64">
        <v>9600</v>
      </c>
      <c r="B73" s="619" t="s">
        <v>1637</v>
      </c>
      <c r="C73" s="619"/>
      <c r="D73" s="619"/>
      <c r="E73" s="19">
        <v>0</v>
      </c>
      <c r="F73" s="205">
        <f>'PRESUP.EGRESOS FUENTE FINANCIAM'!M425</f>
        <v>0</v>
      </c>
      <c r="G73" s="206" t="e">
        <f>F73/E73-1</f>
        <v>#DIV/0!</v>
      </c>
    </row>
    <row r="74" spans="1:8" s="17" customFormat="1" ht="15.75">
      <c r="A74" s="134">
        <v>9900</v>
      </c>
      <c r="B74" s="626" t="s">
        <v>112</v>
      </c>
      <c r="C74" s="626"/>
      <c r="D74" s="626"/>
      <c r="E74" s="135">
        <v>0</v>
      </c>
      <c r="F74" s="205">
        <f>'PRESUP.EGRESOS FUENTE FINANCIAM'!M428</f>
        <v>0</v>
      </c>
      <c r="G74" s="206" t="e">
        <f t="shared" si="3"/>
        <v>#DIV/0!</v>
      </c>
    </row>
    <row r="75" spans="1:8" s="17" customFormat="1" ht="15.75">
      <c r="A75" s="627" t="s">
        <v>753</v>
      </c>
      <c r="B75" s="628"/>
      <c r="C75" s="628"/>
      <c r="D75" s="628"/>
      <c r="E75" s="184">
        <f>E6+E14+E24+E34+E44+E54+E58+E66+E67</f>
        <v>66053249</v>
      </c>
      <c r="F75" s="184">
        <f>F6+F14+F24+F34+F44+F54+F58+F66+F67</f>
        <v>72591134.480000004</v>
      </c>
      <c r="G75" s="195">
        <f>F75/E75-1</f>
        <v>9.8979014340384808E-2</v>
      </c>
    </row>
    <row r="76" spans="1:8" ht="30.75" customHeight="1">
      <c r="A76" s="623" t="s">
        <v>1644</v>
      </c>
      <c r="B76" s="623"/>
      <c r="C76" s="623"/>
      <c r="D76" s="623"/>
    </row>
    <row r="77" spans="1:8" ht="18" customHeight="1">
      <c r="A77" s="624"/>
      <c r="B77" s="624"/>
      <c r="C77" s="624"/>
      <c r="D77" s="624"/>
      <c r="E77" s="26"/>
      <c r="F77" s="26"/>
      <c r="G77" s="26"/>
      <c r="H77" s="26"/>
    </row>
    <row r="78" spans="1:8" ht="32.1" customHeight="1">
      <c r="A78" s="138" t="s">
        <v>113</v>
      </c>
      <c r="B78" s="139" t="s">
        <v>5</v>
      </c>
      <c r="C78" s="140" t="s">
        <v>1584</v>
      </c>
      <c r="D78" s="141" t="s">
        <v>35</v>
      </c>
      <c r="E78" s="27"/>
      <c r="F78" s="27"/>
      <c r="G78" s="27"/>
      <c r="H78" s="27"/>
    </row>
    <row r="79" spans="1:8" ht="32.1" customHeight="1">
      <c r="A79" s="9">
        <v>1</v>
      </c>
      <c r="B79" s="10" t="s">
        <v>114</v>
      </c>
      <c r="C79" s="28">
        <f>(F6+F14+F24+F34)-F39</f>
        <v>55572929</v>
      </c>
      <c r="D79" s="29">
        <f>C79/C84</f>
        <v>0.76556082775247458</v>
      </c>
    </row>
    <row r="80" spans="1:8" ht="32.1" customHeight="1">
      <c r="A80" s="9">
        <v>2</v>
      </c>
      <c r="B80" s="10" t="s">
        <v>115</v>
      </c>
      <c r="C80" s="28">
        <f>F44+F54+F58</f>
        <v>14844231.800000001</v>
      </c>
      <c r="D80" s="29">
        <f>C80/C84</f>
        <v>0.20449097408843803</v>
      </c>
    </row>
    <row r="81" spans="1:256" ht="32.1" customHeight="1">
      <c r="A81" s="9">
        <v>3</v>
      </c>
      <c r="B81" s="10" t="s">
        <v>116</v>
      </c>
      <c r="C81" s="28">
        <f>F67</f>
        <v>1523973.68</v>
      </c>
      <c r="D81" s="29">
        <f>C81/C84</f>
        <v>2.099393666894514E-2</v>
      </c>
    </row>
    <row r="82" spans="1:256" ht="32.1" customHeight="1">
      <c r="A82" s="9">
        <v>4</v>
      </c>
      <c r="B82" s="10" t="s">
        <v>328</v>
      </c>
      <c r="C82" s="28">
        <f>F39</f>
        <v>650000</v>
      </c>
      <c r="D82" s="349">
        <f>C82/C84</f>
        <v>8.9542614901422322E-3</v>
      </c>
    </row>
    <row r="83" spans="1:256" ht="32.1" customHeight="1">
      <c r="A83" s="9">
        <v>5</v>
      </c>
      <c r="B83" s="10" t="s">
        <v>306</v>
      </c>
      <c r="C83" s="28">
        <f>F66</f>
        <v>0</v>
      </c>
      <c r="D83" s="349">
        <f>C83/C84</f>
        <v>0</v>
      </c>
    </row>
    <row r="84" spans="1:256" ht="32.1" customHeight="1">
      <c r="A84" s="142"/>
      <c r="B84" s="143" t="s">
        <v>1583</v>
      </c>
      <c r="C84" s="144">
        <f>SUM(C79:C83)</f>
        <v>72591134.480000004</v>
      </c>
      <c r="D84" s="145">
        <f>SUM(D79:D83)</f>
        <v>0.99999999999999989</v>
      </c>
    </row>
    <row r="85" spans="1:256" ht="24.75" customHeight="1">
      <c r="A85" s="622" t="s">
        <v>1645</v>
      </c>
      <c r="B85" s="622"/>
      <c r="C85" s="622"/>
      <c r="D85" s="622"/>
      <c r="E85" s="26"/>
      <c r="F85" s="26"/>
      <c r="G85" s="26"/>
      <c r="H85" s="26"/>
    </row>
    <row r="86" spans="1:256" ht="12" customHeight="1">
      <c r="A86" s="30"/>
      <c r="B86" s="30"/>
      <c r="C86" s="30"/>
      <c r="D86" s="30"/>
      <c r="E86" s="30"/>
      <c r="F86" s="30"/>
      <c r="G86" s="30"/>
      <c r="H86" s="30"/>
    </row>
    <row r="87" spans="1:256" ht="32.1" customHeight="1">
      <c r="A87" s="146" t="s">
        <v>39</v>
      </c>
      <c r="B87" s="146" t="s">
        <v>5</v>
      </c>
      <c r="C87" s="147" t="s">
        <v>1584</v>
      </c>
      <c r="D87" s="148" t="s">
        <v>35</v>
      </c>
      <c r="E87" s="27"/>
      <c r="F87" s="27"/>
      <c r="G87" s="27"/>
      <c r="H87" s="27"/>
    </row>
    <row r="88" spans="1:256" ht="32.1" customHeight="1">
      <c r="A88" s="9">
        <v>100</v>
      </c>
      <c r="B88" s="13" t="s">
        <v>1333</v>
      </c>
      <c r="C88" s="31">
        <f>'PRESUP.EGRESOS FUENTE FINANCIAM'!C430</f>
        <v>8600003</v>
      </c>
      <c r="D88" s="29">
        <f>C88/C94</f>
        <v>0.11847180873539641</v>
      </c>
    </row>
    <row r="89" spans="1:256" ht="32.1" customHeight="1">
      <c r="A89" s="9">
        <v>200</v>
      </c>
      <c r="B89" s="13" t="s">
        <v>40</v>
      </c>
      <c r="C89" s="31">
        <f>'PRESUP.EGRESOS FUENTE FINANCIAM'!K430</f>
        <v>0</v>
      </c>
      <c r="D89" s="29">
        <f>C89/C94</f>
        <v>0</v>
      </c>
    </row>
    <row r="90" spans="1:256" ht="32.1" customHeight="1">
      <c r="A90" s="9">
        <v>400</v>
      </c>
      <c r="B90" s="13" t="s">
        <v>41</v>
      </c>
      <c r="C90" s="31">
        <f>'PRESUP.EGRESOS FUENTE FINANCIAM'!D430</f>
        <v>0</v>
      </c>
      <c r="D90" s="29">
        <f>C90/C94</f>
        <v>0</v>
      </c>
    </row>
    <row r="91" spans="1:256" ht="32.1" customHeight="1">
      <c r="A91" s="9">
        <v>500</v>
      </c>
      <c r="B91" s="13" t="s">
        <v>42</v>
      </c>
      <c r="C91" s="31">
        <f>'PRESUP.EGRESOS FUENTE FINANCIAM'!E430+'PRESUP.EGRESOS FUENTE FINANCIAM'!F430+'PRESUP.EGRESOS FUENTE FINANCIAM'!G430+'PRESUP.EGRESOS FUENTE FINANCIAM'!H430</f>
        <v>63991131.480000004</v>
      </c>
      <c r="D91" s="29">
        <f>C91/C94</f>
        <v>0.88152819126460358</v>
      </c>
    </row>
    <row r="92" spans="1:256" ht="32.1" customHeight="1">
      <c r="A92" s="9">
        <v>600</v>
      </c>
      <c r="B92" s="13" t="s">
        <v>43</v>
      </c>
      <c r="C92" s="31">
        <f>'PRESUP.EGRESOS FUENTE FINANCIAM'!I430+'PRESUP.EGRESOS FUENTE FINANCIAM'!J430</f>
        <v>0</v>
      </c>
      <c r="D92" s="29">
        <f>C92/C94</f>
        <v>0</v>
      </c>
    </row>
    <row r="93" spans="1:256" ht="32.1" customHeight="1">
      <c r="A93" s="9">
        <v>700</v>
      </c>
      <c r="B93" s="13" t="s">
        <v>44</v>
      </c>
      <c r="C93" s="31">
        <f>'PRESUP.EGRESOS FUENTE FINANCIAM'!L430</f>
        <v>0</v>
      </c>
      <c r="D93" s="29">
        <f>C93/C94</f>
        <v>0</v>
      </c>
    </row>
    <row r="94" spans="1:256" ht="32.1" customHeight="1">
      <c r="A94" s="142"/>
      <c r="B94" s="143" t="s">
        <v>1583</v>
      </c>
      <c r="C94" s="144">
        <f>SUM(C88:C93)</f>
        <v>72591134.480000004</v>
      </c>
      <c r="D94" s="149">
        <f>SUM(D88:D92)</f>
        <v>1</v>
      </c>
    </row>
    <row r="95" spans="1:256" ht="18" customHeight="1"/>
    <row r="96" spans="1:256" s="27" customFormat="1">
      <c r="B96" s="25"/>
      <c r="C96" s="32"/>
      <c r="D96" s="33"/>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c r="AE96" s="25"/>
      <c r="AF96" s="25"/>
      <c r="AG96" s="25"/>
      <c r="AH96" s="25"/>
      <c r="AI96" s="25"/>
      <c r="AJ96" s="25"/>
      <c r="AK96" s="25"/>
      <c r="AL96" s="25"/>
      <c r="AM96" s="25"/>
      <c r="AN96" s="25"/>
      <c r="AO96" s="25"/>
      <c r="AP96" s="25"/>
      <c r="AQ96" s="25"/>
      <c r="AR96" s="25"/>
      <c r="AS96" s="25"/>
      <c r="AT96" s="25"/>
      <c r="AU96" s="25"/>
      <c r="AV96" s="25"/>
      <c r="AW96" s="25"/>
      <c r="AX96" s="25"/>
      <c r="AY96" s="25"/>
      <c r="AZ96" s="25"/>
      <c r="BA96" s="25"/>
      <c r="BB96" s="25"/>
      <c r="BC96" s="25"/>
      <c r="BD96" s="25"/>
      <c r="BE96" s="25"/>
      <c r="BF96" s="25"/>
      <c r="BG96" s="25"/>
      <c r="BH96" s="25"/>
      <c r="BI96" s="25"/>
      <c r="BJ96" s="25"/>
      <c r="BK96" s="25"/>
      <c r="BL96" s="25"/>
      <c r="BM96" s="25"/>
      <c r="BN96" s="25"/>
      <c r="BO96" s="25"/>
      <c r="BP96" s="25"/>
      <c r="BQ96" s="25"/>
      <c r="BR96" s="25"/>
      <c r="BS96" s="25"/>
      <c r="BT96" s="25"/>
      <c r="BU96" s="25"/>
      <c r="BV96" s="25"/>
      <c r="BW96" s="25"/>
      <c r="BX96" s="25"/>
      <c r="BY96" s="25"/>
      <c r="BZ96" s="25"/>
      <c r="CA96" s="25"/>
      <c r="CB96" s="25"/>
      <c r="CC96" s="25"/>
      <c r="CD96" s="25"/>
      <c r="CE96" s="25"/>
      <c r="CF96" s="25"/>
      <c r="CG96" s="25"/>
      <c r="CH96" s="25"/>
      <c r="CI96" s="25"/>
      <c r="CJ96" s="25"/>
      <c r="CK96" s="25"/>
      <c r="CL96" s="25"/>
      <c r="CM96" s="25"/>
      <c r="CN96" s="25"/>
      <c r="CO96" s="25"/>
      <c r="CP96" s="25"/>
      <c r="CQ96" s="25"/>
      <c r="CR96" s="25"/>
      <c r="CS96" s="25"/>
      <c r="CT96" s="25"/>
      <c r="CU96" s="25"/>
      <c r="CV96" s="25"/>
      <c r="CW96" s="25"/>
      <c r="CX96" s="25"/>
      <c r="CY96" s="25"/>
      <c r="CZ96" s="25"/>
      <c r="DA96" s="25"/>
      <c r="DB96" s="25"/>
      <c r="DC96" s="25"/>
      <c r="DD96" s="25"/>
      <c r="DE96" s="25"/>
      <c r="DF96" s="25"/>
      <c r="DG96" s="25"/>
      <c r="DH96" s="25"/>
      <c r="DI96" s="25"/>
      <c r="DJ96" s="25"/>
      <c r="DK96" s="25"/>
      <c r="DL96" s="25"/>
      <c r="DM96" s="25"/>
      <c r="DN96" s="25"/>
      <c r="DO96" s="25"/>
      <c r="DP96" s="25"/>
      <c r="DQ96" s="25"/>
      <c r="DR96" s="25"/>
      <c r="DS96" s="25"/>
      <c r="DT96" s="25"/>
      <c r="DU96" s="25"/>
      <c r="DV96" s="25"/>
      <c r="DW96" s="25"/>
      <c r="DX96" s="25"/>
      <c r="DY96" s="25"/>
      <c r="DZ96" s="25"/>
      <c r="EA96" s="25"/>
      <c r="EB96" s="25"/>
      <c r="EC96" s="25"/>
      <c r="ED96" s="25"/>
      <c r="EE96" s="25"/>
      <c r="EF96" s="25"/>
      <c r="EG96" s="25"/>
      <c r="EH96" s="25"/>
      <c r="EI96" s="25"/>
      <c r="EJ96" s="25"/>
      <c r="EK96" s="25"/>
      <c r="EL96" s="25"/>
      <c r="EM96" s="25"/>
      <c r="EN96" s="25"/>
      <c r="EO96" s="25"/>
      <c r="EP96" s="25"/>
      <c r="EQ96" s="25"/>
      <c r="ER96" s="25"/>
      <c r="ES96" s="25"/>
      <c r="ET96" s="25"/>
      <c r="EU96" s="25"/>
      <c r="EV96" s="25"/>
      <c r="EW96" s="25"/>
      <c r="EX96" s="25"/>
      <c r="EY96" s="25"/>
      <c r="EZ96" s="25"/>
      <c r="FA96" s="25"/>
      <c r="FB96" s="25"/>
      <c r="FC96" s="25"/>
      <c r="FD96" s="25"/>
      <c r="FE96" s="25"/>
      <c r="FF96" s="25"/>
      <c r="FG96" s="25"/>
      <c r="FH96" s="25"/>
      <c r="FI96" s="25"/>
      <c r="FJ96" s="25"/>
      <c r="FK96" s="25"/>
      <c r="FL96" s="25"/>
      <c r="FM96" s="25"/>
      <c r="FN96" s="25"/>
      <c r="FO96" s="25"/>
      <c r="FP96" s="25"/>
      <c r="FQ96" s="25"/>
      <c r="FR96" s="25"/>
      <c r="FS96" s="25"/>
      <c r="FT96" s="25"/>
      <c r="FU96" s="25"/>
      <c r="FV96" s="25"/>
      <c r="FW96" s="25"/>
      <c r="FX96" s="25"/>
      <c r="FY96" s="25"/>
      <c r="FZ96" s="25"/>
      <c r="GA96" s="25"/>
      <c r="GB96" s="25"/>
      <c r="GC96" s="25"/>
      <c r="GD96" s="25"/>
      <c r="GE96" s="25"/>
      <c r="GF96" s="25"/>
      <c r="GG96" s="25"/>
      <c r="GH96" s="25"/>
      <c r="GI96" s="25"/>
      <c r="GJ96" s="25"/>
      <c r="GK96" s="25"/>
      <c r="GL96" s="25"/>
      <c r="GM96" s="25"/>
      <c r="GN96" s="25"/>
      <c r="GO96" s="25"/>
      <c r="GP96" s="25"/>
      <c r="GQ96" s="25"/>
      <c r="GR96" s="25"/>
      <c r="GS96" s="25"/>
      <c r="GT96" s="25"/>
      <c r="GU96" s="25"/>
      <c r="GV96" s="25"/>
      <c r="GW96" s="25"/>
      <c r="GX96" s="25"/>
      <c r="GY96" s="25"/>
      <c r="GZ96" s="25"/>
      <c r="HA96" s="25"/>
      <c r="HB96" s="25"/>
      <c r="HC96" s="25"/>
      <c r="HD96" s="25"/>
      <c r="HE96" s="25"/>
      <c r="HF96" s="25"/>
      <c r="HG96" s="25"/>
      <c r="HH96" s="25"/>
      <c r="HI96" s="25"/>
      <c r="HJ96" s="25"/>
      <c r="HK96" s="25"/>
      <c r="HL96" s="25"/>
      <c r="HM96" s="25"/>
      <c r="HN96" s="25"/>
      <c r="HO96" s="25"/>
      <c r="HP96" s="25"/>
      <c r="HQ96" s="25"/>
      <c r="HR96" s="25"/>
      <c r="HS96" s="25"/>
      <c r="HT96" s="25"/>
      <c r="HU96" s="25"/>
      <c r="HV96" s="25"/>
      <c r="HW96" s="25"/>
      <c r="HX96" s="25"/>
      <c r="HY96" s="25"/>
      <c r="HZ96" s="25"/>
      <c r="IA96" s="25"/>
      <c r="IB96" s="25"/>
      <c r="IC96" s="25"/>
      <c r="ID96" s="25"/>
      <c r="IE96" s="25"/>
      <c r="IF96" s="25"/>
      <c r="IG96" s="25"/>
      <c r="IH96" s="25"/>
      <c r="II96" s="25"/>
      <c r="IJ96" s="25"/>
      <c r="IK96" s="25"/>
      <c r="IL96" s="25"/>
      <c r="IM96" s="25"/>
      <c r="IN96" s="25"/>
      <c r="IO96" s="25"/>
      <c r="IP96" s="25"/>
      <c r="IQ96" s="25"/>
      <c r="IR96" s="25"/>
      <c r="IS96" s="25"/>
      <c r="IT96" s="25"/>
      <c r="IU96" s="25"/>
      <c r="IV96" s="25"/>
    </row>
    <row r="97" spans="2:256" s="27" customFormat="1">
      <c r="B97" s="25"/>
      <c r="C97" s="32"/>
      <c r="D97" s="33"/>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c r="AE97" s="25"/>
      <c r="AF97" s="25"/>
      <c r="AG97" s="25"/>
      <c r="AH97" s="25"/>
      <c r="AI97" s="25"/>
      <c r="AJ97" s="25"/>
      <c r="AK97" s="25"/>
      <c r="AL97" s="25"/>
      <c r="AM97" s="25"/>
      <c r="AN97" s="25"/>
      <c r="AO97" s="25"/>
      <c r="AP97" s="25"/>
      <c r="AQ97" s="25"/>
      <c r="AR97" s="25"/>
      <c r="AS97" s="25"/>
      <c r="AT97" s="25"/>
      <c r="AU97" s="25"/>
      <c r="AV97" s="25"/>
      <c r="AW97" s="25"/>
      <c r="AX97" s="25"/>
      <c r="AY97" s="25"/>
      <c r="AZ97" s="25"/>
      <c r="BA97" s="25"/>
      <c r="BB97" s="25"/>
      <c r="BC97" s="25"/>
      <c r="BD97" s="25"/>
      <c r="BE97" s="25"/>
      <c r="BF97" s="25"/>
      <c r="BG97" s="25"/>
      <c r="BH97" s="25"/>
      <c r="BI97" s="25"/>
      <c r="BJ97" s="25"/>
      <c r="BK97" s="25"/>
      <c r="BL97" s="25"/>
      <c r="BM97" s="25"/>
      <c r="BN97" s="25"/>
      <c r="BO97" s="25"/>
      <c r="BP97" s="25"/>
      <c r="BQ97" s="25"/>
      <c r="BR97" s="25"/>
      <c r="BS97" s="25"/>
      <c r="BT97" s="25"/>
      <c r="BU97" s="25"/>
      <c r="BV97" s="25"/>
      <c r="BW97" s="25"/>
      <c r="BX97" s="25"/>
      <c r="BY97" s="25"/>
      <c r="BZ97" s="25"/>
      <c r="CA97" s="25"/>
      <c r="CB97" s="25"/>
      <c r="CC97" s="25"/>
      <c r="CD97" s="25"/>
      <c r="CE97" s="25"/>
      <c r="CF97" s="25"/>
      <c r="CG97" s="25"/>
      <c r="CH97" s="25"/>
      <c r="CI97" s="25"/>
      <c r="CJ97" s="25"/>
      <c r="CK97" s="25"/>
      <c r="CL97" s="25"/>
      <c r="CM97" s="25"/>
      <c r="CN97" s="25"/>
      <c r="CO97" s="25"/>
      <c r="CP97" s="25"/>
      <c r="CQ97" s="25"/>
      <c r="CR97" s="25"/>
      <c r="CS97" s="25"/>
      <c r="CT97" s="25"/>
      <c r="CU97" s="25"/>
      <c r="CV97" s="25"/>
      <c r="CW97" s="25"/>
      <c r="CX97" s="25"/>
      <c r="CY97" s="25"/>
      <c r="CZ97" s="25"/>
      <c r="DA97" s="25"/>
      <c r="DB97" s="25"/>
      <c r="DC97" s="25"/>
      <c r="DD97" s="25"/>
      <c r="DE97" s="25"/>
      <c r="DF97" s="25"/>
      <c r="DG97" s="25"/>
      <c r="DH97" s="25"/>
      <c r="DI97" s="25"/>
      <c r="DJ97" s="25"/>
      <c r="DK97" s="25"/>
      <c r="DL97" s="25"/>
      <c r="DM97" s="25"/>
      <c r="DN97" s="25"/>
      <c r="DO97" s="25"/>
      <c r="DP97" s="25"/>
      <c r="DQ97" s="25"/>
      <c r="DR97" s="25"/>
      <c r="DS97" s="25"/>
      <c r="DT97" s="25"/>
      <c r="DU97" s="25"/>
      <c r="DV97" s="25"/>
      <c r="DW97" s="25"/>
      <c r="DX97" s="25"/>
      <c r="DY97" s="25"/>
      <c r="DZ97" s="25"/>
      <c r="EA97" s="25"/>
      <c r="EB97" s="25"/>
      <c r="EC97" s="25"/>
      <c r="ED97" s="25"/>
      <c r="EE97" s="25"/>
      <c r="EF97" s="25"/>
      <c r="EG97" s="25"/>
      <c r="EH97" s="25"/>
      <c r="EI97" s="25"/>
      <c r="EJ97" s="25"/>
      <c r="EK97" s="25"/>
      <c r="EL97" s="25"/>
      <c r="EM97" s="25"/>
      <c r="EN97" s="25"/>
      <c r="EO97" s="25"/>
      <c r="EP97" s="25"/>
      <c r="EQ97" s="25"/>
      <c r="ER97" s="25"/>
      <c r="ES97" s="25"/>
      <c r="ET97" s="25"/>
      <c r="EU97" s="25"/>
      <c r="EV97" s="25"/>
      <c r="EW97" s="25"/>
      <c r="EX97" s="25"/>
      <c r="EY97" s="25"/>
      <c r="EZ97" s="25"/>
      <c r="FA97" s="25"/>
      <c r="FB97" s="25"/>
      <c r="FC97" s="25"/>
      <c r="FD97" s="25"/>
      <c r="FE97" s="25"/>
      <c r="FF97" s="25"/>
      <c r="FG97" s="25"/>
      <c r="FH97" s="25"/>
      <c r="FI97" s="25"/>
      <c r="FJ97" s="25"/>
      <c r="FK97" s="25"/>
      <c r="FL97" s="25"/>
      <c r="FM97" s="25"/>
      <c r="FN97" s="25"/>
      <c r="FO97" s="25"/>
      <c r="FP97" s="25"/>
      <c r="FQ97" s="25"/>
      <c r="FR97" s="25"/>
      <c r="FS97" s="25"/>
      <c r="FT97" s="25"/>
      <c r="FU97" s="25"/>
      <c r="FV97" s="25"/>
      <c r="FW97" s="25"/>
      <c r="FX97" s="25"/>
      <c r="FY97" s="25"/>
      <c r="FZ97" s="25"/>
      <c r="GA97" s="25"/>
      <c r="GB97" s="25"/>
      <c r="GC97" s="25"/>
      <c r="GD97" s="25"/>
      <c r="GE97" s="25"/>
      <c r="GF97" s="25"/>
      <c r="GG97" s="25"/>
      <c r="GH97" s="25"/>
      <c r="GI97" s="25"/>
      <c r="GJ97" s="25"/>
      <c r="GK97" s="25"/>
      <c r="GL97" s="25"/>
      <c r="GM97" s="25"/>
      <c r="GN97" s="25"/>
      <c r="GO97" s="25"/>
      <c r="GP97" s="25"/>
      <c r="GQ97" s="25"/>
      <c r="GR97" s="25"/>
      <c r="GS97" s="25"/>
      <c r="GT97" s="25"/>
      <c r="GU97" s="25"/>
      <c r="GV97" s="25"/>
      <c r="GW97" s="25"/>
      <c r="GX97" s="25"/>
      <c r="GY97" s="25"/>
      <c r="GZ97" s="25"/>
      <c r="HA97" s="25"/>
      <c r="HB97" s="25"/>
      <c r="HC97" s="25"/>
      <c r="HD97" s="25"/>
      <c r="HE97" s="25"/>
      <c r="HF97" s="25"/>
      <c r="HG97" s="25"/>
      <c r="HH97" s="25"/>
      <c r="HI97" s="25"/>
      <c r="HJ97" s="25"/>
      <c r="HK97" s="25"/>
      <c r="HL97" s="25"/>
      <c r="HM97" s="25"/>
      <c r="HN97" s="25"/>
      <c r="HO97" s="25"/>
      <c r="HP97" s="25"/>
      <c r="HQ97" s="25"/>
      <c r="HR97" s="25"/>
      <c r="HS97" s="25"/>
      <c r="HT97" s="25"/>
      <c r="HU97" s="25"/>
      <c r="HV97" s="25"/>
      <c r="HW97" s="25"/>
      <c r="HX97" s="25"/>
      <c r="HY97" s="25"/>
      <c r="HZ97" s="25"/>
      <c r="IA97" s="25"/>
      <c r="IB97" s="25"/>
      <c r="IC97" s="25"/>
      <c r="ID97" s="25"/>
      <c r="IE97" s="25"/>
      <c r="IF97" s="25"/>
      <c r="IG97" s="25"/>
      <c r="IH97" s="25"/>
      <c r="II97" s="25"/>
      <c r="IJ97" s="25"/>
      <c r="IK97" s="25"/>
      <c r="IL97" s="25"/>
      <c r="IM97" s="25"/>
      <c r="IN97" s="25"/>
      <c r="IO97" s="25"/>
      <c r="IP97" s="25"/>
      <c r="IQ97" s="25"/>
      <c r="IR97" s="25"/>
      <c r="IS97" s="25"/>
      <c r="IT97" s="25"/>
      <c r="IU97" s="25"/>
      <c r="IV97" s="25"/>
    </row>
    <row r="98" spans="2:256" s="27" customFormat="1">
      <c r="B98" s="25"/>
      <c r="C98" s="32"/>
      <c r="D98" s="33"/>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c r="AE98" s="25"/>
      <c r="AF98" s="25"/>
      <c r="AG98" s="25"/>
      <c r="AH98" s="25"/>
      <c r="AI98" s="25"/>
      <c r="AJ98" s="25"/>
      <c r="AK98" s="25"/>
      <c r="AL98" s="25"/>
      <c r="AM98" s="25"/>
      <c r="AN98" s="25"/>
      <c r="AO98" s="25"/>
      <c r="AP98" s="25"/>
      <c r="AQ98" s="25"/>
      <c r="AR98" s="25"/>
      <c r="AS98" s="25"/>
      <c r="AT98" s="25"/>
      <c r="AU98" s="25"/>
      <c r="AV98" s="25"/>
      <c r="AW98" s="25"/>
      <c r="AX98" s="25"/>
      <c r="AY98" s="25"/>
      <c r="AZ98" s="25"/>
      <c r="BA98" s="25"/>
      <c r="BB98" s="25"/>
      <c r="BC98" s="25"/>
      <c r="BD98" s="25"/>
      <c r="BE98" s="25"/>
      <c r="BF98" s="25"/>
      <c r="BG98" s="25"/>
      <c r="BH98" s="25"/>
      <c r="BI98" s="25"/>
      <c r="BJ98" s="25"/>
      <c r="BK98" s="25"/>
      <c r="BL98" s="25"/>
      <c r="BM98" s="25"/>
      <c r="BN98" s="25"/>
      <c r="BO98" s="25"/>
      <c r="BP98" s="25"/>
      <c r="BQ98" s="25"/>
      <c r="BR98" s="25"/>
      <c r="BS98" s="25"/>
      <c r="BT98" s="25"/>
      <c r="BU98" s="25"/>
      <c r="BV98" s="25"/>
      <c r="BW98" s="25"/>
      <c r="BX98" s="25"/>
      <c r="BY98" s="25"/>
      <c r="BZ98" s="25"/>
      <c r="CA98" s="25"/>
      <c r="CB98" s="25"/>
      <c r="CC98" s="25"/>
      <c r="CD98" s="25"/>
      <c r="CE98" s="25"/>
      <c r="CF98" s="25"/>
      <c r="CG98" s="25"/>
      <c r="CH98" s="25"/>
      <c r="CI98" s="25"/>
      <c r="CJ98" s="25"/>
      <c r="CK98" s="25"/>
      <c r="CL98" s="25"/>
      <c r="CM98" s="25"/>
      <c r="CN98" s="25"/>
      <c r="CO98" s="25"/>
      <c r="CP98" s="25"/>
      <c r="CQ98" s="25"/>
      <c r="CR98" s="25"/>
      <c r="CS98" s="25"/>
      <c r="CT98" s="25"/>
      <c r="CU98" s="25"/>
      <c r="CV98" s="25"/>
      <c r="CW98" s="25"/>
      <c r="CX98" s="25"/>
      <c r="CY98" s="25"/>
      <c r="CZ98" s="25"/>
      <c r="DA98" s="25"/>
      <c r="DB98" s="25"/>
      <c r="DC98" s="25"/>
      <c r="DD98" s="25"/>
      <c r="DE98" s="25"/>
      <c r="DF98" s="25"/>
      <c r="DG98" s="25"/>
      <c r="DH98" s="25"/>
      <c r="DI98" s="25"/>
      <c r="DJ98" s="25"/>
      <c r="DK98" s="25"/>
      <c r="DL98" s="25"/>
      <c r="DM98" s="25"/>
      <c r="DN98" s="25"/>
      <c r="DO98" s="25"/>
      <c r="DP98" s="25"/>
      <c r="DQ98" s="25"/>
      <c r="DR98" s="25"/>
      <c r="DS98" s="25"/>
      <c r="DT98" s="25"/>
      <c r="DU98" s="25"/>
      <c r="DV98" s="25"/>
      <c r="DW98" s="25"/>
      <c r="DX98" s="25"/>
      <c r="DY98" s="25"/>
      <c r="DZ98" s="25"/>
      <c r="EA98" s="25"/>
      <c r="EB98" s="25"/>
      <c r="EC98" s="25"/>
      <c r="ED98" s="25"/>
      <c r="EE98" s="25"/>
      <c r="EF98" s="25"/>
      <c r="EG98" s="25"/>
      <c r="EH98" s="25"/>
      <c r="EI98" s="25"/>
      <c r="EJ98" s="25"/>
      <c r="EK98" s="25"/>
      <c r="EL98" s="25"/>
      <c r="EM98" s="25"/>
      <c r="EN98" s="25"/>
      <c r="EO98" s="25"/>
      <c r="EP98" s="25"/>
      <c r="EQ98" s="25"/>
      <c r="ER98" s="25"/>
      <c r="ES98" s="25"/>
      <c r="ET98" s="25"/>
      <c r="EU98" s="25"/>
      <c r="EV98" s="25"/>
      <c r="EW98" s="25"/>
      <c r="EX98" s="25"/>
      <c r="EY98" s="25"/>
      <c r="EZ98" s="25"/>
      <c r="FA98" s="25"/>
      <c r="FB98" s="25"/>
      <c r="FC98" s="25"/>
      <c r="FD98" s="25"/>
      <c r="FE98" s="25"/>
      <c r="FF98" s="25"/>
      <c r="FG98" s="25"/>
      <c r="FH98" s="25"/>
      <c r="FI98" s="25"/>
      <c r="FJ98" s="25"/>
      <c r="FK98" s="25"/>
      <c r="FL98" s="25"/>
      <c r="FM98" s="25"/>
      <c r="FN98" s="25"/>
      <c r="FO98" s="25"/>
      <c r="FP98" s="25"/>
      <c r="FQ98" s="25"/>
      <c r="FR98" s="25"/>
      <c r="FS98" s="25"/>
      <c r="FT98" s="25"/>
      <c r="FU98" s="25"/>
      <c r="FV98" s="25"/>
      <c r="FW98" s="25"/>
      <c r="FX98" s="25"/>
      <c r="FY98" s="25"/>
      <c r="FZ98" s="25"/>
      <c r="GA98" s="25"/>
      <c r="GB98" s="25"/>
      <c r="GC98" s="25"/>
      <c r="GD98" s="25"/>
      <c r="GE98" s="25"/>
      <c r="GF98" s="25"/>
      <c r="GG98" s="25"/>
      <c r="GH98" s="25"/>
      <c r="GI98" s="25"/>
      <c r="GJ98" s="25"/>
      <c r="GK98" s="25"/>
      <c r="GL98" s="25"/>
      <c r="GM98" s="25"/>
      <c r="GN98" s="25"/>
      <c r="GO98" s="25"/>
      <c r="GP98" s="25"/>
      <c r="GQ98" s="25"/>
      <c r="GR98" s="25"/>
      <c r="GS98" s="25"/>
      <c r="GT98" s="25"/>
      <c r="GU98" s="25"/>
      <c r="GV98" s="25"/>
      <c r="GW98" s="25"/>
      <c r="GX98" s="25"/>
      <c r="GY98" s="25"/>
      <c r="GZ98" s="25"/>
      <c r="HA98" s="25"/>
      <c r="HB98" s="25"/>
      <c r="HC98" s="25"/>
      <c r="HD98" s="25"/>
      <c r="HE98" s="25"/>
      <c r="HF98" s="25"/>
      <c r="HG98" s="25"/>
      <c r="HH98" s="25"/>
      <c r="HI98" s="25"/>
      <c r="HJ98" s="25"/>
      <c r="HK98" s="25"/>
      <c r="HL98" s="25"/>
      <c r="HM98" s="25"/>
      <c r="HN98" s="25"/>
      <c r="HO98" s="25"/>
      <c r="HP98" s="25"/>
      <c r="HQ98" s="25"/>
      <c r="HR98" s="25"/>
      <c r="HS98" s="25"/>
      <c r="HT98" s="25"/>
      <c r="HU98" s="25"/>
      <c r="HV98" s="25"/>
      <c r="HW98" s="25"/>
      <c r="HX98" s="25"/>
      <c r="HY98" s="25"/>
      <c r="HZ98" s="25"/>
      <c r="IA98" s="25"/>
      <c r="IB98" s="25"/>
      <c r="IC98" s="25"/>
      <c r="ID98" s="25"/>
      <c r="IE98" s="25"/>
      <c r="IF98" s="25"/>
      <c r="IG98" s="25"/>
      <c r="IH98" s="25"/>
      <c r="II98" s="25"/>
      <c r="IJ98" s="25"/>
      <c r="IK98" s="25"/>
      <c r="IL98" s="25"/>
      <c r="IM98" s="25"/>
      <c r="IN98" s="25"/>
      <c r="IO98" s="25"/>
      <c r="IP98" s="25"/>
      <c r="IQ98" s="25"/>
      <c r="IR98" s="25"/>
      <c r="IS98" s="25"/>
      <c r="IT98" s="25"/>
      <c r="IU98" s="25"/>
      <c r="IV98" s="25"/>
    </row>
    <row r="99" spans="2:256" s="27" customFormat="1">
      <c r="B99" s="25"/>
      <c r="C99" s="32"/>
      <c r="D99" s="33"/>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c r="AE99" s="25"/>
      <c r="AF99" s="25"/>
      <c r="AG99" s="25"/>
      <c r="AH99" s="25"/>
      <c r="AI99" s="25"/>
      <c r="AJ99" s="25"/>
      <c r="AK99" s="25"/>
      <c r="AL99" s="25"/>
      <c r="AM99" s="25"/>
      <c r="AN99" s="25"/>
      <c r="AO99" s="25"/>
      <c r="AP99" s="25"/>
      <c r="AQ99" s="25"/>
      <c r="AR99" s="25"/>
      <c r="AS99" s="25"/>
      <c r="AT99" s="25"/>
      <c r="AU99" s="25"/>
      <c r="AV99" s="25"/>
      <c r="AW99" s="25"/>
      <c r="AX99" s="25"/>
      <c r="AY99" s="25"/>
      <c r="AZ99" s="25"/>
      <c r="BA99" s="25"/>
      <c r="BB99" s="25"/>
      <c r="BC99" s="25"/>
      <c r="BD99" s="25"/>
      <c r="BE99" s="25"/>
      <c r="BF99" s="25"/>
      <c r="BG99" s="25"/>
      <c r="BH99" s="25"/>
      <c r="BI99" s="25"/>
      <c r="BJ99" s="25"/>
      <c r="BK99" s="25"/>
      <c r="BL99" s="25"/>
      <c r="BM99" s="25"/>
      <c r="BN99" s="25"/>
      <c r="BO99" s="25"/>
      <c r="BP99" s="25"/>
      <c r="BQ99" s="25"/>
      <c r="BR99" s="25"/>
      <c r="BS99" s="25"/>
      <c r="BT99" s="25"/>
      <c r="BU99" s="25"/>
      <c r="BV99" s="25"/>
      <c r="BW99" s="25"/>
      <c r="BX99" s="25"/>
      <c r="BY99" s="25"/>
      <c r="BZ99" s="25"/>
      <c r="CA99" s="25"/>
      <c r="CB99" s="25"/>
      <c r="CC99" s="25"/>
      <c r="CD99" s="25"/>
      <c r="CE99" s="25"/>
      <c r="CF99" s="25"/>
      <c r="CG99" s="25"/>
      <c r="CH99" s="25"/>
      <c r="CI99" s="25"/>
      <c r="CJ99" s="25"/>
      <c r="CK99" s="25"/>
      <c r="CL99" s="25"/>
      <c r="CM99" s="25"/>
      <c r="CN99" s="25"/>
      <c r="CO99" s="25"/>
      <c r="CP99" s="25"/>
      <c r="CQ99" s="25"/>
      <c r="CR99" s="25"/>
      <c r="CS99" s="25"/>
      <c r="CT99" s="25"/>
      <c r="CU99" s="25"/>
      <c r="CV99" s="25"/>
      <c r="CW99" s="25"/>
      <c r="CX99" s="25"/>
      <c r="CY99" s="25"/>
      <c r="CZ99" s="25"/>
      <c r="DA99" s="25"/>
      <c r="DB99" s="25"/>
      <c r="DC99" s="25"/>
      <c r="DD99" s="25"/>
      <c r="DE99" s="25"/>
      <c r="DF99" s="25"/>
      <c r="DG99" s="25"/>
      <c r="DH99" s="25"/>
      <c r="DI99" s="25"/>
      <c r="DJ99" s="25"/>
      <c r="DK99" s="25"/>
      <c r="DL99" s="25"/>
      <c r="DM99" s="25"/>
      <c r="DN99" s="25"/>
      <c r="DO99" s="25"/>
      <c r="DP99" s="25"/>
      <c r="DQ99" s="25"/>
      <c r="DR99" s="25"/>
      <c r="DS99" s="25"/>
      <c r="DT99" s="25"/>
      <c r="DU99" s="25"/>
      <c r="DV99" s="25"/>
      <c r="DW99" s="25"/>
      <c r="DX99" s="25"/>
      <c r="DY99" s="25"/>
      <c r="DZ99" s="25"/>
      <c r="EA99" s="25"/>
      <c r="EB99" s="25"/>
      <c r="EC99" s="25"/>
      <c r="ED99" s="25"/>
      <c r="EE99" s="25"/>
      <c r="EF99" s="25"/>
      <c r="EG99" s="25"/>
      <c r="EH99" s="25"/>
      <c r="EI99" s="25"/>
      <c r="EJ99" s="25"/>
      <c r="EK99" s="25"/>
      <c r="EL99" s="25"/>
      <c r="EM99" s="25"/>
      <c r="EN99" s="25"/>
      <c r="EO99" s="25"/>
      <c r="EP99" s="25"/>
      <c r="EQ99" s="25"/>
      <c r="ER99" s="25"/>
      <c r="ES99" s="25"/>
      <c r="ET99" s="25"/>
      <c r="EU99" s="25"/>
      <c r="EV99" s="25"/>
      <c r="EW99" s="25"/>
      <c r="EX99" s="25"/>
      <c r="EY99" s="25"/>
      <c r="EZ99" s="25"/>
      <c r="FA99" s="25"/>
      <c r="FB99" s="25"/>
      <c r="FC99" s="25"/>
      <c r="FD99" s="25"/>
      <c r="FE99" s="25"/>
      <c r="FF99" s="25"/>
      <c r="FG99" s="25"/>
      <c r="FH99" s="25"/>
      <c r="FI99" s="25"/>
      <c r="FJ99" s="25"/>
      <c r="FK99" s="25"/>
      <c r="FL99" s="25"/>
      <c r="FM99" s="25"/>
      <c r="FN99" s="25"/>
      <c r="FO99" s="25"/>
      <c r="FP99" s="25"/>
      <c r="FQ99" s="25"/>
      <c r="FR99" s="25"/>
      <c r="FS99" s="25"/>
      <c r="FT99" s="25"/>
      <c r="FU99" s="25"/>
      <c r="FV99" s="25"/>
      <c r="FW99" s="25"/>
      <c r="FX99" s="25"/>
      <c r="FY99" s="25"/>
      <c r="FZ99" s="25"/>
      <c r="GA99" s="25"/>
      <c r="GB99" s="25"/>
      <c r="GC99" s="25"/>
      <c r="GD99" s="25"/>
      <c r="GE99" s="25"/>
      <c r="GF99" s="25"/>
      <c r="GG99" s="25"/>
      <c r="GH99" s="25"/>
      <c r="GI99" s="25"/>
      <c r="GJ99" s="25"/>
      <c r="GK99" s="25"/>
      <c r="GL99" s="25"/>
      <c r="GM99" s="25"/>
      <c r="GN99" s="25"/>
      <c r="GO99" s="25"/>
      <c r="GP99" s="25"/>
      <c r="GQ99" s="25"/>
      <c r="GR99" s="25"/>
      <c r="GS99" s="25"/>
      <c r="GT99" s="25"/>
      <c r="GU99" s="25"/>
      <c r="GV99" s="25"/>
      <c r="GW99" s="25"/>
      <c r="GX99" s="25"/>
      <c r="GY99" s="25"/>
      <c r="GZ99" s="25"/>
      <c r="HA99" s="25"/>
      <c r="HB99" s="25"/>
      <c r="HC99" s="25"/>
      <c r="HD99" s="25"/>
      <c r="HE99" s="25"/>
      <c r="HF99" s="25"/>
      <c r="HG99" s="25"/>
      <c r="HH99" s="25"/>
      <c r="HI99" s="25"/>
      <c r="HJ99" s="25"/>
      <c r="HK99" s="25"/>
      <c r="HL99" s="25"/>
      <c r="HM99" s="25"/>
      <c r="HN99" s="25"/>
      <c r="HO99" s="25"/>
      <c r="HP99" s="25"/>
      <c r="HQ99" s="25"/>
      <c r="HR99" s="25"/>
      <c r="HS99" s="25"/>
      <c r="HT99" s="25"/>
      <c r="HU99" s="25"/>
      <c r="HV99" s="25"/>
      <c r="HW99" s="25"/>
      <c r="HX99" s="25"/>
      <c r="HY99" s="25"/>
      <c r="HZ99" s="25"/>
      <c r="IA99" s="25"/>
      <c r="IB99" s="25"/>
      <c r="IC99" s="25"/>
      <c r="ID99" s="25"/>
      <c r="IE99" s="25"/>
      <c r="IF99" s="25"/>
      <c r="IG99" s="25"/>
      <c r="IH99" s="25"/>
      <c r="II99" s="25"/>
      <c r="IJ99" s="25"/>
      <c r="IK99" s="25"/>
      <c r="IL99" s="25"/>
      <c r="IM99" s="25"/>
      <c r="IN99" s="25"/>
      <c r="IO99" s="25"/>
      <c r="IP99" s="25"/>
      <c r="IQ99" s="25"/>
      <c r="IR99" s="25"/>
      <c r="IS99" s="25"/>
      <c r="IT99" s="25"/>
      <c r="IU99" s="25"/>
      <c r="IV99" s="25"/>
    </row>
    <row r="100" spans="2:256" s="27" customFormat="1">
      <c r="B100" s="25"/>
      <c r="C100" s="32"/>
      <c r="D100" s="33"/>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c r="AE100" s="25"/>
      <c r="AF100" s="25"/>
      <c r="AG100" s="25"/>
      <c r="AH100" s="25"/>
      <c r="AI100" s="25"/>
      <c r="AJ100" s="25"/>
      <c r="AK100" s="25"/>
      <c r="AL100" s="25"/>
      <c r="AM100" s="25"/>
      <c r="AN100" s="25"/>
      <c r="AO100" s="25"/>
      <c r="AP100" s="25"/>
      <c r="AQ100" s="25"/>
      <c r="AR100" s="25"/>
      <c r="AS100" s="25"/>
      <c r="AT100" s="25"/>
      <c r="AU100" s="25"/>
      <c r="AV100" s="25"/>
      <c r="AW100" s="25"/>
      <c r="AX100" s="25"/>
      <c r="AY100" s="25"/>
      <c r="AZ100" s="25"/>
      <c r="BA100" s="25"/>
      <c r="BB100" s="25"/>
      <c r="BC100" s="25"/>
      <c r="BD100" s="25"/>
      <c r="BE100" s="25"/>
      <c r="BF100" s="25"/>
      <c r="BG100" s="25"/>
      <c r="BH100" s="25"/>
      <c r="BI100" s="25"/>
      <c r="BJ100" s="25"/>
      <c r="BK100" s="25"/>
      <c r="BL100" s="25"/>
      <c r="BM100" s="25"/>
      <c r="BN100" s="25"/>
      <c r="BO100" s="25"/>
      <c r="BP100" s="25"/>
      <c r="BQ100" s="25"/>
      <c r="BR100" s="25"/>
      <c r="BS100" s="25"/>
      <c r="BT100" s="25"/>
      <c r="BU100" s="25"/>
      <c r="BV100" s="25"/>
      <c r="BW100" s="25"/>
      <c r="BX100" s="25"/>
      <c r="BY100" s="25"/>
      <c r="BZ100" s="25"/>
      <c r="CA100" s="25"/>
      <c r="CB100" s="25"/>
      <c r="CC100" s="25"/>
      <c r="CD100" s="25"/>
      <c r="CE100" s="25"/>
      <c r="CF100" s="25"/>
      <c r="CG100" s="25"/>
      <c r="CH100" s="25"/>
      <c r="CI100" s="25"/>
      <c r="CJ100" s="25"/>
      <c r="CK100" s="25"/>
      <c r="CL100" s="25"/>
      <c r="CM100" s="25"/>
      <c r="CN100" s="25"/>
      <c r="CO100" s="25"/>
      <c r="CP100" s="25"/>
      <c r="CQ100" s="25"/>
      <c r="CR100" s="25"/>
      <c r="CS100" s="25"/>
      <c r="CT100" s="25"/>
      <c r="CU100" s="25"/>
      <c r="CV100" s="25"/>
      <c r="CW100" s="25"/>
      <c r="CX100" s="25"/>
      <c r="CY100" s="25"/>
      <c r="CZ100" s="25"/>
      <c r="DA100" s="25"/>
      <c r="DB100" s="25"/>
      <c r="DC100" s="25"/>
      <c r="DD100" s="25"/>
      <c r="DE100" s="25"/>
      <c r="DF100" s="25"/>
      <c r="DG100" s="25"/>
      <c r="DH100" s="25"/>
      <c r="DI100" s="25"/>
      <c r="DJ100" s="25"/>
      <c r="DK100" s="25"/>
      <c r="DL100" s="25"/>
      <c r="DM100" s="25"/>
      <c r="DN100" s="25"/>
      <c r="DO100" s="25"/>
      <c r="DP100" s="25"/>
      <c r="DQ100" s="25"/>
      <c r="DR100" s="25"/>
      <c r="DS100" s="25"/>
      <c r="DT100" s="25"/>
      <c r="DU100" s="25"/>
      <c r="DV100" s="25"/>
      <c r="DW100" s="25"/>
      <c r="DX100" s="25"/>
      <c r="DY100" s="25"/>
      <c r="DZ100" s="25"/>
      <c r="EA100" s="25"/>
      <c r="EB100" s="25"/>
      <c r="EC100" s="25"/>
      <c r="ED100" s="25"/>
      <c r="EE100" s="25"/>
      <c r="EF100" s="25"/>
      <c r="EG100" s="25"/>
      <c r="EH100" s="25"/>
      <c r="EI100" s="25"/>
      <c r="EJ100" s="25"/>
      <c r="EK100" s="25"/>
      <c r="EL100" s="25"/>
      <c r="EM100" s="25"/>
      <c r="EN100" s="25"/>
      <c r="EO100" s="25"/>
      <c r="EP100" s="25"/>
      <c r="EQ100" s="25"/>
      <c r="ER100" s="25"/>
      <c r="ES100" s="25"/>
      <c r="ET100" s="25"/>
      <c r="EU100" s="25"/>
      <c r="EV100" s="25"/>
      <c r="EW100" s="25"/>
      <c r="EX100" s="25"/>
      <c r="EY100" s="25"/>
      <c r="EZ100" s="25"/>
      <c r="FA100" s="25"/>
      <c r="FB100" s="25"/>
      <c r="FC100" s="25"/>
      <c r="FD100" s="25"/>
      <c r="FE100" s="25"/>
      <c r="FF100" s="25"/>
      <c r="FG100" s="25"/>
      <c r="FH100" s="25"/>
      <c r="FI100" s="25"/>
      <c r="FJ100" s="25"/>
      <c r="FK100" s="25"/>
      <c r="FL100" s="25"/>
      <c r="FM100" s="25"/>
      <c r="FN100" s="25"/>
      <c r="FO100" s="25"/>
      <c r="FP100" s="25"/>
      <c r="FQ100" s="25"/>
      <c r="FR100" s="25"/>
      <c r="FS100" s="25"/>
      <c r="FT100" s="25"/>
      <c r="FU100" s="25"/>
      <c r="FV100" s="25"/>
      <c r="FW100" s="25"/>
      <c r="FX100" s="25"/>
      <c r="FY100" s="25"/>
      <c r="FZ100" s="25"/>
      <c r="GA100" s="25"/>
      <c r="GB100" s="25"/>
      <c r="GC100" s="25"/>
      <c r="GD100" s="25"/>
      <c r="GE100" s="25"/>
      <c r="GF100" s="25"/>
      <c r="GG100" s="25"/>
      <c r="GH100" s="25"/>
      <c r="GI100" s="25"/>
      <c r="GJ100" s="25"/>
      <c r="GK100" s="25"/>
      <c r="GL100" s="25"/>
      <c r="GM100" s="25"/>
      <c r="GN100" s="25"/>
      <c r="GO100" s="25"/>
      <c r="GP100" s="25"/>
      <c r="GQ100" s="25"/>
      <c r="GR100" s="25"/>
      <c r="GS100" s="25"/>
      <c r="GT100" s="25"/>
      <c r="GU100" s="25"/>
      <c r="GV100" s="25"/>
      <c r="GW100" s="25"/>
      <c r="GX100" s="25"/>
      <c r="GY100" s="25"/>
      <c r="GZ100" s="25"/>
      <c r="HA100" s="25"/>
      <c r="HB100" s="25"/>
      <c r="HC100" s="25"/>
      <c r="HD100" s="25"/>
      <c r="HE100" s="25"/>
      <c r="HF100" s="25"/>
      <c r="HG100" s="25"/>
      <c r="HH100" s="25"/>
      <c r="HI100" s="25"/>
      <c r="HJ100" s="25"/>
      <c r="HK100" s="25"/>
      <c r="HL100" s="25"/>
      <c r="HM100" s="25"/>
      <c r="HN100" s="25"/>
      <c r="HO100" s="25"/>
      <c r="HP100" s="25"/>
      <c r="HQ100" s="25"/>
      <c r="HR100" s="25"/>
      <c r="HS100" s="25"/>
      <c r="HT100" s="25"/>
      <c r="HU100" s="25"/>
      <c r="HV100" s="25"/>
      <c r="HW100" s="25"/>
      <c r="HX100" s="25"/>
      <c r="HY100" s="25"/>
      <c r="HZ100" s="25"/>
      <c r="IA100" s="25"/>
      <c r="IB100" s="25"/>
      <c r="IC100" s="25"/>
      <c r="ID100" s="25"/>
      <c r="IE100" s="25"/>
      <c r="IF100" s="25"/>
      <c r="IG100" s="25"/>
      <c r="IH100" s="25"/>
      <c r="II100" s="25"/>
      <c r="IJ100" s="25"/>
      <c r="IK100" s="25"/>
      <c r="IL100" s="25"/>
      <c r="IM100" s="25"/>
      <c r="IN100" s="25"/>
      <c r="IO100" s="25"/>
      <c r="IP100" s="25"/>
      <c r="IQ100" s="25"/>
      <c r="IR100" s="25"/>
      <c r="IS100" s="25"/>
      <c r="IT100" s="25"/>
      <c r="IU100" s="25"/>
      <c r="IV100" s="25"/>
    </row>
    <row r="101" spans="2:256" s="27" customFormat="1">
      <c r="B101" s="25"/>
      <c r="C101" s="32"/>
      <c r="D101" s="33"/>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c r="AE101" s="25"/>
      <c r="AF101" s="25"/>
      <c r="AG101" s="25"/>
      <c r="AH101" s="25"/>
      <c r="AI101" s="25"/>
      <c r="AJ101" s="25"/>
      <c r="AK101" s="25"/>
      <c r="AL101" s="25"/>
      <c r="AM101" s="25"/>
      <c r="AN101" s="25"/>
      <c r="AO101" s="25"/>
      <c r="AP101" s="25"/>
      <c r="AQ101" s="25"/>
      <c r="AR101" s="25"/>
      <c r="AS101" s="25"/>
      <c r="AT101" s="25"/>
      <c r="AU101" s="25"/>
      <c r="AV101" s="25"/>
      <c r="AW101" s="25"/>
      <c r="AX101" s="25"/>
      <c r="AY101" s="25"/>
      <c r="AZ101" s="25"/>
      <c r="BA101" s="25"/>
      <c r="BB101" s="25"/>
      <c r="BC101" s="25"/>
      <c r="BD101" s="25"/>
      <c r="BE101" s="25"/>
      <c r="BF101" s="25"/>
      <c r="BG101" s="25"/>
      <c r="BH101" s="25"/>
      <c r="BI101" s="25"/>
      <c r="BJ101" s="25"/>
      <c r="BK101" s="25"/>
      <c r="BL101" s="25"/>
      <c r="BM101" s="25"/>
      <c r="BN101" s="25"/>
      <c r="BO101" s="25"/>
      <c r="BP101" s="25"/>
      <c r="BQ101" s="25"/>
      <c r="BR101" s="25"/>
      <c r="BS101" s="25"/>
      <c r="BT101" s="25"/>
      <c r="BU101" s="25"/>
      <c r="BV101" s="25"/>
      <c r="BW101" s="25"/>
      <c r="BX101" s="25"/>
      <c r="BY101" s="25"/>
      <c r="BZ101" s="25"/>
      <c r="CA101" s="25"/>
      <c r="CB101" s="25"/>
      <c r="CC101" s="25"/>
      <c r="CD101" s="25"/>
      <c r="CE101" s="25"/>
      <c r="CF101" s="25"/>
      <c r="CG101" s="25"/>
      <c r="CH101" s="25"/>
      <c r="CI101" s="25"/>
      <c r="CJ101" s="25"/>
      <c r="CK101" s="25"/>
      <c r="CL101" s="25"/>
      <c r="CM101" s="25"/>
      <c r="CN101" s="25"/>
      <c r="CO101" s="25"/>
      <c r="CP101" s="25"/>
      <c r="CQ101" s="25"/>
      <c r="CR101" s="25"/>
      <c r="CS101" s="25"/>
      <c r="CT101" s="25"/>
      <c r="CU101" s="25"/>
      <c r="CV101" s="25"/>
      <c r="CW101" s="25"/>
      <c r="CX101" s="25"/>
      <c r="CY101" s="25"/>
      <c r="CZ101" s="25"/>
      <c r="DA101" s="25"/>
      <c r="DB101" s="25"/>
      <c r="DC101" s="25"/>
      <c r="DD101" s="25"/>
      <c r="DE101" s="25"/>
      <c r="DF101" s="25"/>
      <c r="DG101" s="25"/>
      <c r="DH101" s="25"/>
      <c r="DI101" s="25"/>
      <c r="DJ101" s="25"/>
      <c r="DK101" s="25"/>
      <c r="DL101" s="25"/>
      <c r="DM101" s="25"/>
      <c r="DN101" s="25"/>
      <c r="DO101" s="25"/>
      <c r="DP101" s="25"/>
      <c r="DQ101" s="25"/>
      <c r="DR101" s="25"/>
      <c r="DS101" s="25"/>
      <c r="DT101" s="25"/>
      <c r="DU101" s="25"/>
      <c r="DV101" s="25"/>
      <c r="DW101" s="25"/>
      <c r="DX101" s="25"/>
      <c r="DY101" s="25"/>
      <c r="DZ101" s="25"/>
      <c r="EA101" s="25"/>
      <c r="EB101" s="25"/>
      <c r="EC101" s="25"/>
      <c r="ED101" s="25"/>
      <c r="EE101" s="25"/>
      <c r="EF101" s="25"/>
      <c r="EG101" s="25"/>
      <c r="EH101" s="25"/>
      <c r="EI101" s="25"/>
      <c r="EJ101" s="25"/>
      <c r="EK101" s="25"/>
      <c r="EL101" s="25"/>
      <c r="EM101" s="25"/>
      <c r="EN101" s="25"/>
      <c r="EO101" s="25"/>
      <c r="EP101" s="25"/>
      <c r="EQ101" s="25"/>
      <c r="ER101" s="25"/>
      <c r="ES101" s="25"/>
      <c r="ET101" s="25"/>
      <c r="EU101" s="25"/>
      <c r="EV101" s="25"/>
      <c r="EW101" s="25"/>
      <c r="EX101" s="25"/>
      <c r="EY101" s="25"/>
      <c r="EZ101" s="25"/>
      <c r="FA101" s="25"/>
      <c r="FB101" s="25"/>
      <c r="FC101" s="25"/>
      <c r="FD101" s="25"/>
      <c r="FE101" s="25"/>
      <c r="FF101" s="25"/>
      <c r="FG101" s="25"/>
      <c r="FH101" s="25"/>
      <c r="FI101" s="25"/>
      <c r="FJ101" s="25"/>
      <c r="FK101" s="25"/>
      <c r="FL101" s="25"/>
      <c r="FM101" s="25"/>
      <c r="FN101" s="25"/>
      <c r="FO101" s="25"/>
      <c r="FP101" s="25"/>
      <c r="FQ101" s="25"/>
      <c r="FR101" s="25"/>
      <c r="FS101" s="25"/>
      <c r="FT101" s="25"/>
      <c r="FU101" s="25"/>
      <c r="FV101" s="25"/>
      <c r="FW101" s="25"/>
      <c r="FX101" s="25"/>
      <c r="FY101" s="25"/>
      <c r="FZ101" s="25"/>
      <c r="GA101" s="25"/>
      <c r="GB101" s="25"/>
      <c r="GC101" s="25"/>
      <c r="GD101" s="25"/>
      <c r="GE101" s="25"/>
      <c r="GF101" s="25"/>
      <c r="GG101" s="25"/>
      <c r="GH101" s="25"/>
      <c r="GI101" s="25"/>
      <c r="GJ101" s="25"/>
      <c r="GK101" s="25"/>
      <c r="GL101" s="25"/>
      <c r="GM101" s="25"/>
      <c r="GN101" s="25"/>
      <c r="GO101" s="25"/>
      <c r="GP101" s="25"/>
      <c r="GQ101" s="25"/>
      <c r="GR101" s="25"/>
      <c r="GS101" s="25"/>
      <c r="GT101" s="25"/>
      <c r="GU101" s="25"/>
      <c r="GV101" s="25"/>
      <c r="GW101" s="25"/>
      <c r="GX101" s="25"/>
      <c r="GY101" s="25"/>
      <c r="GZ101" s="25"/>
      <c r="HA101" s="25"/>
      <c r="HB101" s="25"/>
      <c r="HC101" s="25"/>
      <c r="HD101" s="25"/>
      <c r="HE101" s="25"/>
      <c r="HF101" s="25"/>
      <c r="HG101" s="25"/>
      <c r="HH101" s="25"/>
      <c r="HI101" s="25"/>
      <c r="HJ101" s="25"/>
      <c r="HK101" s="25"/>
      <c r="HL101" s="25"/>
      <c r="HM101" s="25"/>
      <c r="HN101" s="25"/>
      <c r="HO101" s="25"/>
      <c r="HP101" s="25"/>
      <c r="HQ101" s="25"/>
      <c r="HR101" s="25"/>
      <c r="HS101" s="25"/>
      <c r="HT101" s="25"/>
      <c r="HU101" s="25"/>
      <c r="HV101" s="25"/>
      <c r="HW101" s="25"/>
      <c r="HX101" s="25"/>
      <c r="HY101" s="25"/>
      <c r="HZ101" s="25"/>
      <c r="IA101" s="25"/>
      <c r="IB101" s="25"/>
      <c r="IC101" s="25"/>
      <c r="ID101" s="25"/>
      <c r="IE101" s="25"/>
      <c r="IF101" s="25"/>
      <c r="IG101" s="25"/>
      <c r="IH101" s="25"/>
      <c r="II101" s="25"/>
      <c r="IJ101" s="25"/>
      <c r="IK101" s="25"/>
      <c r="IL101" s="25"/>
      <c r="IM101" s="25"/>
      <c r="IN101" s="25"/>
      <c r="IO101" s="25"/>
      <c r="IP101" s="25"/>
      <c r="IQ101" s="25"/>
      <c r="IR101" s="25"/>
      <c r="IS101" s="25"/>
      <c r="IT101" s="25"/>
      <c r="IU101" s="25"/>
      <c r="IV101" s="25"/>
    </row>
    <row r="102" spans="2:256" s="27" customFormat="1">
      <c r="B102" s="25"/>
      <c r="C102" s="32"/>
      <c r="D102" s="33"/>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c r="AG102" s="25"/>
      <c r="AH102" s="25"/>
      <c r="AI102" s="25"/>
      <c r="AJ102" s="25"/>
      <c r="AK102" s="25"/>
      <c r="AL102" s="25"/>
      <c r="AM102" s="25"/>
      <c r="AN102" s="25"/>
      <c r="AO102" s="25"/>
      <c r="AP102" s="25"/>
      <c r="AQ102" s="25"/>
      <c r="AR102" s="25"/>
      <c r="AS102" s="25"/>
      <c r="AT102" s="25"/>
      <c r="AU102" s="25"/>
      <c r="AV102" s="25"/>
      <c r="AW102" s="25"/>
      <c r="AX102" s="25"/>
      <c r="AY102" s="25"/>
      <c r="AZ102" s="25"/>
      <c r="BA102" s="25"/>
      <c r="BB102" s="25"/>
      <c r="BC102" s="25"/>
      <c r="BD102" s="25"/>
      <c r="BE102" s="25"/>
      <c r="BF102" s="25"/>
      <c r="BG102" s="25"/>
      <c r="BH102" s="25"/>
      <c r="BI102" s="25"/>
      <c r="BJ102" s="25"/>
      <c r="BK102" s="25"/>
      <c r="BL102" s="25"/>
      <c r="BM102" s="25"/>
      <c r="BN102" s="25"/>
      <c r="BO102" s="25"/>
      <c r="BP102" s="25"/>
      <c r="BQ102" s="25"/>
      <c r="BR102" s="25"/>
      <c r="BS102" s="25"/>
      <c r="BT102" s="25"/>
      <c r="BU102" s="25"/>
      <c r="BV102" s="25"/>
      <c r="BW102" s="25"/>
      <c r="BX102" s="25"/>
      <c r="BY102" s="25"/>
      <c r="BZ102" s="25"/>
      <c r="CA102" s="25"/>
      <c r="CB102" s="25"/>
      <c r="CC102" s="25"/>
      <c r="CD102" s="25"/>
      <c r="CE102" s="25"/>
      <c r="CF102" s="25"/>
      <c r="CG102" s="25"/>
      <c r="CH102" s="25"/>
      <c r="CI102" s="25"/>
      <c r="CJ102" s="25"/>
      <c r="CK102" s="25"/>
      <c r="CL102" s="25"/>
      <c r="CM102" s="25"/>
      <c r="CN102" s="25"/>
      <c r="CO102" s="25"/>
      <c r="CP102" s="25"/>
      <c r="CQ102" s="25"/>
      <c r="CR102" s="25"/>
      <c r="CS102" s="25"/>
      <c r="CT102" s="25"/>
      <c r="CU102" s="25"/>
      <c r="CV102" s="25"/>
      <c r="CW102" s="25"/>
      <c r="CX102" s="25"/>
      <c r="CY102" s="25"/>
      <c r="CZ102" s="25"/>
      <c r="DA102" s="25"/>
      <c r="DB102" s="25"/>
      <c r="DC102" s="25"/>
      <c r="DD102" s="25"/>
      <c r="DE102" s="25"/>
      <c r="DF102" s="25"/>
      <c r="DG102" s="25"/>
      <c r="DH102" s="25"/>
      <c r="DI102" s="25"/>
      <c r="DJ102" s="25"/>
      <c r="DK102" s="25"/>
      <c r="DL102" s="25"/>
      <c r="DM102" s="25"/>
      <c r="DN102" s="25"/>
      <c r="DO102" s="25"/>
      <c r="DP102" s="25"/>
      <c r="DQ102" s="25"/>
      <c r="DR102" s="25"/>
      <c r="DS102" s="25"/>
      <c r="DT102" s="25"/>
      <c r="DU102" s="25"/>
      <c r="DV102" s="25"/>
      <c r="DW102" s="25"/>
      <c r="DX102" s="25"/>
      <c r="DY102" s="25"/>
      <c r="DZ102" s="25"/>
      <c r="EA102" s="25"/>
      <c r="EB102" s="25"/>
      <c r="EC102" s="25"/>
      <c r="ED102" s="25"/>
      <c r="EE102" s="25"/>
      <c r="EF102" s="25"/>
      <c r="EG102" s="25"/>
      <c r="EH102" s="25"/>
      <c r="EI102" s="25"/>
      <c r="EJ102" s="25"/>
      <c r="EK102" s="25"/>
      <c r="EL102" s="25"/>
      <c r="EM102" s="25"/>
      <c r="EN102" s="25"/>
      <c r="EO102" s="25"/>
      <c r="EP102" s="25"/>
      <c r="EQ102" s="25"/>
      <c r="ER102" s="25"/>
      <c r="ES102" s="25"/>
      <c r="ET102" s="25"/>
      <c r="EU102" s="25"/>
      <c r="EV102" s="25"/>
      <c r="EW102" s="25"/>
      <c r="EX102" s="25"/>
      <c r="EY102" s="25"/>
      <c r="EZ102" s="25"/>
      <c r="FA102" s="25"/>
      <c r="FB102" s="25"/>
      <c r="FC102" s="25"/>
      <c r="FD102" s="25"/>
      <c r="FE102" s="25"/>
      <c r="FF102" s="25"/>
      <c r="FG102" s="25"/>
      <c r="FH102" s="25"/>
      <c r="FI102" s="25"/>
      <c r="FJ102" s="25"/>
      <c r="FK102" s="25"/>
      <c r="FL102" s="25"/>
      <c r="FM102" s="25"/>
      <c r="FN102" s="25"/>
      <c r="FO102" s="25"/>
      <c r="FP102" s="25"/>
      <c r="FQ102" s="25"/>
      <c r="FR102" s="25"/>
      <c r="FS102" s="25"/>
      <c r="FT102" s="25"/>
      <c r="FU102" s="25"/>
      <c r="FV102" s="25"/>
      <c r="FW102" s="25"/>
      <c r="FX102" s="25"/>
      <c r="FY102" s="25"/>
      <c r="FZ102" s="25"/>
      <c r="GA102" s="25"/>
      <c r="GB102" s="25"/>
      <c r="GC102" s="25"/>
      <c r="GD102" s="25"/>
      <c r="GE102" s="25"/>
      <c r="GF102" s="25"/>
      <c r="GG102" s="25"/>
      <c r="GH102" s="25"/>
      <c r="GI102" s="25"/>
      <c r="GJ102" s="25"/>
      <c r="GK102" s="25"/>
      <c r="GL102" s="25"/>
      <c r="GM102" s="25"/>
      <c r="GN102" s="25"/>
      <c r="GO102" s="25"/>
      <c r="GP102" s="25"/>
      <c r="GQ102" s="25"/>
      <c r="GR102" s="25"/>
      <c r="GS102" s="25"/>
      <c r="GT102" s="25"/>
      <c r="GU102" s="25"/>
      <c r="GV102" s="25"/>
      <c r="GW102" s="25"/>
      <c r="GX102" s="25"/>
      <c r="GY102" s="25"/>
      <c r="GZ102" s="25"/>
      <c r="HA102" s="25"/>
      <c r="HB102" s="25"/>
      <c r="HC102" s="25"/>
      <c r="HD102" s="25"/>
      <c r="HE102" s="25"/>
      <c r="HF102" s="25"/>
      <c r="HG102" s="25"/>
      <c r="HH102" s="25"/>
      <c r="HI102" s="25"/>
      <c r="HJ102" s="25"/>
      <c r="HK102" s="25"/>
      <c r="HL102" s="25"/>
      <c r="HM102" s="25"/>
      <c r="HN102" s="25"/>
      <c r="HO102" s="25"/>
      <c r="HP102" s="25"/>
      <c r="HQ102" s="25"/>
      <c r="HR102" s="25"/>
      <c r="HS102" s="25"/>
      <c r="HT102" s="25"/>
      <c r="HU102" s="25"/>
      <c r="HV102" s="25"/>
      <c r="HW102" s="25"/>
      <c r="HX102" s="25"/>
      <c r="HY102" s="25"/>
      <c r="HZ102" s="25"/>
      <c r="IA102" s="25"/>
      <c r="IB102" s="25"/>
      <c r="IC102" s="25"/>
      <c r="ID102" s="25"/>
      <c r="IE102" s="25"/>
      <c r="IF102" s="25"/>
      <c r="IG102" s="25"/>
      <c r="IH102" s="25"/>
      <c r="II102" s="25"/>
      <c r="IJ102" s="25"/>
      <c r="IK102" s="25"/>
      <c r="IL102" s="25"/>
      <c r="IM102" s="25"/>
      <c r="IN102" s="25"/>
      <c r="IO102" s="25"/>
      <c r="IP102" s="25"/>
      <c r="IQ102" s="25"/>
      <c r="IR102" s="25"/>
      <c r="IS102" s="25"/>
      <c r="IT102" s="25"/>
      <c r="IU102" s="25"/>
      <c r="IV102" s="25"/>
    </row>
    <row r="103" spans="2:256" s="27" customFormat="1">
      <c r="B103" s="25"/>
      <c r="C103" s="32"/>
      <c r="D103" s="33"/>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c r="AE103" s="25"/>
      <c r="AF103" s="25"/>
      <c r="AG103" s="25"/>
      <c r="AH103" s="25"/>
      <c r="AI103" s="25"/>
      <c r="AJ103" s="25"/>
      <c r="AK103" s="25"/>
      <c r="AL103" s="25"/>
      <c r="AM103" s="25"/>
      <c r="AN103" s="25"/>
      <c r="AO103" s="25"/>
      <c r="AP103" s="25"/>
      <c r="AQ103" s="25"/>
      <c r="AR103" s="25"/>
      <c r="AS103" s="25"/>
      <c r="AT103" s="25"/>
      <c r="AU103" s="25"/>
      <c r="AV103" s="25"/>
      <c r="AW103" s="25"/>
      <c r="AX103" s="25"/>
      <c r="AY103" s="25"/>
      <c r="AZ103" s="25"/>
      <c r="BA103" s="25"/>
      <c r="BB103" s="25"/>
      <c r="BC103" s="25"/>
      <c r="BD103" s="25"/>
      <c r="BE103" s="25"/>
      <c r="BF103" s="25"/>
      <c r="BG103" s="25"/>
      <c r="BH103" s="25"/>
      <c r="BI103" s="25"/>
      <c r="BJ103" s="25"/>
      <c r="BK103" s="25"/>
      <c r="BL103" s="25"/>
      <c r="BM103" s="25"/>
      <c r="BN103" s="25"/>
      <c r="BO103" s="25"/>
      <c r="BP103" s="25"/>
      <c r="BQ103" s="25"/>
      <c r="BR103" s="25"/>
      <c r="BS103" s="25"/>
      <c r="BT103" s="25"/>
      <c r="BU103" s="25"/>
      <c r="BV103" s="25"/>
      <c r="BW103" s="25"/>
      <c r="BX103" s="25"/>
      <c r="BY103" s="25"/>
      <c r="BZ103" s="25"/>
      <c r="CA103" s="25"/>
      <c r="CB103" s="25"/>
      <c r="CC103" s="25"/>
      <c r="CD103" s="25"/>
      <c r="CE103" s="25"/>
      <c r="CF103" s="25"/>
      <c r="CG103" s="25"/>
      <c r="CH103" s="25"/>
      <c r="CI103" s="25"/>
      <c r="CJ103" s="25"/>
      <c r="CK103" s="25"/>
      <c r="CL103" s="25"/>
      <c r="CM103" s="25"/>
      <c r="CN103" s="25"/>
      <c r="CO103" s="25"/>
      <c r="CP103" s="25"/>
      <c r="CQ103" s="25"/>
      <c r="CR103" s="25"/>
      <c r="CS103" s="25"/>
      <c r="CT103" s="25"/>
      <c r="CU103" s="25"/>
      <c r="CV103" s="25"/>
      <c r="CW103" s="25"/>
      <c r="CX103" s="25"/>
      <c r="CY103" s="25"/>
      <c r="CZ103" s="25"/>
      <c r="DA103" s="25"/>
      <c r="DB103" s="25"/>
      <c r="DC103" s="25"/>
      <c r="DD103" s="25"/>
      <c r="DE103" s="25"/>
      <c r="DF103" s="25"/>
      <c r="DG103" s="25"/>
      <c r="DH103" s="25"/>
      <c r="DI103" s="25"/>
      <c r="DJ103" s="25"/>
      <c r="DK103" s="25"/>
      <c r="DL103" s="25"/>
      <c r="DM103" s="25"/>
      <c r="DN103" s="25"/>
      <c r="DO103" s="25"/>
      <c r="DP103" s="25"/>
      <c r="DQ103" s="25"/>
      <c r="DR103" s="25"/>
      <c r="DS103" s="25"/>
      <c r="DT103" s="25"/>
      <c r="DU103" s="25"/>
      <c r="DV103" s="25"/>
      <c r="DW103" s="25"/>
      <c r="DX103" s="25"/>
      <c r="DY103" s="25"/>
      <c r="DZ103" s="25"/>
      <c r="EA103" s="25"/>
      <c r="EB103" s="25"/>
      <c r="EC103" s="25"/>
      <c r="ED103" s="25"/>
      <c r="EE103" s="25"/>
      <c r="EF103" s="25"/>
      <c r="EG103" s="25"/>
      <c r="EH103" s="25"/>
      <c r="EI103" s="25"/>
      <c r="EJ103" s="25"/>
      <c r="EK103" s="25"/>
      <c r="EL103" s="25"/>
      <c r="EM103" s="25"/>
      <c r="EN103" s="25"/>
      <c r="EO103" s="25"/>
      <c r="EP103" s="25"/>
      <c r="EQ103" s="25"/>
      <c r="ER103" s="25"/>
      <c r="ES103" s="25"/>
      <c r="ET103" s="25"/>
      <c r="EU103" s="25"/>
      <c r="EV103" s="25"/>
      <c r="EW103" s="25"/>
      <c r="EX103" s="25"/>
      <c r="EY103" s="25"/>
      <c r="EZ103" s="25"/>
      <c r="FA103" s="25"/>
      <c r="FB103" s="25"/>
      <c r="FC103" s="25"/>
      <c r="FD103" s="25"/>
      <c r="FE103" s="25"/>
      <c r="FF103" s="25"/>
      <c r="FG103" s="25"/>
      <c r="FH103" s="25"/>
      <c r="FI103" s="25"/>
      <c r="FJ103" s="25"/>
      <c r="FK103" s="25"/>
      <c r="FL103" s="25"/>
      <c r="FM103" s="25"/>
      <c r="FN103" s="25"/>
      <c r="FO103" s="25"/>
      <c r="FP103" s="25"/>
      <c r="FQ103" s="25"/>
      <c r="FR103" s="25"/>
      <c r="FS103" s="25"/>
      <c r="FT103" s="25"/>
      <c r="FU103" s="25"/>
      <c r="FV103" s="25"/>
      <c r="FW103" s="25"/>
      <c r="FX103" s="25"/>
      <c r="FY103" s="25"/>
      <c r="FZ103" s="25"/>
      <c r="GA103" s="25"/>
      <c r="GB103" s="25"/>
      <c r="GC103" s="25"/>
      <c r="GD103" s="25"/>
      <c r="GE103" s="25"/>
      <c r="GF103" s="25"/>
      <c r="GG103" s="25"/>
      <c r="GH103" s="25"/>
      <c r="GI103" s="25"/>
      <c r="GJ103" s="25"/>
      <c r="GK103" s="25"/>
      <c r="GL103" s="25"/>
      <c r="GM103" s="25"/>
      <c r="GN103" s="25"/>
      <c r="GO103" s="25"/>
      <c r="GP103" s="25"/>
      <c r="GQ103" s="25"/>
      <c r="GR103" s="25"/>
      <c r="GS103" s="25"/>
      <c r="GT103" s="25"/>
      <c r="GU103" s="25"/>
      <c r="GV103" s="25"/>
      <c r="GW103" s="25"/>
      <c r="GX103" s="25"/>
      <c r="GY103" s="25"/>
      <c r="GZ103" s="25"/>
      <c r="HA103" s="25"/>
      <c r="HB103" s="25"/>
      <c r="HC103" s="25"/>
      <c r="HD103" s="25"/>
      <c r="HE103" s="25"/>
      <c r="HF103" s="25"/>
      <c r="HG103" s="25"/>
      <c r="HH103" s="25"/>
      <c r="HI103" s="25"/>
      <c r="HJ103" s="25"/>
      <c r="HK103" s="25"/>
      <c r="HL103" s="25"/>
      <c r="HM103" s="25"/>
      <c r="HN103" s="25"/>
      <c r="HO103" s="25"/>
      <c r="HP103" s="25"/>
      <c r="HQ103" s="25"/>
      <c r="HR103" s="25"/>
      <c r="HS103" s="25"/>
      <c r="HT103" s="25"/>
      <c r="HU103" s="25"/>
      <c r="HV103" s="25"/>
      <c r="HW103" s="25"/>
      <c r="HX103" s="25"/>
      <c r="HY103" s="25"/>
      <c r="HZ103" s="25"/>
      <c r="IA103" s="25"/>
      <c r="IB103" s="25"/>
      <c r="IC103" s="25"/>
      <c r="ID103" s="25"/>
      <c r="IE103" s="25"/>
      <c r="IF103" s="25"/>
      <c r="IG103" s="25"/>
      <c r="IH103" s="25"/>
      <c r="II103" s="25"/>
      <c r="IJ103" s="25"/>
      <c r="IK103" s="25"/>
      <c r="IL103" s="25"/>
      <c r="IM103" s="25"/>
      <c r="IN103" s="25"/>
      <c r="IO103" s="25"/>
      <c r="IP103" s="25"/>
      <c r="IQ103" s="25"/>
      <c r="IR103" s="25"/>
      <c r="IS103" s="25"/>
      <c r="IT103" s="25"/>
      <c r="IU103" s="25"/>
      <c r="IV103" s="25"/>
    </row>
    <row r="104" spans="2:256" s="27" customFormat="1">
      <c r="B104" s="25"/>
      <c r="C104" s="32"/>
      <c r="D104" s="33"/>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c r="AE104" s="25"/>
      <c r="AF104" s="25"/>
      <c r="AG104" s="25"/>
      <c r="AH104" s="25"/>
      <c r="AI104" s="25"/>
      <c r="AJ104" s="25"/>
      <c r="AK104" s="25"/>
      <c r="AL104" s="25"/>
      <c r="AM104" s="25"/>
      <c r="AN104" s="25"/>
      <c r="AO104" s="25"/>
      <c r="AP104" s="25"/>
      <c r="AQ104" s="25"/>
      <c r="AR104" s="25"/>
      <c r="AS104" s="25"/>
      <c r="AT104" s="25"/>
      <c r="AU104" s="25"/>
      <c r="AV104" s="25"/>
      <c r="AW104" s="25"/>
      <c r="AX104" s="25"/>
      <c r="AY104" s="25"/>
      <c r="AZ104" s="25"/>
      <c r="BA104" s="25"/>
      <c r="BB104" s="25"/>
      <c r="BC104" s="25"/>
      <c r="BD104" s="25"/>
      <c r="BE104" s="25"/>
      <c r="BF104" s="25"/>
      <c r="BG104" s="25"/>
      <c r="BH104" s="25"/>
      <c r="BI104" s="25"/>
      <c r="BJ104" s="25"/>
      <c r="BK104" s="25"/>
      <c r="BL104" s="25"/>
      <c r="BM104" s="25"/>
      <c r="BN104" s="25"/>
      <c r="BO104" s="25"/>
      <c r="BP104" s="25"/>
      <c r="BQ104" s="25"/>
      <c r="BR104" s="25"/>
      <c r="BS104" s="25"/>
      <c r="BT104" s="25"/>
      <c r="BU104" s="25"/>
      <c r="BV104" s="25"/>
      <c r="BW104" s="25"/>
      <c r="BX104" s="25"/>
      <c r="BY104" s="25"/>
      <c r="BZ104" s="25"/>
      <c r="CA104" s="25"/>
      <c r="CB104" s="25"/>
      <c r="CC104" s="25"/>
      <c r="CD104" s="25"/>
      <c r="CE104" s="25"/>
      <c r="CF104" s="25"/>
      <c r="CG104" s="25"/>
      <c r="CH104" s="25"/>
      <c r="CI104" s="25"/>
      <c r="CJ104" s="25"/>
      <c r="CK104" s="25"/>
      <c r="CL104" s="25"/>
      <c r="CM104" s="25"/>
      <c r="CN104" s="25"/>
      <c r="CO104" s="25"/>
      <c r="CP104" s="25"/>
      <c r="CQ104" s="25"/>
      <c r="CR104" s="25"/>
      <c r="CS104" s="25"/>
      <c r="CT104" s="25"/>
      <c r="CU104" s="25"/>
      <c r="CV104" s="25"/>
      <c r="CW104" s="25"/>
      <c r="CX104" s="25"/>
      <c r="CY104" s="25"/>
      <c r="CZ104" s="25"/>
      <c r="DA104" s="25"/>
      <c r="DB104" s="25"/>
      <c r="DC104" s="25"/>
      <c r="DD104" s="25"/>
      <c r="DE104" s="25"/>
      <c r="DF104" s="25"/>
      <c r="DG104" s="25"/>
      <c r="DH104" s="25"/>
      <c r="DI104" s="25"/>
      <c r="DJ104" s="25"/>
      <c r="DK104" s="25"/>
      <c r="DL104" s="25"/>
      <c r="DM104" s="25"/>
      <c r="DN104" s="25"/>
      <c r="DO104" s="25"/>
      <c r="DP104" s="25"/>
      <c r="DQ104" s="25"/>
      <c r="DR104" s="25"/>
      <c r="DS104" s="25"/>
      <c r="DT104" s="25"/>
      <c r="DU104" s="25"/>
      <c r="DV104" s="25"/>
      <c r="DW104" s="25"/>
      <c r="DX104" s="25"/>
      <c r="DY104" s="25"/>
      <c r="DZ104" s="25"/>
      <c r="EA104" s="25"/>
      <c r="EB104" s="25"/>
      <c r="EC104" s="25"/>
      <c r="ED104" s="25"/>
      <c r="EE104" s="25"/>
      <c r="EF104" s="25"/>
      <c r="EG104" s="25"/>
      <c r="EH104" s="25"/>
      <c r="EI104" s="25"/>
      <c r="EJ104" s="25"/>
      <c r="EK104" s="25"/>
      <c r="EL104" s="25"/>
      <c r="EM104" s="25"/>
      <c r="EN104" s="25"/>
      <c r="EO104" s="25"/>
      <c r="EP104" s="25"/>
      <c r="EQ104" s="25"/>
      <c r="ER104" s="25"/>
      <c r="ES104" s="25"/>
      <c r="ET104" s="25"/>
      <c r="EU104" s="25"/>
      <c r="EV104" s="25"/>
      <c r="EW104" s="25"/>
      <c r="EX104" s="25"/>
      <c r="EY104" s="25"/>
      <c r="EZ104" s="25"/>
      <c r="FA104" s="25"/>
      <c r="FB104" s="25"/>
      <c r="FC104" s="25"/>
      <c r="FD104" s="25"/>
      <c r="FE104" s="25"/>
      <c r="FF104" s="25"/>
      <c r="FG104" s="25"/>
      <c r="FH104" s="25"/>
      <c r="FI104" s="25"/>
      <c r="FJ104" s="25"/>
      <c r="FK104" s="25"/>
      <c r="FL104" s="25"/>
      <c r="FM104" s="25"/>
      <c r="FN104" s="25"/>
      <c r="FO104" s="25"/>
      <c r="FP104" s="25"/>
      <c r="FQ104" s="25"/>
      <c r="FR104" s="25"/>
      <c r="FS104" s="25"/>
      <c r="FT104" s="25"/>
      <c r="FU104" s="25"/>
      <c r="FV104" s="25"/>
      <c r="FW104" s="25"/>
      <c r="FX104" s="25"/>
      <c r="FY104" s="25"/>
      <c r="FZ104" s="25"/>
      <c r="GA104" s="25"/>
      <c r="GB104" s="25"/>
      <c r="GC104" s="25"/>
      <c r="GD104" s="25"/>
      <c r="GE104" s="25"/>
      <c r="GF104" s="25"/>
      <c r="GG104" s="25"/>
      <c r="GH104" s="25"/>
      <c r="GI104" s="25"/>
      <c r="GJ104" s="25"/>
      <c r="GK104" s="25"/>
      <c r="GL104" s="25"/>
      <c r="GM104" s="25"/>
      <c r="GN104" s="25"/>
      <c r="GO104" s="25"/>
      <c r="GP104" s="25"/>
      <c r="GQ104" s="25"/>
      <c r="GR104" s="25"/>
      <c r="GS104" s="25"/>
      <c r="GT104" s="25"/>
      <c r="GU104" s="25"/>
      <c r="GV104" s="25"/>
      <c r="GW104" s="25"/>
      <c r="GX104" s="25"/>
      <c r="GY104" s="25"/>
      <c r="GZ104" s="25"/>
      <c r="HA104" s="25"/>
      <c r="HB104" s="25"/>
      <c r="HC104" s="25"/>
      <c r="HD104" s="25"/>
      <c r="HE104" s="25"/>
      <c r="HF104" s="25"/>
      <c r="HG104" s="25"/>
      <c r="HH104" s="25"/>
      <c r="HI104" s="25"/>
      <c r="HJ104" s="25"/>
      <c r="HK104" s="25"/>
      <c r="HL104" s="25"/>
      <c r="HM104" s="25"/>
      <c r="HN104" s="25"/>
      <c r="HO104" s="25"/>
      <c r="HP104" s="25"/>
      <c r="HQ104" s="25"/>
      <c r="HR104" s="25"/>
      <c r="HS104" s="25"/>
      <c r="HT104" s="25"/>
      <c r="HU104" s="25"/>
      <c r="HV104" s="25"/>
      <c r="HW104" s="25"/>
      <c r="HX104" s="25"/>
      <c r="HY104" s="25"/>
      <c r="HZ104" s="25"/>
      <c r="IA104" s="25"/>
      <c r="IB104" s="25"/>
      <c r="IC104" s="25"/>
      <c r="ID104" s="25"/>
      <c r="IE104" s="25"/>
      <c r="IF104" s="25"/>
      <c r="IG104" s="25"/>
      <c r="IH104" s="25"/>
      <c r="II104" s="25"/>
      <c r="IJ104" s="25"/>
      <c r="IK104" s="25"/>
      <c r="IL104" s="25"/>
      <c r="IM104" s="25"/>
      <c r="IN104" s="25"/>
      <c r="IO104" s="25"/>
      <c r="IP104" s="25"/>
      <c r="IQ104" s="25"/>
      <c r="IR104" s="25"/>
      <c r="IS104" s="25"/>
      <c r="IT104" s="25"/>
      <c r="IU104" s="25"/>
      <c r="IV104" s="25"/>
    </row>
    <row r="105" spans="2:256" s="27" customFormat="1">
      <c r="B105" s="25"/>
      <c r="C105" s="32"/>
      <c r="D105" s="33"/>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c r="AE105" s="25"/>
      <c r="AF105" s="25"/>
      <c r="AG105" s="25"/>
      <c r="AH105" s="25"/>
      <c r="AI105" s="25"/>
      <c r="AJ105" s="25"/>
      <c r="AK105" s="25"/>
      <c r="AL105" s="25"/>
      <c r="AM105" s="25"/>
      <c r="AN105" s="25"/>
      <c r="AO105" s="25"/>
      <c r="AP105" s="25"/>
      <c r="AQ105" s="25"/>
      <c r="AR105" s="25"/>
      <c r="AS105" s="25"/>
      <c r="AT105" s="25"/>
      <c r="AU105" s="25"/>
      <c r="AV105" s="25"/>
      <c r="AW105" s="25"/>
      <c r="AX105" s="25"/>
      <c r="AY105" s="25"/>
      <c r="AZ105" s="25"/>
      <c r="BA105" s="25"/>
      <c r="BB105" s="25"/>
      <c r="BC105" s="25"/>
      <c r="BD105" s="25"/>
      <c r="BE105" s="25"/>
      <c r="BF105" s="25"/>
      <c r="BG105" s="25"/>
      <c r="BH105" s="25"/>
      <c r="BI105" s="25"/>
      <c r="BJ105" s="25"/>
      <c r="BK105" s="25"/>
      <c r="BL105" s="25"/>
      <c r="BM105" s="25"/>
      <c r="BN105" s="25"/>
      <c r="BO105" s="25"/>
      <c r="BP105" s="25"/>
      <c r="BQ105" s="25"/>
      <c r="BR105" s="25"/>
      <c r="BS105" s="25"/>
      <c r="BT105" s="25"/>
      <c r="BU105" s="25"/>
      <c r="BV105" s="25"/>
      <c r="BW105" s="25"/>
      <c r="BX105" s="25"/>
      <c r="BY105" s="25"/>
      <c r="BZ105" s="25"/>
      <c r="CA105" s="25"/>
      <c r="CB105" s="25"/>
      <c r="CC105" s="25"/>
      <c r="CD105" s="25"/>
      <c r="CE105" s="25"/>
      <c r="CF105" s="25"/>
      <c r="CG105" s="25"/>
      <c r="CH105" s="25"/>
      <c r="CI105" s="25"/>
      <c r="CJ105" s="25"/>
      <c r="CK105" s="25"/>
      <c r="CL105" s="25"/>
      <c r="CM105" s="25"/>
      <c r="CN105" s="25"/>
      <c r="CO105" s="25"/>
      <c r="CP105" s="25"/>
      <c r="CQ105" s="25"/>
      <c r="CR105" s="25"/>
      <c r="CS105" s="25"/>
      <c r="CT105" s="25"/>
      <c r="CU105" s="25"/>
      <c r="CV105" s="25"/>
      <c r="CW105" s="25"/>
      <c r="CX105" s="25"/>
      <c r="CY105" s="25"/>
      <c r="CZ105" s="25"/>
      <c r="DA105" s="25"/>
      <c r="DB105" s="25"/>
      <c r="DC105" s="25"/>
      <c r="DD105" s="25"/>
      <c r="DE105" s="25"/>
      <c r="DF105" s="25"/>
      <c r="DG105" s="25"/>
      <c r="DH105" s="25"/>
      <c r="DI105" s="25"/>
      <c r="DJ105" s="25"/>
      <c r="DK105" s="25"/>
      <c r="DL105" s="25"/>
      <c r="DM105" s="25"/>
      <c r="DN105" s="25"/>
      <c r="DO105" s="25"/>
      <c r="DP105" s="25"/>
      <c r="DQ105" s="25"/>
      <c r="DR105" s="25"/>
      <c r="DS105" s="25"/>
      <c r="DT105" s="25"/>
      <c r="DU105" s="25"/>
      <c r="DV105" s="25"/>
      <c r="DW105" s="25"/>
      <c r="DX105" s="25"/>
      <c r="DY105" s="25"/>
      <c r="DZ105" s="25"/>
      <c r="EA105" s="25"/>
      <c r="EB105" s="25"/>
      <c r="EC105" s="25"/>
      <c r="ED105" s="25"/>
      <c r="EE105" s="25"/>
      <c r="EF105" s="25"/>
      <c r="EG105" s="25"/>
      <c r="EH105" s="25"/>
      <c r="EI105" s="25"/>
      <c r="EJ105" s="25"/>
      <c r="EK105" s="25"/>
      <c r="EL105" s="25"/>
      <c r="EM105" s="25"/>
      <c r="EN105" s="25"/>
      <c r="EO105" s="25"/>
      <c r="EP105" s="25"/>
      <c r="EQ105" s="25"/>
      <c r="ER105" s="25"/>
      <c r="ES105" s="25"/>
      <c r="ET105" s="25"/>
      <c r="EU105" s="25"/>
      <c r="EV105" s="25"/>
      <c r="EW105" s="25"/>
      <c r="EX105" s="25"/>
      <c r="EY105" s="25"/>
      <c r="EZ105" s="25"/>
      <c r="FA105" s="25"/>
      <c r="FB105" s="25"/>
      <c r="FC105" s="25"/>
      <c r="FD105" s="25"/>
      <c r="FE105" s="25"/>
      <c r="FF105" s="25"/>
      <c r="FG105" s="25"/>
      <c r="FH105" s="25"/>
      <c r="FI105" s="25"/>
      <c r="FJ105" s="25"/>
      <c r="FK105" s="25"/>
      <c r="FL105" s="25"/>
      <c r="FM105" s="25"/>
      <c r="FN105" s="25"/>
      <c r="FO105" s="25"/>
      <c r="FP105" s="25"/>
      <c r="FQ105" s="25"/>
      <c r="FR105" s="25"/>
      <c r="FS105" s="25"/>
      <c r="FT105" s="25"/>
      <c r="FU105" s="25"/>
      <c r="FV105" s="25"/>
      <c r="FW105" s="25"/>
      <c r="FX105" s="25"/>
      <c r="FY105" s="25"/>
      <c r="FZ105" s="25"/>
      <c r="GA105" s="25"/>
      <c r="GB105" s="25"/>
      <c r="GC105" s="25"/>
      <c r="GD105" s="25"/>
      <c r="GE105" s="25"/>
      <c r="GF105" s="25"/>
      <c r="GG105" s="25"/>
      <c r="GH105" s="25"/>
      <c r="GI105" s="25"/>
      <c r="GJ105" s="25"/>
      <c r="GK105" s="25"/>
      <c r="GL105" s="25"/>
      <c r="GM105" s="25"/>
      <c r="GN105" s="25"/>
      <c r="GO105" s="25"/>
      <c r="GP105" s="25"/>
      <c r="GQ105" s="25"/>
      <c r="GR105" s="25"/>
      <c r="GS105" s="25"/>
      <c r="GT105" s="25"/>
      <c r="GU105" s="25"/>
      <c r="GV105" s="25"/>
      <c r="GW105" s="25"/>
      <c r="GX105" s="25"/>
      <c r="GY105" s="25"/>
      <c r="GZ105" s="25"/>
      <c r="HA105" s="25"/>
      <c r="HB105" s="25"/>
      <c r="HC105" s="25"/>
      <c r="HD105" s="25"/>
      <c r="HE105" s="25"/>
      <c r="HF105" s="25"/>
      <c r="HG105" s="25"/>
      <c r="HH105" s="25"/>
      <c r="HI105" s="25"/>
      <c r="HJ105" s="25"/>
      <c r="HK105" s="25"/>
      <c r="HL105" s="25"/>
      <c r="HM105" s="25"/>
      <c r="HN105" s="25"/>
      <c r="HO105" s="25"/>
      <c r="HP105" s="25"/>
      <c r="HQ105" s="25"/>
      <c r="HR105" s="25"/>
      <c r="HS105" s="25"/>
      <c r="HT105" s="25"/>
      <c r="HU105" s="25"/>
      <c r="HV105" s="25"/>
      <c r="HW105" s="25"/>
      <c r="HX105" s="25"/>
      <c r="HY105" s="25"/>
      <c r="HZ105" s="25"/>
      <c r="IA105" s="25"/>
      <c r="IB105" s="25"/>
      <c r="IC105" s="25"/>
      <c r="ID105" s="25"/>
      <c r="IE105" s="25"/>
      <c r="IF105" s="25"/>
      <c r="IG105" s="25"/>
      <c r="IH105" s="25"/>
      <c r="II105" s="25"/>
      <c r="IJ105" s="25"/>
      <c r="IK105" s="25"/>
      <c r="IL105" s="25"/>
      <c r="IM105" s="25"/>
      <c r="IN105" s="25"/>
      <c r="IO105" s="25"/>
      <c r="IP105" s="25"/>
      <c r="IQ105" s="25"/>
      <c r="IR105" s="25"/>
      <c r="IS105" s="25"/>
      <c r="IT105" s="25"/>
      <c r="IU105" s="25"/>
      <c r="IV105" s="25"/>
    </row>
    <row r="106" spans="2:256" s="27" customFormat="1">
      <c r="B106" s="25"/>
      <c r="C106" s="32"/>
      <c r="D106" s="33"/>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c r="AE106" s="25"/>
      <c r="AF106" s="25"/>
      <c r="AG106" s="25"/>
      <c r="AH106" s="25"/>
      <c r="AI106" s="25"/>
      <c r="AJ106" s="25"/>
      <c r="AK106" s="25"/>
      <c r="AL106" s="25"/>
      <c r="AM106" s="25"/>
      <c r="AN106" s="25"/>
      <c r="AO106" s="25"/>
      <c r="AP106" s="25"/>
      <c r="AQ106" s="25"/>
      <c r="AR106" s="25"/>
      <c r="AS106" s="25"/>
      <c r="AT106" s="25"/>
      <c r="AU106" s="25"/>
      <c r="AV106" s="25"/>
      <c r="AW106" s="25"/>
      <c r="AX106" s="25"/>
      <c r="AY106" s="25"/>
      <c r="AZ106" s="25"/>
      <c r="BA106" s="25"/>
      <c r="BB106" s="25"/>
      <c r="BC106" s="25"/>
      <c r="BD106" s="25"/>
      <c r="BE106" s="25"/>
      <c r="BF106" s="25"/>
      <c r="BG106" s="25"/>
      <c r="BH106" s="25"/>
      <c r="BI106" s="25"/>
      <c r="BJ106" s="25"/>
      <c r="BK106" s="25"/>
      <c r="BL106" s="25"/>
      <c r="BM106" s="25"/>
      <c r="BN106" s="25"/>
      <c r="BO106" s="25"/>
      <c r="BP106" s="25"/>
      <c r="BQ106" s="25"/>
      <c r="BR106" s="25"/>
      <c r="BS106" s="25"/>
      <c r="BT106" s="25"/>
      <c r="BU106" s="25"/>
      <c r="BV106" s="25"/>
      <c r="BW106" s="25"/>
      <c r="BX106" s="25"/>
      <c r="BY106" s="25"/>
      <c r="BZ106" s="25"/>
      <c r="CA106" s="25"/>
      <c r="CB106" s="25"/>
      <c r="CC106" s="25"/>
      <c r="CD106" s="25"/>
      <c r="CE106" s="25"/>
      <c r="CF106" s="25"/>
      <c r="CG106" s="25"/>
      <c r="CH106" s="25"/>
      <c r="CI106" s="25"/>
      <c r="CJ106" s="25"/>
      <c r="CK106" s="25"/>
      <c r="CL106" s="25"/>
      <c r="CM106" s="25"/>
      <c r="CN106" s="25"/>
      <c r="CO106" s="25"/>
      <c r="CP106" s="25"/>
      <c r="CQ106" s="25"/>
      <c r="CR106" s="25"/>
      <c r="CS106" s="25"/>
      <c r="CT106" s="25"/>
      <c r="CU106" s="25"/>
      <c r="CV106" s="25"/>
      <c r="CW106" s="25"/>
      <c r="CX106" s="25"/>
      <c r="CY106" s="25"/>
      <c r="CZ106" s="25"/>
      <c r="DA106" s="25"/>
      <c r="DB106" s="25"/>
      <c r="DC106" s="25"/>
      <c r="DD106" s="25"/>
      <c r="DE106" s="25"/>
      <c r="DF106" s="25"/>
      <c r="DG106" s="25"/>
      <c r="DH106" s="25"/>
      <c r="DI106" s="25"/>
      <c r="DJ106" s="25"/>
      <c r="DK106" s="25"/>
      <c r="DL106" s="25"/>
      <c r="DM106" s="25"/>
      <c r="DN106" s="25"/>
      <c r="DO106" s="25"/>
      <c r="DP106" s="25"/>
      <c r="DQ106" s="25"/>
      <c r="DR106" s="25"/>
      <c r="DS106" s="25"/>
      <c r="DT106" s="25"/>
      <c r="DU106" s="25"/>
      <c r="DV106" s="25"/>
      <c r="DW106" s="25"/>
      <c r="DX106" s="25"/>
      <c r="DY106" s="25"/>
      <c r="DZ106" s="25"/>
      <c r="EA106" s="25"/>
      <c r="EB106" s="25"/>
      <c r="EC106" s="25"/>
      <c r="ED106" s="25"/>
      <c r="EE106" s="25"/>
      <c r="EF106" s="25"/>
      <c r="EG106" s="25"/>
      <c r="EH106" s="25"/>
      <c r="EI106" s="25"/>
      <c r="EJ106" s="25"/>
      <c r="EK106" s="25"/>
      <c r="EL106" s="25"/>
      <c r="EM106" s="25"/>
      <c r="EN106" s="25"/>
      <c r="EO106" s="25"/>
      <c r="EP106" s="25"/>
      <c r="EQ106" s="25"/>
      <c r="ER106" s="25"/>
      <c r="ES106" s="25"/>
      <c r="ET106" s="25"/>
      <c r="EU106" s="25"/>
      <c r="EV106" s="25"/>
      <c r="EW106" s="25"/>
      <c r="EX106" s="25"/>
      <c r="EY106" s="25"/>
      <c r="EZ106" s="25"/>
      <c r="FA106" s="25"/>
      <c r="FB106" s="25"/>
      <c r="FC106" s="25"/>
      <c r="FD106" s="25"/>
      <c r="FE106" s="25"/>
      <c r="FF106" s="25"/>
      <c r="FG106" s="25"/>
      <c r="FH106" s="25"/>
      <c r="FI106" s="25"/>
      <c r="FJ106" s="25"/>
      <c r="FK106" s="25"/>
      <c r="FL106" s="25"/>
      <c r="FM106" s="25"/>
      <c r="FN106" s="25"/>
      <c r="FO106" s="25"/>
      <c r="FP106" s="25"/>
      <c r="FQ106" s="25"/>
      <c r="FR106" s="25"/>
      <c r="FS106" s="25"/>
      <c r="FT106" s="25"/>
      <c r="FU106" s="25"/>
      <c r="FV106" s="25"/>
      <c r="FW106" s="25"/>
      <c r="FX106" s="25"/>
      <c r="FY106" s="25"/>
      <c r="FZ106" s="25"/>
      <c r="GA106" s="25"/>
      <c r="GB106" s="25"/>
      <c r="GC106" s="25"/>
      <c r="GD106" s="25"/>
      <c r="GE106" s="25"/>
      <c r="GF106" s="25"/>
      <c r="GG106" s="25"/>
      <c r="GH106" s="25"/>
      <c r="GI106" s="25"/>
      <c r="GJ106" s="25"/>
      <c r="GK106" s="25"/>
      <c r="GL106" s="25"/>
      <c r="GM106" s="25"/>
      <c r="GN106" s="25"/>
      <c r="GO106" s="25"/>
      <c r="GP106" s="25"/>
      <c r="GQ106" s="25"/>
      <c r="GR106" s="25"/>
      <c r="GS106" s="25"/>
      <c r="GT106" s="25"/>
      <c r="GU106" s="25"/>
      <c r="GV106" s="25"/>
      <c r="GW106" s="25"/>
      <c r="GX106" s="25"/>
      <c r="GY106" s="25"/>
      <c r="GZ106" s="25"/>
      <c r="HA106" s="25"/>
      <c r="HB106" s="25"/>
      <c r="HC106" s="25"/>
      <c r="HD106" s="25"/>
      <c r="HE106" s="25"/>
      <c r="HF106" s="25"/>
      <c r="HG106" s="25"/>
      <c r="HH106" s="25"/>
      <c r="HI106" s="25"/>
      <c r="HJ106" s="25"/>
      <c r="HK106" s="25"/>
      <c r="HL106" s="25"/>
      <c r="HM106" s="25"/>
      <c r="HN106" s="25"/>
      <c r="HO106" s="25"/>
      <c r="HP106" s="25"/>
      <c r="HQ106" s="25"/>
      <c r="HR106" s="25"/>
      <c r="HS106" s="25"/>
      <c r="HT106" s="25"/>
      <c r="HU106" s="25"/>
      <c r="HV106" s="25"/>
      <c r="HW106" s="25"/>
      <c r="HX106" s="25"/>
      <c r="HY106" s="25"/>
      <c r="HZ106" s="25"/>
      <c r="IA106" s="25"/>
      <c r="IB106" s="25"/>
      <c r="IC106" s="25"/>
      <c r="ID106" s="25"/>
      <c r="IE106" s="25"/>
      <c r="IF106" s="25"/>
      <c r="IG106" s="25"/>
      <c r="IH106" s="25"/>
      <c r="II106" s="25"/>
      <c r="IJ106" s="25"/>
      <c r="IK106" s="25"/>
      <c r="IL106" s="25"/>
      <c r="IM106" s="25"/>
      <c r="IN106" s="25"/>
      <c r="IO106" s="25"/>
      <c r="IP106" s="25"/>
      <c r="IQ106" s="25"/>
      <c r="IR106" s="25"/>
      <c r="IS106" s="25"/>
      <c r="IT106" s="25"/>
      <c r="IU106" s="25"/>
      <c r="IV106" s="25"/>
    </row>
    <row r="107" spans="2:256" s="27" customFormat="1">
      <c r="B107" s="25"/>
      <c r="C107" s="32"/>
      <c r="D107" s="33"/>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c r="AE107" s="25"/>
      <c r="AF107" s="25"/>
      <c r="AG107" s="25"/>
      <c r="AH107" s="25"/>
      <c r="AI107" s="25"/>
      <c r="AJ107" s="25"/>
      <c r="AK107" s="25"/>
      <c r="AL107" s="25"/>
      <c r="AM107" s="25"/>
      <c r="AN107" s="25"/>
      <c r="AO107" s="25"/>
      <c r="AP107" s="25"/>
      <c r="AQ107" s="25"/>
      <c r="AR107" s="25"/>
      <c r="AS107" s="25"/>
      <c r="AT107" s="25"/>
      <c r="AU107" s="25"/>
      <c r="AV107" s="25"/>
      <c r="AW107" s="25"/>
      <c r="AX107" s="25"/>
      <c r="AY107" s="25"/>
      <c r="AZ107" s="25"/>
      <c r="BA107" s="25"/>
      <c r="BB107" s="25"/>
      <c r="BC107" s="25"/>
      <c r="BD107" s="25"/>
      <c r="BE107" s="25"/>
      <c r="BF107" s="25"/>
      <c r="BG107" s="25"/>
      <c r="BH107" s="25"/>
      <c r="BI107" s="25"/>
      <c r="BJ107" s="25"/>
      <c r="BK107" s="25"/>
      <c r="BL107" s="25"/>
      <c r="BM107" s="25"/>
      <c r="BN107" s="25"/>
      <c r="BO107" s="25"/>
      <c r="BP107" s="25"/>
      <c r="BQ107" s="25"/>
      <c r="BR107" s="25"/>
      <c r="BS107" s="25"/>
      <c r="BT107" s="25"/>
      <c r="BU107" s="25"/>
      <c r="BV107" s="25"/>
      <c r="BW107" s="25"/>
      <c r="BX107" s="25"/>
      <c r="BY107" s="25"/>
      <c r="BZ107" s="25"/>
      <c r="CA107" s="25"/>
      <c r="CB107" s="25"/>
      <c r="CC107" s="25"/>
      <c r="CD107" s="25"/>
      <c r="CE107" s="25"/>
      <c r="CF107" s="25"/>
      <c r="CG107" s="25"/>
      <c r="CH107" s="25"/>
      <c r="CI107" s="25"/>
      <c r="CJ107" s="25"/>
      <c r="CK107" s="25"/>
      <c r="CL107" s="25"/>
      <c r="CM107" s="25"/>
      <c r="CN107" s="25"/>
      <c r="CO107" s="25"/>
      <c r="CP107" s="25"/>
      <c r="CQ107" s="25"/>
      <c r="CR107" s="25"/>
      <c r="CS107" s="25"/>
      <c r="CT107" s="25"/>
      <c r="CU107" s="25"/>
      <c r="CV107" s="25"/>
      <c r="CW107" s="25"/>
      <c r="CX107" s="25"/>
      <c r="CY107" s="25"/>
      <c r="CZ107" s="25"/>
      <c r="DA107" s="25"/>
      <c r="DB107" s="25"/>
      <c r="DC107" s="25"/>
      <c r="DD107" s="25"/>
      <c r="DE107" s="25"/>
      <c r="DF107" s="25"/>
      <c r="DG107" s="25"/>
      <c r="DH107" s="25"/>
      <c r="DI107" s="25"/>
      <c r="DJ107" s="25"/>
      <c r="DK107" s="25"/>
      <c r="DL107" s="25"/>
      <c r="DM107" s="25"/>
      <c r="DN107" s="25"/>
      <c r="DO107" s="25"/>
      <c r="DP107" s="25"/>
      <c r="DQ107" s="25"/>
      <c r="DR107" s="25"/>
      <c r="DS107" s="25"/>
      <c r="DT107" s="25"/>
      <c r="DU107" s="25"/>
      <c r="DV107" s="25"/>
      <c r="DW107" s="25"/>
      <c r="DX107" s="25"/>
      <c r="DY107" s="25"/>
      <c r="DZ107" s="25"/>
      <c r="EA107" s="25"/>
      <c r="EB107" s="25"/>
      <c r="EC107" s="25"/>
      <c r="ED107" s="25"/>
      <c r="EE107" s="25"/>
      <c r="EF107" s="25"/>
      <c r="EG107" s="25"/>
      <c r="EH107" s="25"/>
      <c r="EI107" s="25"/>
      <c r="EJ107" s="25"/>
      <c r="EK107" s="25"/>
      <c r="EL107" s="25"/>
      <c r="EM107" s="25"/>
      <c r="EN107" s="25"/>
      <c r="EO107" s="25"/>
      <c r="EP107" s="25"/>
      <c r="EQ107" s="25"/>
      <c r="ER107" s="25"/>
      <c r="ES107" s="25"/>
      <c r="ET107" s="25"/>
      <c r="EU107" s="25"/>
      <c r="EV107" s="25"/>
      <c r="EW107" s="25"/>
      <c r="EX107" s="25"/>
      <c r="EY107" s="25"/>
      <c r="EZ107" s="25"/>
      <c r="FA107" s="25"/>
      <c r="FB107" s="25"/>
      <c r="FC107" s="25"/>
      <c r="FD107" s="25"/>
      <c r="FE107" s="25"/>
      <c r="FF107" s="25"/>
      <c r="FG107" s="25"/>
      <c r="FH107" s="25"/>
      <c r="FI107" s="25"/>
      <c r="FJ107" s="25"/>
      <c r="FK107" s="25"/>
      <c r="FL107" s="25"/>
      <c r="FM107" s="25"/>
      <c r="FN107" s="25"/>
      <c r="FO107" s="25"/>
      <c r="FP107" s="25"/>
      <c r="FQ107" s="25"/>
      <c r="FR107" s="25"/>
      <c r="FS107" s="25"/>
      <c r="FT107" s="25"/>
      <c r="FU107" s="25"/>
      <c r="FV107" s="25"/>
      <c r="FW107" s="25"/>
      <c r="FX107" s="25"/>
      <c r="FY107" s="25"/>
      <c r="FZ107" s="25"/>
      <c r="GA107" s="25"/>
      <c r="GB107" s="25"/>
      <c r="GC107" s="25"/>
      <c r="GD107" s="25"/>
      <c r="GE107" s="25"/>
      <c r="GF107" s="25"/>
      <c r="GG107" s="25"/>
      <c r="GH107" s="25"/>
      <c r="GI107" s="25"/>
      <c r="GJ107" s="25"/>
      <c r="GK107" s="25"/>
      <c r="GL107" s="25"/>
      <c r="GM107" s="25"/>
      <c r="GN107" s="25"/>
      <c r="GO107" s="25"/>
      <c r="GP107" s="25"/>
      <c r="GQ107" s="25"/>
      <c r="GR107" s="25"/>
      <c r="GS107" s="25"/>
      <c r="GT107" s="25"/>
      <c r="GU107" s="25"/>
      <c r="GV107" s="25"/>
      <c r="GW107" s="25"/>
      <c r="GX107" s="25"/>
      <c r="GY107" s="25"/>
      <c r="GZ107" s="25"/>
      <c r="HA107" s="25"/>
      <c r="HB107" s="25"/>
      <c r="HC107" s="25"/>
      <c r="HD107" s="25"/>
      <c r="HE107" s="25"/>
      <c r="HF107" s="25"/>
      <c r="HG107" s="25"/>
      <c r="HH107" s="25"/>
      <c r="HI107" s="25"/>
      <c r="HJ107" s="25"/>
      <c r="HK107" s="25"/>
      <c r="HL107" s="25"/>
      <c r="HM107" s="25"/>
      <c r="HN107" s="25"/>
      <c r="HO107" s="25"/>
      <c r="HP107" s="25"/>
      <c r="HQ107" s="25"/>
      <c r="HR107" s="25"/>
      <c r="HS107" s="25"/>
      <c r="HT107" s="25"/>
      <c r="HU107" s="25"/>
      <c r="HV107" s="25"/>
      <c r="HW107" s="25"/>
      <c r="HX107" s="25"/>
      <c r="HY107" s="25"/>
      <c r="HZ107" s="25"/>
      <c r="IA107" s="25"/>
      <c r="IB107" s="25"/>
      <c r="IC107" s="25"/>
      <c r="ID107" s="25"/>
      <c r="IE107" s="25"/>
      <c r="IF107" s="25"/>
      <c r="IG107" s="25"/>
      <c r="IH107" s="25"/>
      <c r="II107" s="25"/>
      <c r="IJ107" s="25"/>
      <c r="IK107" s="25"/>
      <c r="IL107" s="25"/>
      <c r="IM107" s="25"/>
      <c r="IN107" s="25"/>
      <c r="IO107" s="25"/>
      <c r="IP107" s="25"/>
      <c r="IQ107" s="25"/>
      <c r="IR107" s="25"/>
      <c r="IS107" s="25"/>
      <c r="IT107" s="25"/>
      <c r="IU107" s="25"/>
      <c r="IV107" s="25"/>
    </row>
    <row r="108" spans="2:256" s="27" customFormat="1">
      <c r="B108" s="25"/>
      <c r="C108" s="32"/>
      <c r="D108" s="33"/>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c r="AE108" s="25"/>
      <c r="AF108" s="25"/>
      <c r="AG108" s="25"/>
      <c r="AH108" s="25"/>
      <c r="AI108" s="25"/>
      <c r="AJ108" s="25"/>
      <c r="AK108" s="25"/>
      <c r="AL108" s="25"/>
      <c r="AM108" s="25"/>
      <c r="AN108" s="25"/>
      <c r="AO108" s="25"/>
      <c r="AP108" s="25"/>
      <c r="AQ108" s="25"/>
      <c r="AR108" s="25"/>
      <c r="AS108" s="25"/>
      <c r="AT108" s="25"/>
      <c r="AU108" s="25"/>
      <c r="AV108" s="25"/>
      <c r="AW108" s="25"/>
      <c r="AX108" s="25"/>
      <c r="AY108" s="25"/>
      <c r="AZ108" s="25"/>
      <c r="BA108" s="25"/>
      <c r="BB108" s="25"/>
      <c r="BC108" s="25"/>
      <c r="BD108" s="25"/>
      <c r="BE108" s="25"/>
      <c r="BF108" s="25"/>
      <c r="BG108" s="25"/>
      <c r="BH108" s="25"/>
      <c r="BI108" s="25"/>
      <c r="BJ108" s="25"/>
      <c r="BK108" s="25"/>
      <c r="BL108" s="25"/>
      <c r="BM108" s="25"/>
      <c r="BN108" s="25"/>
      <c r="BO108" s="25"/>
      <c r="BP108" s="25"/>
      <c r="BQ108" s="25"/>
      <c r="BR108" s="25"/>
      <c r="BS108" s="25"/>
      <c r="BT108" s="25"/>
      <c r="BU108" s="25"/>
      <c r="BV108" s="25"/>
      <c r="BW108" s="25"/>
      <c r="BX108" s="25"/>
      <c r="BY108" s="25"/>
      <c r="BZ108" s="25"/>
      <c r="CA108" s="25"/>
      <c r="CB108" s="25"/>
      <c r="CC108" s="25"/>
      <c r="CD108" s="25"/>
      <c r="CE108" s="25"/>
      <c r="CF108" s="25"/>
      <c r="CG108" s="25"/>
      <c r="CH108" s="25"/>
      <c r="CI108" s="25"/>
      <c r="CJ108" s="25"/>
      <c r="CK108" s="25"/>
      <c r="CL108" s="25"/>
      <c r="CM108" s="25"/>
      <c r="CN108" s="25"/>
      <c r="CO108" s="25"/>
      <c r="CP108" s="25"/>
      <c r="CQ108" s="25"/>
      <c r="CR108" s="25"/>
      <c r="CS108" s="25"/>
      <c r="CT108" s="25"/>
      <c r="CU108" s="25"/>
      <c r="CV108" s="25"/>
      <c r="CW108" s="25"/>
      <c r="CX108" s="25"/>
      <c r="CY108" s="25"/>
      <c r="CZ108" s="25"/>
      <c r="DA108" s="25"/>
      <c r="DB108" s="25"/>
      <c r="DC108" s="25"/>
      <c r="DD108" s="25"/>
      <c r="DE108" s="25"/>
      <c r="DF108" s="25"/>
      <c r="DG108" s="25"/>
      <c r="DH108" s="25"/>
      <c r="DI108" s="25"/>
      <c r="DJ108" s="25"/>
      <c r="DK108" s="25"/>
      <c r="DL108" s="25"/>
      <c r="DM108" s="25"/>
      <c r="DN108" s="25"/>
      <c r="DO108" s="25"/>
      <c r="DP108" s="25"/>
      <c r="DQ108" s="25"/>
      <c r="DR108" s="25"/>
      <c r="DS108" s="25"/>
      <c r="DT108" s="25"/>
      <c r="DU108" s="25"/>
      <c r="DV108" s="25"/>
      <c r="DW108" s="25"/>
      <c r="DX108" s="25"/>
      <c r="DY108" s="25"/>
      <c r="DZ108" s="25"/>
      <c r="EA108" s="25"/>
      <c r="EB108" s="25"/>
      <c r="EC108" s="25"/>
      <c r="ED108" s="25"/>
      <c r="EE108" s="25"/>
      <c r="EF108" s="25"/>
      <c r="EG108" s="25"/>
      <c r="EH108" s="25"/>
      <c r="EI108" s="25"/>
      <c r="EJ108" s="25"/>
      <c r="EK108" s="25"/>
      <c r="EL108" s="25"/>
      <c r="EM108" s="25"/>
      <c r="EN108" s="25"/>
      <c r="EO108" s="25"/>
      <c r="EP108" s="25"/>
      <c r="EQ108" s="25"/>
      <c r="ER108" s="25"/>
      <c r="ES108" s="25"/>
      <c r="ET108" s="25"/>
      <c r="EU108" s="25"/>
      <c r="EV108" s="25"/>
      <c r="EW108" s="25"/>
      <c r="EX108" s="25"/>
      <c r="EY108" s="25"/>
      <c r="EZ108" s="25"/>
      <c r="FA108" s="25"/>
      <c r="FB108" s="25"/>
      <c r="FC108" s="25"/>
      <c r="FD108" s="25"/>
      <c r="FE108" s="25"/>
      <c r="FF108" s="25"/>
      <c r="FG108" s="25"/>
      <c r="FH108" s="25"/>
      <c r="FI108" s="25"/>
      <c r="FJ108" s="25"/>
      <c r="FK108" s="25"/>
      <c r="FL108" s="25"/>
      <c r="FM108" s="25"/>
      <c r="FN108" s="25"/>
      <c r="FO108" s="25"/>
      <c r="FP108" s="25"/>
      <c r="FQ108" s="25"/>
      <c r="FR108" s="25"/>
      <c r="FS108" s="25"/>
      <c r="FT108" s="25"/>
      <c r="FU108" s="25"/>
      <c r="FV108" s="25"/>
      <c r="FW108" s="25"/>
      <c r="FX108" s="25"/>
      <c r="FY108" s="25"/>
      <c r="FZ108" s="25"/>
      <c r="GA108" s="25"/>
      <c r="GB108" s="25"/>
      <c r="GC108" s="25"/>
      <c r="GD108" s="25"/>
      <c r="GE108" s="25"/>
      <c r="GF108" s="25"/>
      <c r="GG108" s="25"/>
      <c r="GH108" s="25"/>
      <c r="GI108" s="25"/>
      <c r="GJ108" s="25"/>
      <c r="GK108" s="25"/>
      <c r="GL108" s="25"/>
      <c r="GM108" s="25"/>
      <c r="GN108" s="25"/>
      <c r="GO108" s="25"/>
      <c r="GP108" s="25"/>
      <c r="GQ108" s="25"/>
      <c r="GR108" s="25"/>
      <c r="GS108" s="25"/>
      <c r="GT108" s="25"/>
      <c r="GU108" s="25"/>
      <c r="GV108" s="25"/>
      <c r="GW108" s="25"/>
      <c r="GX108" s="25"/>
      <c r="GY108" s="25"/>
      <c r="GZ108" s="25"/>
      <c r="HA108" s="25"/>
      <c r="HB108" s="25"/>
      <c r="HC108" s="25"/>
      <c r="HD108" s="25"/>
      <c r="HE108" s="25"/>
      <c r="HF108" s="25"/>
      <c r="HG108" s="25"/>
      <c r="HH108" s="25"/>
      <c r="HI108" s="25"/>
      <c r="HJ108" s="25"/>
      <c r="HK108" s="25"/>
      <c r="HL108" s="25"/>
      <c r="HM108" s="25"/>
      <c r="HN108" s="25"/>
      <c r="HO108" s="25"/>
      <c r="HP108" s="25"/>
      <c r="HQ108" s="25"/>
      <c r="HR108" s="25"/>
      <c r="HS108" s="25"/>
      <c r="HT108" s="25"/>
      <c r="HU108" s="25"/>
      <c r="HV108" s="25"/>
      <c r="HW108" s="25"/>
      <c r="HX108" s="25"/>
      <c r="HY108" s="25"/>
      <c r="HZ108" s="25"/>
      <c r="IA108" s="25"/>
      <c r="IB108" s="25"/>
      <c r="IC108" s="25"/>
      <c r="ID108" s="25"/>
      <c r="IE108" s="25"/>
      <c r="IF108" s="25"/>
      <c r="IG108" s="25"/>
      <c r="IH108" s="25"/>
      <c r="II108" s="25"/>
      <c r="IJ108" s="25"/>
      <c r="IK108" s="25"/>
      <c r="IL108" s="25"/>
      <c r="IM108" s="25"/>
      <c r="IN108" s="25"/>
      <c r="IO108" s="25"/>
      <c r="IP108" s="25"/>
      <c r="IQ108" s="25"/>
      <c r="IR108" s="25"/>
      <c r="IS108" s="25"/>
      <c r="IT108" s="25"/>
      <c r="IU108" s="25"/>
      <c r="IV108" s="25"/>
    </row>
    <row r="109" spans="2:256" s="27" customFormat="1">
      <c r="B109" s="25"/>
      <c r="C109" s="32"/>
      <c r="D109" s="33"/>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c r="AE109" s="25"/>
      <c r="AF109" s="25"/>
      <c r="AG109" s="25"/>
      <c r="AH109" s="25"/>
      <c r="AI109" s="25"/>
      <c r="AJ109" s="25"/>
      <c r="AK109" s="25"/>
      <c r="AL109" s="25"/>
      <c r="AM109" s="25"/>
      <c r="AN109" s="25"/>
      <c r="AO109" s="25"/>
      <c r="AP109" s="25"/>
      <c r="AQ109" s="25"/>
      <c r="AR109" s="25"/>
      <c r="AS109" s="25"/>
      <c r="AT109" s="25"/>
      <c r="AU109" s="25"/>
      <c r="AV109" s="25"/>
      <c r="AW109" s="25"/>
      <c r="AX109" s="25"/>
      <c r="AY109" s="25"/>
      <c r="AZ109" s="25"/>
      <c r="BA109" s="25"/>
      <c r="BB109" s="25"/>
      <c r="BC109" s="25"/>
      <c r="BD109" s="25"/>
      <c r="BE109" s="25"/>
      <c r="BF109" s="25"/>
      <c r="BG109" s="25"/>
      <c r="BH109" s="25"/>
      <c r="BI109" s="25"/>
      <c r="BJ109" s="25"/>
      <c r="BK109" s="25"/>
      <c r="BL109" s="25"/>
      <c r="BM109" s="25"/>
      <c r="BN109" s="25"/>
      <c r="BO109" s="25"/>
      <c r="BP109" s="25"/>
      <c r="BQ109" s="25"/>
      <c r="BR109" s="25"/>
      <c r="BS109" s="25"/>
      <c r="BT109" s="25"/>
      <c r="BU109" s="25"/>
      <c r="BV109" s="25"/>
      <c r="BW109" s="25"/>
      <c r="BX109" s="25"/>
      <c r="BY109" s="25"/>
      <c r="BZ109" s="25"/>
      <c r="CA109" s="25"/>
      <c r="CB109" s="25"/>
      <c r="CC109" s="25"/>
      <c r="CD109" s="25"/>
      <c r="CE109" s="25"/>
      <c r="CF109" s="25"/>
      <c r="CG109" s="25"/>
      <c r="CH109" s="25"/>
      <c r="CI109" s="25"/>
      <c r="CJ109" s="25"/>
      <c r="CK109" s="25"/>
      <c r="CL109" s="25"/>
      <c r="CM109" s="25"/>
      <c r="CN109" s="25"/>
      <c r="CO109" s="25"/>
      <c r="CP109" s="25"/>
      <c r="CQ109" s="25"/>
      <c r="CR109" s="25"/>
      <c r="CS109" s="25"/>
      <c r="CT109" s="25"/>
      <c r="CU109" s="25"/>
      <c r="CV109" s="25"/>
      <c r="CW109" s="25"/>
      <c r="CX109" s="25"/>
      <c r="CY109" s="25"/>
      <c r="CZ109" s="25"/>
      <c r="DA109" s="25"/>
      <c r="DB109" s="25"/>
      <c r="DC109" s="25"/>
      <c r="DD109" s="25"/>
      <c r="DE109" s="25"/>
      <c r="DF109" s="25"/>
      <c r="DG109" s="25"/>
      <c r="DH109" s="25"/>
      <c r="DI109" s="25"/>
      <c r="DJ109" s="25"/>
      <c r="DK109" s="25"/>
      <c r="DL109" s="25"/>
      <c r="DM109" s="25"/>
      <c r="DN109" s="25"/>
      <c r="DO109" s="25"/>
      <c r="DP109" s="25"/>
      <c r="DQ109" s="25"/>
      <c r="DR109" s="25"/>
      <c r="DS109" s="25"/>
      <c r="DT109" s="25"/>
      <c r="DU109" s="25"/>
      <c r="DV109" s="25"/>
      <c r="DW109" s="25"/>
      <c r="DX109" s="25"/>
      <c r="DY109" s="25"/>
      <c r="DZ109" s="25"/>
      <c r="EA109" s="25"/>
      <c r="EB109" s="25"/>
      <c r="EC109" s="25"/>
      <c r="ED109" s="25"/>
      <c r="EE109" s="25"/>
      <c r="EF109" s="25"/>
      <c r="EG109" s="25"/>
      <c r="EH109" s="25"/>
      <c r="EI109" s="25"/>
      <c r="EJ109" s="25"/>
      <c r="EK109" s="25"/>
      <c r="EL109" s="25"/>
      <c r="EM109" s="25"/>
      <c r="EN109" s="25"/>
      <c r="EO109" s="25"/>
      <c r="EP109" s="25"/>
      <c r="EQ109" s="25"/>
      <c r="ER109" s="25"/>
      <c r="ES109" s="25"/>
      <c r="ET109" s="25"/>
      <c r="EU109" s="25"/>
      <c r="EV109" s="25"/>
      <c r="EW109" s="25"/>
      <c r="EX109" s="25"/>
      <c r="EY109" s="25"/>
      <c r="EZ109" s="25"/>
      <c r="FA109" s="25"/>
      <c r="FB109" s="25"/>
      <c r="FC109" s="25"/>
      <c r="FD109" s="25"/>
      <c r="FE109" s="25"/>
      <c r="FF109" s="25"/>
      <c r="FG109" s="25"/>
      <c r="FH109" s="25"/>
      <c r="FI109" s="25"/>
      <c r="FJ109" s="25"/>
      <c r="FK109" s="25"/>
      <c r="FL109" s="25"/>
      <c r="FM109" s="25"/>
      <c r="FN109" s="25"/>
      <c r="FO109" s="25"/>
      <c r="FP109" s="25"/>
      <c r="FQ109" s="25"/>
      <c r="FR109" s="25"/>
      <c r="FS109" s="25"/>
      <c r="FT109" s="25"/>
      <c r="FU109" s="25"/>
      <c r="FV109" s="25"/>
      <c r="FW109" s="25"/>
      <c r="FX109" s="25"/>
      <c r="FY109" s="25"/>
      <c r="FZ109" s="25"/>
      <c r="GA109" s="25"/>
      <c r="GB109" s="25"/>
      <c r="GC109" s="25"/>
      <c r="GD109" s="25"/>
      <c r="GE109" s="25"/>
      <c r="GF109" s="25"/>
      <c r="GG109" s="25"/>
      <c r="GH109" s="25"/>
      <c r="GI109" s="25"/>
      <c r="GJ109" s="25"/>
      <c r="GK109" s="25"/>
      <c r="GL109" s="25"/>
      <c r="GM109" s="25"/>
      <c r="GN109" s="25"/>
      <c r="GO109" s="25"/>
      <c r="GP109" s="25"/>
      <c r="GQ109" s="25"/>
      <c r="GR109" s="25"/>
      <c r="GS109" s="25"/>
      <c r="GT109" s="25"/>
      <c r="GU109" s="25"/>
      <c r="GV109" s="25"/>
      <c r="GW109" s="25"/>
      <c r="GX109" s="25"/>
      <c r="GY109" s="25"/>
      <c r="GZ109" s="25"/>
      <c r="HA109" s="25"/>
      <c r="HB109" s="25"/>
      <c r="HC109" s="25"/>
      <c r="HD109" s="25"/>
      <c r="HE109" s="25"/>
      <c r="HF109" s="25"/>
      <c r="HG109" s="25"/>
      <c r="HH109" s="25"/>
      <c r="HI109" s="25"/>
      <c r="HJ109" s="25"/>
      <c r="HK109" s="25"/>
      <c r="HL109" s="25"/>
      <c r="HM109" s="25"/>
      <c r="HN109" s="25"/>
      <c r="HO109" s="25"/>
      <c r="HP109" s="25"/>
      <c r="HQ109" s="25"/>
      <c r="HR109" s="25"/>
      <c r="HS109" s="25"/>
      <c r="HT109" s="25"/>
      <c r="HU109" s="25"/>
      <c r="HV109" s="25"/>
      <c r="HW109" s="25"/>
      <c r="HX109" s="25"/>
      <c r="HY109" s="25"/>
      <c r="HZ109" s="25"/>
      <c r="IA109" s="25"/>
      <c r="IB109" s="25"/>
      <c r="IC109" s="25"/>
      <c r="ID109" s="25"/>
      <c r="IE109" s="25"/>
      <c r="IF109" s="25"/>
      <c r="IG109" s="25"/>
      <c r="IH109" s="25"/>
      <c r="II109" s="25"/>
      <c r="IJ109" s="25"/>
      <c r="IK109" s="25"/>
      <c r="IL109" s="25"/>
      <c r="IM109" s="25"/>
      <c r="IN109" s="25"/>
      <c r="IO109" s="25"/>
      <c r="IP109" s="25"/>
      <c r="IQ109" s="25"/>
      <c r="IR109" s="25"/>
      <c r="IS109" s="25"/>
      <c r="IT109" s="25"/>
      <c r="IU109" s="25"/>
      <c r="IV109" s="25"/>
    </row>
    <row r="110" spans="2:256" s="27" customFormat="1">
      <c r="B110" s="25"/>
      <c r="C110" s="32"/>
      <c r="D110" s="33"/>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c r="AE110" s="25"/>
      <c r="AF110" s="25"/>
      <c r="AG110" s="25"/>
      <c r="AH110" s="25"/>
      <c r="AI110" s="25"/>
      <c r="AJ110" s="25"/>
      <c r="AK110" s="25"/>
      <c r="AL110" s="25"/>
      <c r="AM110" s="25"/>
      <c r="AN110" s="25"/>
      <c r="AO110" s="25"/>
      <c r="AP110" s="25"/>
      <c r="AQ110" s="25"/>
      <c r="AR110" s="25"/>
      <c r="AS110" s="25"/>
      <c r="AT110" s="25"/>
      <c r="AU110" s="25"/>
      <c r="AV110" s="25"/>
      <c r="AW110" s="25"/>
      <c r="AX110" s="25"/>
      <c r="AY110" s="25"/>
      <c r="AZ110" s="25"/>
      <c r="BA110" s="25"/>
      <c r="BB110" s="25"/>
      <c r="BC110" s="25"/>
      <c r="BD110" s="25"/>
      <c r="BE110" s="25"/>
      <c r="BF110" s="25"/>
      <c r="BG110" s="25"/>
      <c r="BH110" s="25"/>
      <c r="BI110" s="25"/>
      <c r="BJ110" s="25"/>
      <c r="BK110" s="25"/>
      <c r="BL110" s="25"/>
      <c r="BM110" s="25"/>
      <c r="BN110" s="25"/>
      <c r="BO110" s="25"/>
      <c r="BP110" s="25"/>
      <c r="BQ110" s="25"/>
      <c r="BR110" s="25"/>
      <c r="BS110" s="25"/>
      <c r="BT110" s="25"/>
      <c r="BU110" s="25"/>
      <c r="BV110" s="25"/>
      <c r="BW110" s="25"/>
      <c r="BX110" s="25"/>
      <c r="BY110" s="25"/>
      <c r="BZ110" s="25"/>
      <c r="CA110" s="25"/>
      <c r="CB110" s="25"/>
      <c r="CC110" s="25"/>
      <c r="CD110" s="25"/>
      <c r="CE110" s="25"/>
      <c r="CF110" s="25"/>
      <c r="CG110" s="25"/>
      <c r="CH110" s="25"/>
      <c r="CI110" s="25"/>
      <c r="CJ110" s="25"/>
      <c r="CK110" s="25"/>
      <c r="CL110" s="25"/>
      <c r="CM110" s="25"/>
      <c r="CN110" s="25"/>
      <c r="CO110" s="25"/>
      <c r="CP110" s="25"/>
      <c r="CQ110" s="25"/>
      <c r="CR110" s="25"/>
      <c r="CS110" s="25"/>
      <c r="CT110" s="25"/>
      <c r="CU110" s="25"/>
      <c r="CV110" s="25"/>
      <c r="CW110" s="25"/>
      <c r="CX110" s="25"/>
      <c r="CY110" s="25"/>
      <c r="CZ110" s="25"/>
      <c r="DA110" s="25"/>
      <c r="DB110" s="25"/>
      <c r="DC110" s="25"/>
      <c r="DD110" s="25"/>
      <c r="DE110" s="25"/>
      <c r="DF110" s="25"/>
      <c r="DG110" s="25"/>
      <c r="DH110" s="25"/>
      <c r="DI110" s="25"/>
      <c r="DJ110" s="25"/>
      <c r="DK110" s="25"/>
      <c r="DL110" s="25"/>
      <c r="DM110" s="25"/>
      <c r="DN110" s="25"/>
      <c r="DO110" s="25"/>
      <c r="DP110" s="25"/>
      <c r="DQ110" s="25"/>
      <c r="DR110" s="25"/>
      <c r="DS110" s="25"/>
      <c r="DT110" s="25"/>
      <c r="DU110" s="25"/>
      <c r="DV110" s="25"/>
      <c r="DW110" s="25"/>
      <c r="DX110" s="25"/>
      <c r="DY110" s="25"/>
      <c r="DZ110" s="25"/>
      <c r="EA110" s="25"/>
      <c r="EB110" s="25"/>
      <c r="EC110" s="25"/>
      <c r="ED110" s="25"/>
      <c r="EE110" s="25"/>
      <c r="EF110" s="25"/>
      <c r="EG110" s="25"/>
      <c r="EH110" s="25"/>
      <c r="EI110" s="25"/>
      <c r="EJ110" s="25"/>
      <c r="EK110" s="25"/>
      <c r="EL110" s="25"/>
      <c r="EM110" s="25"/>
      <c r="EN110" s="25"/>
      <c r="EO110" s="25"/>
      <c r="EP110" s="25"/>
      <c r="EQ110" s="25"/>
      <c r="ER110" s="25"/>
      <c r="ES110" s="25"/>
      <c r="ET110" s="25"/>
      <c r="EU110" s="25"/>
      <c r="EV110" s="25"/>
      <c r="EW110" s="25"/>
      <c r="EX110" s="25"/>
      <c r="EY110" s="25"/>
      <c r="EZ110" s="25"/>
      <c r="FA110" s="25"/>
      <c r="FB110" s="25"/>
      <c r="FC110" s="25"/>
      <c r="FD110" s="25"/>
      <c r="FE110" s="25"/>
      <c r="FF110" s="25"/>
      <c r="FG110" s="25"/>
      <c r="FH110" s="25"/>
      <c r="FI110" s="25"/>
      <c r="FJ110" s="25"/>
      <c r="FK110" s="25"/>
      <c r="FL110" s="25"/>
      <c r="FM110" s="25"/>
      <c r="FN110" s="25"/>
      <c r="FO110" s="25"/>
      <c r="FP110" s="25"/>
      <c r="FQ110" s="25"/>
      <c r="FR110" s="25"/>
      <c r="FS110" s="25"/>
      <c r="FT110" s="25"/>
      <c r="FU110" s="25"/>
      <c r="FV110" s="25"/>
      <c r="FW110" s="25"/>
      <c r="FX110" s="25"/>
      <c r="FY110" s="25"/>
      <c r="FZ110" s="25"/>
      <c r="GA110" s="25"/>
      <c r="GB110" s="25"/>
      <c r="GC110" s="25"/>
      <c r="GD110" s="25"/>
      <c r="GE110" s="25"/>
      <c r="GF110" s="25"/>
      <c r="GG110" s="25"/>
      <c r="GH110" s="25"/>
      <c r="GI110" s="25"/>
      <c r="GJ110" s="25"/>
      <c r="GK110" s="25"/>
      <c r="GL110" s="25"/>
      <c r="GM110" s="25"/>
      <c r="GN110" s="25"/>
      <c r="GO110" s="25"/>
      <c r="GP110" s="25"/>
      <c r="GQ110" s="25"/>
      <c r="GR110" s="25"/>
      <c r="GS110" s="25"/>
      <c r="GT110" s="25"/>
      <c r="GU110" s="25"/>
      <c r="GV110" s="25"/>
      <c r="GW110" s="25"/>
      <c r="GX110" s="25"/>
      <c r="GY110" s="25"/>
      <c r="GZ110" s="25"/>
      <c r="HA110" s="25"/>
      <c r="HB110" s="25"/>
      <c r="HC110" s="25"/>
      <c r="HD110" s="25"/>
      <c r="HE110" s="25"/>
      <c r="HF110" s="25"/>
      <c r="HG110" s="25"/>
      <c r="HH110" s="25"/>
      <c r="HI110" s="25"/>
      <c r="HJ110" s="25"/>
      <c r="HK110" s="25"/>
      <c r="HL110" s="25"/>
      <c r="HM110" s="25"/>
      <c r="HN110" s="25"/>
      <c r="HO110" s="25"/>
      <c r="HP110" s="25"/>
      <c r="HQ110" s="25"/>
      <c r="HR110" s="25"/>
      <c r="HS110" s="25"/>
      <c r="HT110" s="25"/>
      <c r="HU110" s="25"/>
      <c r="HV110" s="25"/>
      <c r="HW110" s="25"/>
      <c r="HX110" s="25"/>
      <c r="HY110" s="25"/>
      <c r="HZ110" s="25"/>
      <c r="IA110" s="25"/>
      <c r="IB110" s="25"/>
      <c r="IC110" s="25"/>
      <c r="ID110" s="25"/>
      <c r="IE110" s="25"/>
      <c r="IF110" s="25"/>
      <c r="IG110" s="25"/>
      <c r="IH110" s="25"/>
      <c r="II110" s="25"/>
      <c r="IJ110" s="25"/>
      <c r="IK110" s="25"/>
      <c r="IL110" s="25"/>
      <c r="IM110" s="25"/>
      <c r="IN110" s="25"/>
      <c r="IO110" s="25"/>
      <c r="IP110" s="25"/>
      <c r="IQ110" s="25"/>
      <c r="IR110" s="25"/>
      <c r="IS110" s="25"/>
      <c r="IT110" s="25"/>
      <c r="IU110" s="25"/>
      <c r="IV110" s="25"/>
    </row>
    <row r="111" spans="2:256" s="27" customFormat="1">
      <c r="B111" s="25"/>
      <c r="C111" s="32"/>
      <c r="D111" s="33"/>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c r="AE111" s="25"/>
      <c r="AF111" s="25"/>
      <c r="AG111" s="25"/>
      <c r="AH111" s="25"/>
      <c r="AI111" s="25"/>
      <c r="AJ111" s="25"/>
      <c r="AK111" s="25"/>
      <c r="AL111" s="25"/>
      <c r="AM111" s="25"/>
      <c r="AN111" s="25"/>
      <c r="AO111" s="25"/>
      <c r="AP111" s="25"/>
      <c r="AQ111" s="25"/>
      <c r="AR111" s="25"/>
      <c r="AS111" s="25"/>
      <c r="AT111" s="25"/>
      <c r="AU111" s="25"/>
      <c r="AV111" s="25"/>
      <c r="AW111" s="25"/>
      <c r="AX111" s="25"/>
      <c r="AY111" s="25"/>
      <c r="AZ111" s="25"/>
      <c r="BA111" s="25"/>
      <c r="BB111" s="25"/>
      <c r="BC111" s="25"/>
      <c r="BD111" s="25"/>
      <c r="BE111" s="25"/>
      <c r="BF111" s="25"/>
      <c r="BG111" s="25"/>
      <c r="BH111" s="25"/>
      <c r="BI111" s="25"/>
      <c r="BJ111" s="25"/>
      <c r="BK111" s="25"/>
      <c r="BL111" s="25"/>
      <c r="BM111" s="25"/>
      <c r="BN111" s="25"/>
      <c r="BO111" s="25"/>
      <c r="BP111" s="25"/>
      <c r="BQ111" s="25"/>
      <c r="BR111" s="25"/>
      <c r="BS111" s="25"/>
      <c r="BT111" s="25"/>
      <c r="BU111" s="25"/>
      <c r="BV111" s="25"/>
      <c r="BW111" s="25"/>
      <c r="BX111" s="25"/>
      <c r="BY111" s="25"/>
      <c r="BZ111" s="25"/>
      <c r="CA111" s="25"/>
      <c r="CB111" s="25"/>
      <c r="CC111" s="25"/>
      <c r="CD111" s="25"/>
      <c r="CE111" s="25"/>
      <c r="CF111" s="25"/>
      <c r="CG111" s="25"/>
      <c r="CH111" s="25"/>
      <c r="CI111" s="25"/>
      <c r="CJ111" s="25"/>
      <c r="CK111" s="25"/>
      <c r="CL111" s="25"/>
      <c r="CM111" s="25"/>
      <c r="CN111" s="25"/>
      <c r="CO111" s="25"/>
      <c r="CP111" s="25"/>
      <c r="CQ111" s="25"/>
      <c r="CR111" s="25"/>
      <c r="CS111" s="25"/>
      <c r="CT111" s="25"/>
      <c r="CU111" s="25"/>
      <c r="CV111" s="25"/>
      <c r="CW111" s="25"/>
      <c r="CX111" s="25"/>
      <c r="CY111" s="25"/>
      <c r="CZ111" s="25"/>
      <c r="DA111" s="25"/>
      <c r="DB111" s="25"/>
      <c r="DC111" s="25"/>
      <c r="DD111" s="25"/>
      <c r="DE111" s="25"/>
      <c r="DF111" s="25"/>
      <c r="DG111" s="25"/>
      <c r="DH111" s="25"/>
      <c r="DI111" s="25"/>
      <c r="DJ111" s="25"/>
      <c r="DK111" s="25"/>
      <c r="DL111" s="25"/>
      <c r="DM111" s="25"/>
      <c r="DN111" s="25"/>
      <c r="DO111" s="25"/>
      <c r="DP111" s="25"/>
      <c r="DQ111" s="25"/>
      <c r="DR111" s="25"/>
      <c r="DS111" s="25"/>
      <c r="DT111" s="25"/>
      <c r="DU111" s="25"/>
      <c r="DV111" s="25"/>
      <c r="DW111" s="25"/>
      <c r="DX111" s="25"/>
      <c r="DY111" s="25"/>
      <c r="DZ111" s="25"/>
      <c r="EA111" s="25"/>
      <c r="EB111" s="25"/>
      <c r="EC111" s="25"/>
      <c r="ED111" s="25"/>
      <c r="EE111" s="25"/>
      <c r="EF111" s="25"/>
      <c r="EG111" s="25"/>
      <c r="EH111" s="25"/>
      <c r="EI111" s="25"/>
      <c r="EJ111" s="25"/>
      <c r="EK111" s="25"/>
      <c r="EL111" s="25"/>
      <c r="EM111" s="25"/>
      <c r="EN111" s="25"/>
      <c r="EO111" s="25"/>
      <c r="EP111" s="25"/>
      <c r="EQ111" s="25"/>
      <c r="ER111" s="25"/>
      <c r="ES111" s="25"/>
      <c r="ET111" s="25"/>
      <c r="EU111" s="25"/>
      <c r="EV111" s="25"/>
      <c r="EW111" s="25"/>
      <c r="EX111" s="25"/>
      <c r="EY111" s="25"/>
      <c r="EZ111" s="25"/>
      <c r="FA111" s="25"/>
      <c r="FB111" s="25"/>
      <c r="FC111" s="25"/>
      <c r="FD111" s="25"/>
      <c r="FE111" s="25"/>
      <c r="FF111" s="25"/>
      <c r="FG111" s="25"/>
      <c r="FH111" s="25"/>
      <c r="FI111" s="25"/>
      <c r="FJ111" s="25"/>
      <c r="FK111" s="25"/>
      <c r="FL111" s="25"/>
      <c r="FM111" s="25"/>
      <c r="FN111" s="25"/>
      <c r="FO111" s="25"/>
      <c r="FP111" s="25"/>
      <c r="FQ111" s="25"/>
      <c r="FR111" s="25"/>
      <c r="FS111" s="25"/>
      <c r="FT111" s="25"/>
      <c r="FU111" s="25"/>
      <c r="FV111" s="25"/>
      <c r="FW111" s="25"/>
      <c r="FX111" s="25"/>
      <c r="FY111" s="25"/>
      <c r="FZ111" s="25"/>
      <c r="GA111" s="25"/>
      <c r="GB111" s="25"/>
      <c r="GC111" s="25"/>
      <c r="GD111" s="25"/>
      <c r="GE111" s="25"/>
      <c r="GF111" s="25"/>
      <c r="GG111" s="25"/>
      <c r="GH111" s="25"/>
      <c r="GI111" s="25"/>
      <c r="GJ111" s="25"/>
      <c r="GK111" s="25"/>
      <c r="GL111" s="25"/>
      <c r="GM111" s="25"/>
      <c r="GN111" s="25"/>
      <c r="GO111" s="25"/>
      <c r="GP111" s="25"/>
      <c r="GQ111" s="25"/>
      <c r="GR111" s="25"/>
      <c r="GS111" s="25"/>
      <c r="GT111" s="25"/>
      <c r="GU111" s="25"/>
      <c r="GV111" s="25"/>
      <c r="GW111" s="25"/>
      <c r="GX111" s="25"/>
      <c r="GY111" s="25"/>
      <c r="GZ111" s="25"/>
      <c r="HA111" s="25"/>
      <c r="HB111" s="25"/>
      <c r="HC111" s="25"/>
      <c r="HD111" s="25"/>
      <c r="HE111" s="25"/>
      <c r="HF111" s="25"/>
      <c r="HG111" s="25"/>
      <c r="HH111" s="25"/>
      <c r="HI111" s="25"/>
      <c r="HJ111" s="25"/>
      <c r="HK111" s="25"/>
      <c r="HL111" s="25"/>
      <c r="HM111" s="25"/>
      <c r="HN111" s="25"/>
      <c r="HO111" s="25"/>
      <c r="HP111" s="25"/>
      <c r="HQ111" s="25"/>
      <c r="HR111" s="25"/>
      <c r="HS111" s="25"/>
      <c r="HT111" s="25"/>
      <c r="HU111" s="25"/>
      <c r="HV111" s="25"/>
      <c r="HW111" s="25"/>
      <c r="HX111" s="25"/>
      <c r="HY111" s="25"/>
      <c r="HZ111" s="25"/>
      <c r="IA111" s="25"/>
      <c r="IB111" s="25"/>
      <c r="IC111" s="25"/>
      <c r="ID111" s="25"/>
      <c r="IE111" s="25"/>
      <c r="IF111" s="25"/>
      <c r="IG111" s="25"/>
      <c r="IH111" s="25"/>
      <c r="II111" s="25"/>
      <c r="IJ111" s="25"/>
      <c r="IK111" s="25"/>
      <c r="IL111" s="25"/>
      <c r="IM111" s="25"/>
      <c r="IN111" s="25"/>
      <c r="IO111" s="25"/>
      <c r="IP111" s="25"/>
      <c r="IQ111" s="25"/>
      <c r="IR111" s="25"/>
      <c r="IS111" s="25"/>
      <c r="IT111" s="25"/>
      <c r="IU111" s="25"/>
      <c r="IV111" s="25"/>
    </row>
    <row r="112" spans="2:256" s="27" customFormat="1">
      <c r="B112" s="25"/>
      <c r="C112" s="32"/>
      <c r="D112" s="33"/>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c r="AF112" s="25"/>
      <c r="AG112" s="25"/>
      <c r="AH112" s="25"/>
      <c r="AI112" s="25"/>
      <c r="AJ112" s="25"/>
      <c r="AK112" s="25"/>
      <c r="AL112" s="25"/>
      <c r="AM112" s="25"/>
      <c r="AN112" s="25"/>
      <c r="AO112" s="25"/>
      <c r="AP112" s="25"/>
      <c r="AQ112" s="25"/>
      <c r="AR112" s="25"/>
      <c r="AS112" s="25"/>
      <c r="AT112" s="25"/>
      <c r="AU112" s="25"/>
      <c r="AV112" s="25"/>
      <c r="AW112" s="25"/>
      <c r="AX112" s="25"/>
      <c r="AY112" s="25"/>
      <c r="AZ112" s="25"/>
      <c r="BA112" s="25"/>
      <c r="BB112" s="25"/>
      <c r="BC112" s="25"/>
      <c r="BD112" s="25"/>
      <c r="BE112" s="25"/>
      <c r="BF112" s="25"/>
      <c r="BG112" s="25"/>
      <c r="BH112" s="25"/>
      <c r="BI112" s="25"/>
      <c r="BJ112" s="25"/>
      <c r="BK112" s="25"/>
      <c r="BL112" s="25"/>
      <c r="BM112" s="25"/>
      <c r="BN112" s="25"/>
      <c r="BO112" s="25"/>
      <c r="BP112" s="25"/>
      <c r="BQ112" s="25"/>
      <c r="BR112" s="25"/>
      <c r="BS112" s="25"/>
      <c r="BT112" s="25"/>
      <c r="BU112" s="25"/>
      <c r="BV112" s="25"/>
      <c r="BW112" s="25"/>
      <c r="BX112" s="25"/>
      <c r="BY112" s="25"/>
      <c r="BZ112" s="25"/>
      <c r="CA112" s="25"/>
      <c r="CB112" s="25"/>
      <c r="CC112" s="25"/>
      <c r="CD112" s="25"/>
      <c r="CE112" s="25"/>
      <c r="CF112" s="25"/>
      <c r="CG112" s="25"/>
      <c r="CH112" s="25"/>
      <c r="CI112" s="25"/>
      <c r="CJ112" s="25"/>
      <c r="CK112" s="25"/>
      <c r="CL112" s="25"/>
      <c r="CM112" s="25"/>
      <c r="CN112" s="25"/>
      <c r="CO112" s="25"/>
      <c r="CP112" s="25"/>
      <c r="CQ112" s="25"/>
      <c r="CR112" s="25"/>
      <c r="CS112" s="25"/>
      <c r="CT112" s="25"/>
      <c r="CU112" s="25"/>
      <c r="CV112" s="25"/>
      <c r="CW112" s="25"/>
      <c r="CX112" s="25"/>
      <c r="CY112" s="25"/>
      <c r="CZ112" s="25"/>
      <c r="DA112" s="25"/>
      <c r="DB112" s="25"/>
      <c r="DC112" s="25"/>
      <c r="DD112" s="25"/>
      <c r="DE112" s="25"/>
      <c r="DF112" s="25"/>
      <c r="DG112" s="25"/>
      <c r="DH112" s="25"/>
      <c r="DI112" s="25"/>
      <c r="DJ112" s="25"/>
      <c r="DK112" s="25"/>
      <c r="DL112" s="25"/>
      <c r="DM112" s="25"/>
      <c r="DN112" s="25"/>
      <c r="DO112" s="25"/>
      <c r="DP112" s="25"/>
      <c r="DQ112" s="25"/>
      <c r="DR112" s="25"/>
      <c r="DS112" s="25"/>
      <c r="DT112" s="25"/>
      <c r="DU112" s="25"/>
      <c r="DV112" s="25"/>
      <c r="DW112" s="25"/>
      <c r="DX112" s="25"/>
      <c r="DY112" s="25"/>
      <c r="DZ112" s="25"/>
      <c r="EA112" s="25"/>
      <c r="EB112" s="25"/>
      <c r="EC112" s="25"/>
      <c r="ED112" s="25"/>
      <c r="EE112" s="25"/>
      <c r="EF112" s="25"/>
      <c r="EG112" s="25"/>
      <c r="EH112" s="25"/>
      <c r="EI112" s="25"/>
      <c r="EJ112" s="25"/>
      <c r="EK112" s="25"/>
      <c r="EL112" s="25"/>
      <c r="EM112" s="25"/>
      <c r="EN112" s="25"/>
      <c r="EO112" s="25"/>
      <c r="EP112" s="25"/>
      <c r="EQ112" s="25"/>
      <c r="ER112" s="25"/>
      <c r="ES112" s="25"/>
      <c r="ET112" s="25"/>
      <c r="EU112" s="25"/>
      <c r="EV112" s="25"/>
      <c r="EW112" s="25"/>
      <c r="EX112" s="25"/>
      <c r="EY112" s="25"/>
      <c r="EZ112" s="25"/>
      <c r="FA112" s="25"/>
      <c r="FB112" s="25"/>
      <c r="FC112" s="25"/>
      <c r="FD112" s="25"/>
      <c r="FE112" s="25"/>
      <c r="FF112" s="25"/>
      <c r="FG112" s="25"/>
      <c r="FH112" s="25"/>
      <c r="FI112" s="25"/>
      <c r="FJ112" s="25"/>
      <c r="FK112" s="25"/>
      <c r="FL112" s="25"/>
      <c r="FM112" s="25"/>
      <c r="FN112" s="25"/>
      <c r="FO112" s="25"/>
      <c r="FP112" s="25"/>
      <c r="FQ112" s="25"/>
      <c r="FR112" s="25"/>
      <c r="FS112" s="25"/>
      <c r="FT112" s="25"/>
      <c r="FU112" s="25"/>
      <c r="FV112" s="25"/>
      <c r="FW112" s="25"/>
      <c r="FX112" s="25"/>
      <c r="FY112" s="25"/>
      <c r="FZ112" s="25"/>
      <c r="GA112" s="25"/>
      <c r="GB112" s="25"/>
      <c r="GC112" s="25"/>
      <c r="GD112" s="25"/>
      <c r="GE112" s="25"/>
      <c r="GF112" s="25"/>
      <c r="GG112" s="25"/>
      <c r="GH112" s="25"/>
      <c r="GI112" s="25"/>
      <c r="GJ112" s="25"/>
      <c r="GK112" s="25"/>
      <c r="GL112" s="25"/>
      <c r="GM112" s="25"/>
      <c r="GN112" s="25"/>
      <c r="GO112" s="25"/>
      <c r="GP112" s="25"/>
      <c r="GQ112" s="25"/>
      <c r="GR112" s="25"/>
      <c r="GS112" s="25"/>
      <c r="GT112" s="25"/>
      <c r="GU112" s="25"/>
      <c r="GV112" s="25"/>
      <c r="GW112" s="25"/>
      <c r="GX112" s="25"/>
      <c r="GY112" s="25"/>
      <c r="GZ112" s="25"/>
      <c r="HA112" s="25"/>
      <c r="HB112" s="25"/>
      <c r="HC112" s="25"/>
      <c r="HD112" s="25"/>
      <c r="HE112" s="25"/>
      <c r="HF112" s="25"/>
      <c r="HG112" s="25"/>
      <c r="HH112" s="25"/>
      <c r="HI112" s="25"/>
      <c r="HJ112" s="25"/>
      <c r="HK112" s="25"/>
      <c r="HL112" s="25"/>
      <c r="HM112" s="25"/>
      <c r="HN112" s="25"/>
      <c r="HO112" s="25"/>
      <c r="HP112" s="25"/>
      <c r="HQ112" s="25"/>
      <c r="HR112" s="25"/>
      <c r="HS112" s="25"/>
      <c r="HT112" s="25"/>
      <c r="HU112" s="25"/>
      <c r="HV112" s="25"/>
      <c r="HW112" s="25"/>
      <c r="HX112" s="25"/>
      <c r="HY112" s="25"/>
      <c r="HZ112" s="25"/>
      <c r="IA112" s="25"/>
      <c r="IB112" s="25"/>
      <c r="IC112" s="25"/>
      <c r="ID112" s="25"/>
      <c r="IE112" s="25"/>
      <c r="IF112" s="25"/>
      <c r="IG112" s="25"/>
      <c r="IH112" s="25"/>
      <c r="II112" s="25"/>
      <c r="IJ112" s="25"/>
      <c r="IK112" s="25"/>
      <c r="IL112" s="25"/>
      <c r="IM112" s="25"/>
      <c r="IN112" s="25"/>
      <c r="IO112" s="25"/>
      <c r="IP112" s="25"/>
      <c r="IQ112" s="25"/>
      <c r="IR112" s="25"/>
      <c r="IS112" s="25"/>
      <c r="IT112" s="25"/>
      <c r="IU112" s="25"/>
      <c r="IV112" s="25"/>
    </row>
    <row r="113" spans="2:256" s="27" customFormat="1">
      <c r="B113" s="25"/>
      <c r="C113" s="32"/>
      <c r="D113" s="33"/>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25"/>
      <c r="AH113" s="25"/>
      <c r="AI113" s="25"/>
      <c r="AJ113" s="25"/>
      <c r="AK113" s="25"/>
      <c r="AL113" s="25"/>
      <c r="AM113" s="25"/>
      <c r="AN113" s="25"/>
      <c r="AO113" s="25"/>
      <c r="AP113" s="25"/>
      <c r="AQ113" s="25"/>
      <c r="AR113" s="25"/>
      <c r="AS113" s="25"/>
      <c r="AT113" s="25"/>
      <c r="AU113" s="25"/>
      <c r="AV113" s="25"/>
      <c r="AW113" s="25"/>
      <c r="AX113" s="25"/>
      <c r="AY113" s="25"/>
      <c r="AZ113" s="25"/>
      <c r="BA113" s="25"/>
      <c r="BB113" s="25"/>
      <c r="BC113" s="25"/>
      <c r="BD113" s="25"/>
      <c r="BE113" s="25"/>
      <c r="BF113" s="25"/>
      <c r="BG113" s="25"/>
      <c r="BH113" s="25"/>
      <c r="BI113" s="25"/>
      <c r="BJ113" s="25"/>
      <c r="BK113" s="25"/>
      <c r="BL113" s="25"/>
      <c r="BM113" s="25"/>
      <c r="BN113" s="25"/>
      <c r="BO113" s="25"/>
      <c r="BP113" s="25"/>
      <c r="BQ113" s="25"/>
      <c r="BR113" s="25"/>
      <c r="BS113" s="25"/>
      <c r="BT113" s="25"/>
      <c r="BU113" s="25"/>
      <c r="BV113" s="25"/>
      <c r="BW113" s="25"/>
      <c r="BX113" s="25"/>
      <c r="BY113" s="25"/>
      <c r="BZ113" s="25"/>
      <c r="CA113" s="25"/>
      <c r="CB113" s="25"/>
      <c r="CC113" s="25"/>
      <c r="CD113" s="25"/>
      <c r="CE113" s="25"/>
      <c r="CF113" s="25"/>
      <c r="CG113" s="25"/>
      <c r="CH113" s="25"/>
      <c r="CI113" s="25"/>
      <c r="CJ113" s="25"/>
      <c r="CK113" s="25"/>
      <c r="CL113" s="25"/>
      <c r="CM113" s="25"/>
      <c r="CN113" s="25"/>
      <c r="CO113" s="25"/>
      <c r="CP113" s="25"/>
      <c r="CQ113" s="25"/>
      <c r="CR113" s="25"/>
      <c r="CS113" s="25"/>
      <c r="CT113" s="25"/>
      <c r="CU113" s="25"/>
      <c r="CV113" s="25"/>
      <c r="CW113" s="25"/>
      <c r="CX113" s="25"/>
      <c r="CY113" s="25"/>
      <c r="CZ113" s="25"/>
      <c r="DA113" s="25"/>
      <c r="DB113" s="25"/>
      <c r="DC113" s="25"/>
      <c r="DD113" s="25"/>
      <c r="DE113" s="25"/>
      <c r="DF113" s="25"/>
      <c r="DG113" s="25"/>
      <c r="DH113" s="25"/>
      <c r="DI113" s="25"/>
      <c r="DJ113" s="25"/>
      <c r="DK113" s="25"/>
      <c r="DL113" s="25"/>
      <c r="DM113" s="25"/>
      <c r="DN113" s="25"/>
      <c r="DO113" s="25"/>
      <c r="DP113" s="25"/>
      <c r="DQ113" s="25"/>
      <c r="DR113" s="25"/>
      <c r="DS113" s="25"/>
      <c r="DT113" s="25"/>
      <c r="DU113" s="25"/>
      <c r="DV113" s="25"/>
      <c r="DW113" s="25"/>
      <c r="DX113" s="25"/>
      <c r="DY113" s="25"/>
      <c r="DZ113" s="25"/>
      <c r="EA113" s="25"/>
      <c r="EB113" s="25"/>
      <c r="EC113" s="25"/>
      <c r="ED113" s="25"/>
      <c r="EE113" s="25"/>
      <c r="EF113" s="25"/>
      <c r="EG113" s="25"/>
      <c r="EH113" s="25"/>
      <c r="EI113" s="25"/>
      <c r="EJ113" s="25"/>
      <c r="EK113" s="25"/>
      <c r="EL113" s="25"/>
      <c r="EM113" s="25"/>
      <c r="EN113" s="25"/>
      <c r="EO113" s="25"/>
      <c r="EP113" s="25"/>
      <c r="EQ113" s="25"/>
      <c r="ER113" s="25"/>
      <c r="ES113" s="25"/>
      <c r="ET113" s="25"/>
      <c r="EU113" s="25"/>
      <c r="EV113" s="25"/>
      <c r="EW113" s="25"/>
      <c r="EX113" s="25"/>
      <c r="EY113" s="25"/>
      <c r="EZ113" s="25"/>
      <c r="FA113" s="25"/>
      <c r="FB113" s="25"/>
      <c r="FC113" s="25"/>
      <c r="FD113" s="25"/>
      <c r="FE113" s="25"/>
      <c r="FF113" s="25"/>
      <c r="FG113" s="25"/>
      <c r="FH113" s="25"/>
      <c r="FI113" s="25"/>
      <c r="FJ113" s="25"/>
      <c r="FK113" s="25"/>
      <c r="FL113" s="25"/>
      <c r="FM113" s="25"/>
      <c r="FN113" s="25"/>
      <c r="FO113" s="25"/>
      <c r="FP113" s="25"/>
      <c r="FQ113" s="25"/>
      <c r="FR113" s="25"/>
      <c r="FS113" s="25"/>
      <c r="FT113" s="25"/>
      <c r="FU113" s="25"/>
      <c r="FV113" s="25"/>
      <c r="FW113" s="25"/>
      <c r="FX113" s="25"/>
      <c r="FY113" s="25"/>
      <c r="FZ113" s="25"/>
      <c r="GA113" s="25"/>
      <c r="GB113" s="25"/>
      <c r="GC113" s="25"/>
      <c r="GD113" s="25"/>
      <c r="GE113" s="25"/>
      <c r="GF113" s="25"/>
      <c r="GG113" s="25"/>
      <c r="GH113" s="25"/>
      <c r="GI113" s="25"/>
      <c r="GJ113" s="25"/>
      <c r="GK113" s="25"/>
      <c r="GL113" s="25"/>
      <c r="GM113" s="25"/>
      <c r="GN113" s="25"/>
      <c r="GO113" s="25"/>
      <c r="GP113" s="25"/>
      <c r="GQ113" s="25"/>
      <c r="GR113" s="25"/>
      <c r="GS113" s="25"/>
      <c r="GT113" s="25"/>
      <c r="GU113" s="25"/>
      <c r="GV113" s="25"/>
      <c r="GW113" s="25"/>
      <c r="GX113" s="25"/>
      <c r="GY113" s="25"/>
      <c r="GZ113" s="25"/>
      <c r="HA113" s="25"/>
      <c r="HB113" s="25"/>
      <c r="HC113" s="25"/>
      <c r="HD113" s="25"/>
      <c r="HE113" s="25"/>
      <c r="HF113" s="25"/>
      <c r="HG113" s="25"/>
      <c r="HH113" s="25"/>
      <c r="HI113" s="25"/>
      <c r="HJ113" s="25"/>
      <c r="HK113" s="25"/>
      <c r="HL113" s="25"/>
      <c r="HM113" s="25"/>
      <c r="HN113" s="25"/>
      <c r="HO113" s="25"/>
      <c r="HP113" s="25"/>
      <c r="HQ113" s="25"/>
      <c r="HR113" s="25"/>
      <c r="HS113" s="25"/>
      <c r="HT113" s="25"/>
      <c r="HU113" s="25"/>
      <c r="HV113" s="25"/>
      <c r="HW113" s="25"/>
      <c r="HX113" s="25"/>
      <c r="HY113" s="25"/>
      <c r="HZ113" s="25"/>
      <c r="IA113" s="25"/>
      <c r="IB113" s="25"/>
      <c r="IC113" s="25"/>
      <c r="ID113" s="25"/>
      <c r="IE113" s="25"/>
      <c r="IF113" s="25"/>
      <c r="IG113" s="25"/>
      <c r="IH113" s="25"/>
      <c r="II113" s="25"/>
      <c r="IJ113" s="25"/>
      <c r="IK113" s="25"/>
      <c r="IL113" s="25"/>
      <c r="IM113" s="25"/>
      <c r="IN113" s="25"/>
      <c r="IO113" s="25"/>
      <c r="IP113" s="25"/>
      <c r="IQ113" s="25"/>
      <c r="IR113" s="25"/>
      <c r="IS113" s="25"/>
      <c r="IT113" s="25"/>
      <c r="IU113" s="25"/>
      <c r="IV113" s="25"/>
    </row>
    <row r="114" spans="2:256" s="27" customFormat="1">
      <c r="B114" s="25"/>
      <c r="C114" s="32"/>
      <c r="D114" s="33"/>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c r="AG114" s="25"/>
      <c r="AH114" s="25"/>
      <c r="AI114" s="25"/>
      <c r="AJ114" s="25"/>
      <c r="AK114" s="25"/>
      <c r="AL114" s="25"/>
      <c r="AM114" s="25"/>
      <c r="AN114" s="25"/>
      <c r="AO114" s="25"/>
      <c r="AP114" s="25"/>
      <c r="AQ114" s="25"/>
      <c r="AR114" s="25"/>
      <c r="AS114" s="25"/>
      <c r="AT114" s="25"/>
      <c r="AU114" s="25"/>
      <c r="AV114" s="25"/>
      <c r="AW114" s="25"/>
      <c r="AX114" s="25"/>
      <c r="AY114" s="25"/>
      <c r="AZ114" s="25"/>
      <c r="BA114" s="25"/>
      <c r="BB114" s="25"/>
      <c r="BC114" s="25"/>
      <c r="BD114" s="25"/>
      <c r="BE114" s="25"/>
      <c r="BF114" s="25"/>
      <c r="BG114" s="25"/>
      <c r="BH114" s="25"/>
      <c r="BI114" s="25"/>
      <c r="BJ114" s="25"/>
      <c r="BK114" s="25"/>
      <c r="BL114" s="25"/>
      <c r="BM114" s="25"/>
      <c r="BN114" s="25"/>
      <c r="BO114" s="25"/>
      <c r="BP114" s="25"/>
      <c r="BQ114" s="25"/>
      <c r="BR114" s="25"/>
      <c r="BS114" s="25"/>
      <c r="BT114" s="25"/>
      <c r="BU114" s="25"/>
      <c r="BV114" s="25"/>
      <c r="BW114" s="25"/>
      <c r="BX114" s="25"/>
      <c r="BY114" s="25"/>
      <c r="BZ114" s="25"/>
      <c r="CA114" s="25"/>
      <c r="CB114" s="25"/>
      <c r="CC114" s="25"/>
      <c r="CD114" s="25"/>
      <c r="CE114" s="25"/>
      <c r="CF114" s="25"/>
      <c r="CG114" s="25"/>
      <c r="CH114" s="25"/>
      <c r="CI114" s="25"/>
      <c r="CJ114" s="25"/>
      <c r="CK114" s="25"/>
      <c r="CL114" s="25"/>
      <c r="CM114" s="25"/>
      <c r="CN114" s="25"/>
      <c r="CO114" s="25"/>
      <c r="CP114" s="25"/>
      <c r="CQ114" s="25"/>
      <c r="CR114" s="25"/>
      <c r="CS114" s="25"/>
      <c r="CT114" s="25"/>
      <c r="CU114" s="25"/>
      <c r="CV114" s="25"/>
      <c r="CW114" s="25"/>
      <c r="CX114" s="25"/>
      <c r="CY114" s="25"/>
      <c r="CZ114" s="25"/>
      <c r="DA114" s="25"/>
      <c r="DB114" s="25"/>
      <c r="DC114" s="25"/>
      <c r="DD114" s="25"/>
      <c r="DE114" s="25"/>
      <c r="DF114" s="25"/>
      <c r="DG114" s="25"/>
      <c r="DH114" s="25"/>
      <c r="DI114" s="25"/>
      <c r="DJ114" s="25"/>
      <c r="DK114" s="25"/>
      <c r="DL114" s="25"/>
      <c r="DM114" s="25"/>
      <c r="DN114" s="25"/>
      <c r="DO114" s="25"/>
      <c r="DP114" s="25"/>
      <c r="DQ114" s="25"/>
      <c r="DR114" s="25"/>
      <c r="DS114" s="25"/>
      <c r="DT114" s="25"/>
      <c r="DU114" s="25"/>
      <c r="DV114" s="25"/>
      <c r="DW114" s="25"/>
      <c r="DX114" s="25"/>
      <c r="DY114" s="25"/>
      <c r="DZ114" s="25"/>
      <c r="EA114" s="25"/>
      <c r="EB114" s="25"/>
      <c r="EC114" s="25"/>
      <c r="ED114" s="25"/>
      <c r="EE114" s="25"/>
      <c r="EF114" s="25"/>
      <c r="EG114" s="25"/>
      <c r="EH114" s="25"/>
      <c r="EI114" s="25"/>
      <c r="EJ114" s="25"/>
      <c r="EK114" s="25"/>
      <c r="EL114" s="25"/>
      <c r="EM114" s="25"/>
      <c r="EN114" s="25"/>
      <c r="EO114" s="25"/>
      <c r="EP114" s="25"/>
      <c r="EQ114" s="25"/>
      <c r="ER114" s="25"/>
      <c r="ES114" s="25"/>
      <c r="ET114" s="25"/>
      <c r="EU114" s="25"/>
      <c r="EV114" s="25"/>
      <c r="EW114" s="25"/>
      <c r="EX114" s="25"/>
      <c r="EY114" s="25"/>
      <c r="EZ114" s="25"/>
      <c r="FA114" s="25"/>
      <c r="FB114" s="25"/>
      <c r="FC114" s="25"/>
      <c r="FD114" s="25"/>
      <c r="FE114" s="25"/>
      <c r="FF114" s="25"/>
      <c r="FG114" s="25"/>
      <c r="FH114" s="25"/>
      <c r="FI114" s="25"/>
      <c r="FJ114" s="25"/>
      <c r="FK114" s="25"/>
      <c r="FL114" s="25"/>
      <c r="FM114" s="25"/>
      <c r="FN114" s="25"/>
      <c r="FO114" s="25"/>
      <c r="FP114" s="25"/>
      <c r="FQ114" s="25"/>
      <c r="FR114" s="25"/>
      <c r="FS114" s="25"/>
      <c r="FT114" s="25"/>
      <c r="FU114" s="25"/>
      <c r="FV114" s="25"/>
      <c r="FW114" s="25"/>
      <c r="FX114" s="25"/>
      <c r="FY114" s="25"/>
      <c r="FZ114" s="25"/>
      <c r="GA114" s="25"/>
      <c r="GB114" s="25"/>
      <c r="GC114" s="25"/>
      <c r="GD114" s="25"/>
      <c r="GE114" s="25"/>
      <c r="GF114" s="25"/>
      <c r="GG114" s="25"/>
      <c r="GH114" s="25"/>
      <c r="GI114" s="25"/>
      <c r="GJ114" s="25"/>
      <c r="GK114" s="25"/>
      <c r="GL114" s="25"/>
      <c r="GM114" s="25"/>
      <c r="GN114" s="25"/>
      <c r="GO114" s="25"/>
      <c r="GP114" s="25"/>
      <c r="GQ114" s="25"/>
      <c r="GR114" s="25"/>
      <c r="GS114" s="25"/>
      <c r="GT114" s="25"/>
      <c r="GU114" s="25"/>
      <c r="GV114" s="25"/>
      <c r="GW114" s="25"/>
      <c r="GX114" s="25"/>
      <c r="GY114" s="25"/>
      <c r="GZ114" s="25"/>
      <c r="HA114" s="25"/>
      <c r="HB114" s="25"/>
      <c r="HC114" s="25"/>
      <c r="HD114" s="25"/>
      <c r="HE114" s="25"/>
      <c r="HF114" s="25"/>
      <c r="HG114" s="25"/>
      <c r="HH114" s="25"/>
      <c r="HI114" s="25"/>
      <c r="HJ114" s="25"/>
      <c r="HK114" s="25"/>
      <c r="HL114" s="25"/>
      <c r="HM114" s="25"/>
      <c r="HN114" s="25"/>
      <c r="HO114" s="25"/>
      <c r="HP114" s="25"/>
      <c r="HQ114" s="25"/>
      <c r="HR114" s="25"/>
      <c r="HS114" s="25"/>
      <c r="HT114" s="25"/>
      <c r="HU114" s="25"/>
      <c r="HV114" s="25"/>
      <c r="HW114" s="25"/>
      <c r="HX114" s="25"/>
      <c r="HY114" s="25"/>
      <c r="HZ114" s="25"/>
      <c r="IA114" s="25"/>
      <c r="IB114" s="25"/>
      <c r="IC114" s="25"/>
      <c r="ID114" s="25"/>
      <c r="IE114" s="25"/>
      <c r="IF114" s="25"/>
      <c r="IG114" s="25"/>
      <c r="IH114" s="25"/>
      <c r="II114" s="25"/>
      <c r="IJ114" s="25"/>
      <c r="IK114" s="25"/>
      <c r="IL114" s="25"/>
      <c r="IM114" s="25"/>
      <c r="IN114" s="25"/>
      <c r="IO114" s="25"/>
      <c r="IP114" s="25"/>
      <c r="IQ114" s="25"/>
      <c r="IR114" s="25"/>
      <c r="IS114" s="25"/>
      <c r="IT114" s="25"/>
      <c r="IU114" s="25"/>
      <c r="IV114" s="25"/>
    </row>
    <row r="115" spans="2:256" s="27" customFormat="1">
      <c r="B115" s="25"/>
      <c r="C115" s="32"/>
      <c r="D115" s="33"/>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25"/>
      <c r="AH115" s="25"/>
      <c r="AI115" s="25"/>
      <c r="AJ115" s="25"/>
      <c r="AK115" s="25"/>
      <c r="AL115" s="25"/>
      <c r="AM115" s="25"/>
      <c r="AN115" s="25"/>
      <c r="AO115" s="25"/>
      <c r="AP115" s="25"/>
      <c r="AQ115" s="25"/>
      <c r="AR115" s="25"/>
      <c r="AS115" s="25"/>
      <c r="AT115" s="25"/>
      <c r="AU115" s="25"/>
      <c r="AV115" s="25"/>
      <c r="AW115" s="25"/>
      <c r="AX115" s="25"/>
      <c r="AY115" s="25"/>
      <c r="AZ115" s="25"/>
      <c r="BA115" s="25"/>
      <c r="BB115" s="25"/>
      <c r="BC115" s="25"/>
      <c r="BD115" s="25"/>
      <c r="BE115" s="25"/>
      <c r="BF115" s="25"/>
      <c r="BG115" s="25"/>
      <c r="BH115" s="25"/>
      <c r="BI115" s="25"/>
      <c r="BJ115" s="25"/>
      <c r="BK115" s="25"/>
      <c r="BL115" s="25"/>
      <c r="BM115" s="25"/>
      <c r="BN115" s="25"/>
      <c r="BO115" s="25"/>
      <c r="BP115" s="25"/>
      <c r="BQ115" s="25"/>
      <c r="BR115" s="25"/>
      <c r="BS115" s="25"/>
      <c r="BT115" s="25"/>
      <c r="BU115" s="25"/>
      <c r="BV115" s="25"/>
      <c r="BW115" s="25"/>
      <c r="BX115" s="25"/>
      <c r="BY115" s="25"/>
      <c r="BZ115" s="25"/>
      <c r="CA115" s="25"/>
      <c r="CB115" s="25"/>
      <c r="CC115" s="25"/>
      <c r="CD115" s="25"/>
      <c r="CE115" s="25"/>
      <c r="CF115" s="25"/>
      <c r="CG115" s="25"/>
      <c r="CH115" s="25"/>
      <c r="CI115" s="25"/>
      <c r="CJ115" s="25"/>
      <c r="CK115" s="25"/>
      <c r="CL115" s="25"/>
      <c r="CM115" s="25"/>
      <c r="CN115" s="25"/>
      <c r="CO115" s="25"/>
      <c r="CP115" s="25"/>
      <c r="CQ115" s="25"/>
      <c r="CR115" s="25"/>
      <c r="CS115" s="25"/>
      <c r="CT115" s="25"/>
      <c r="CU115" s="25"/>
      <c r="CV115" s="25"/>
      <c r="CW115" s="25"/>
      <c r="CX115" s="25"/>
      <c r="CY115" s="25"/>
      <c r="CZ115" s="25"/>
      <c r="DA115" s="25"/>
      <c r="DB115" s="25"/>
      <c r="DC115" s="25"/>
      <c r="DD115" s="25"/>
      <c r="DE115" s="25"/>
      <c r="DF115" s="25"/>
      <c r="DG115" s="25"/>
      <c r="DH115" s="25"/>
      <c r="DI115" s="25"/>
      <c r="DJ115" s="25"/>
      <c r="DK115" s="25"/>
      <c r="DL115" s="25"/>
      <c r="DM115" s="25"/>
      <c r="DN115" s="25"/>
      <c r="DO115" s="25"/>
      <c r="DP115" s="25"/>
      <c r="DQ115" s="25"/>
      <c r="DR115" s="25"/>
      <c r="DS115" s="25"/>
      <c r="DT115" s="25"/>
      <c r="DU115" s="25"/>
      <c r="DV115" s="25"/>
      <c r="DW115" s="25"/>
      <c r="DX115" s="25"/>
      <c r="DY115" s="25"/>
      <c r="DZ115" s="25"/>
      <c r="EA115" s="25"/>
      <c r="EB115" s="25"/>
      <c r="EC115" s="25"/>
      <c r="ED115" s="25"/>
      <c r="EE115" s="25"/>
      <c r="EF115" s="25"/>
      <c r="EG115" s="25"/>
      <c r="EH115" s="25"/>
      <c r="EI115" s="25"/>
      <c r="EJ115" s="25"/>
      <c r="EK115" s="25"/>
      <c r="EL115" s="25"/>
      <c r="EM115" s="25"/>
      <c r="EN115" s="25"/>
      <c r="EO115" s="25"/>
      <c r="EP115" s="25"/>
      <c r="EQ115" s="25"/>
      <c r="ER115" s="25"/>
      <c r="ES115" s="25"/>
      <c r="ET115" s="25"/>
      <c r="EU115" s="25"/>
      <c r="EV115" s="25"/>
      <c r="EW115" s="25"/>
      <c r="EX115" s="25"/>
      <c r="EY115" s="25"/>
      <c r="EZ115" s="25"/>
      <c r="FA115" s="25"/>
      <c r="FB115" s="25"/>
      <c r="FC115" s="25"/>
      <c r="FD115" s="25"/>
      <c r="FE115" s="25"/>
      <c r="FF115" s="25"/>
      <c r="FG115" s="25"/>
      <c r="FH115" s="25"/>
      <c r="FI115" s="25"/>
      <c r="FJ115" s="25"/>
      <c r="FK115" s="25"/>
      <c r="FL115" s="25"/>
      <c r="FM115" s="25"/>
      <c r="FN115" s="25"/>
      <c r="FO115" s="25"/>
      <c r="FP115" s="25"/>
      <c r="FQ115" s="25"/>
      <c r="FR115" s="25"/>
      <c r="FS115" s="25"/>
      <c r="FT115" s="25"/>
      <c r="FU115" s="25"/>
      <c r="FV115" s="25"/>
      <c r="FW115" s="25"/>
      <c r="FX115" s="25"/>
      <c r="FY115" s="25"/>
      <c r="FZ115" s="25"/>
      <c r="GA115" s="25"/>
      <c r="GB115" s="25"/>
      <c r="GC115" s="25"/>
      <c r="GD115" s="25"/>
      <c r="GE115" s="25"/>
      <c r="GF115" s="25"/>
      <c r="GG115" s="25"/>
      <c r="GH115" s="25"/>
      <c r="GI115" s="25"/>
      <c r="GJ115" s="25"/>
      <c r="GK115" s="25"/>
      <c r="GL115" s="25"/>
      <c r="GM115" s="25"/>
      <c r="GN115" s="25"/>
      <c r="GO115" s="25"/>
      <c r="GP115" s="25"/>
      <c r="GQ115" s="25"/>
      <c r="GR115" s="25"/>
      <c r="GS115" s="25"/>
      <c r="GT115" s="25"/>
      <c r="GU115" s="25"/>
      <c r="GV115" s="25"/>
      <c r="GW115" s="25"/>
      <c r="GX115" s="25"/>
      <c r="GY115" s="25"/>
      <c r="GZ115" s="25"/>
      <c r="HA115" s="25"/>
      <c r="HB115" s="25"/>
      <c r="HC115" s="25"/>
      <c r="HD115" s="25"/>
      <c r="HE115" s="25"/>
      <c r="HF115" s="25"/>
      <c r="HG115" s="25"/>
      <c r="HH115" s="25"/>
      <c r="HI115" s="25"/>
      <c r="HJ115" s="25"/>
      <c r="HK115" s="25"/>
      <c r="HL115" s="25"/>
      <c r="HM115" s="25"/>
      <c r="HN115" s="25"/>
      <c r="HO115" s="25"/>
      <c r="HP115" s="25"/>
      <c r="HQ115" s="25"/>
      <c r="HR115" s="25"/>
      <c r="HS115" s="25"/>
      <c r="HT115" s="25"/>
      <c r="HU115" s="25"/>
      <c r="HV115" s="25"/>
      <c r="HW115" s="25"/>
      <c r="HX115" s="25"/>
      <c r="HY115" s="25"/>
      <c r="HZ115" s="25"/>
      <c r="IA115" s="25"/>
      <c r="IB115" s="25"/>
      <c r="IC115" s="25"/>
      <c r="ID115" s="25"/>
      <c r="IE115" s="25"/>
      <c r="IF115" s="25"/>
      <c r="IG115" s="25"/>
      <c r="IH115" s="25"/>
      <c r="II115" s="25"/>
      <c r="IJ115" s="25"/>
      <c r="IK115" s="25"/>
      <c r="IL115" s="25"/>
      <c r="IM115" s="25"/>
      <c r="IN115" s="25"/>
      <c r="IO115" s="25"/>
      <c r="IP115" s="25"/>
      <c r="IQ115" s="25"/>
      <c r="IR115" s="25"/>
      <c r="IS115" s="25"/>
      <c r="IT115" s="25"/>
      <c r="IU115" s="25"/>
      <c r="IV115" s="25"/>
    </row>
    <row r="116" spans="2:256" s="27" customFormat="1">
      <c r="B116" s="25"/>
      <c r="C116" s="32"/>
      <c r="D116" s="33"/>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c r="AG116" s="25"/>
      <c r="AH116" s="25"/>
      <c r="AI116" s="25"/>
      <c r="AJ116" s="25"/>
      <c r="AK116" s="25"/>
      <c r="AL116" s="25"/>
      <c r="AM116" s="25"/>
      <c r="AN116" s="25"/>
      <c r="AO116" s="25"/>
      <c r="AP116" s="25"/>
      <c r="AQ116" s="25"/>
      <c r="AR116" s="25"/>
      <c r="AS116" s="25"/>
      <c r="AT116" s="25"/>
      <c r="AU116" s="25"/>
      <c r="AV116" s="25"/>
      <c r="AW116" s="25"/>
      <c r="AX116" s="25"/>
      <c r="AY116" s="25"/>
      <c r="AZ116" s="25"/>
      <c r="BA116" s="25"/>
      <c r="BB116" s="25"/>
      <c r="BC116" s="25"/>
      <c r="BD116" s="25"/>
      <c r="BE116" s="25"/>
      <c r="BF116" s="25"/>
      <c r="BG116" s="25"/>
      <c r="BH116" s="25"/>
      <c r="BI116" s="25"/>
      <c r="BJ116" s="25"/>
      <c r="BK116" s="25"/>
      <c r="BL116" s="25"/>
      <c r="BM116" s="25"/>
      <c r="BN116" s="25"/>
      <c r="BO116" s="25"/>
      <c r="BP116" s="25"/>
      <c r="BQ116" s="25"/>
      <c r="BR116" s="25"/>
      <c r="BS116" s="25"/>
      <c r="BT116" s="25"/>
      <c r="BU116" s="25"/>
      <c r="BV116" s="25"/>
      <c r="BW116" s="25"/>
      <c r="BX116" s="25"/>
      <c r="BY116" s="25"/>
      <c r="BZ116" s="25"/>
      <c r="CA116" s="25"/>
      <c r="CB116" s="25"/>
      <c r="CC116" s="25"/>
      <c r="CD116" s="25"/>
      <c r="CE116" s="25"/>
      <c r="CF116" s="25"/>
      <c r="CG116" s="25"/>
      <c r="CH116" s="25"/>
      <c r="CI116" s="25"/>
      <c r="CJ116" s="25"/>
      <c r="CK116" s="25"/>
      <c r="CL116" s="25"/>
      <c r="CM116" s="25"/>
      <c r="CN116" s="25"/>
      <c r="CO116" s="25"/>
      <c r="CP116" s="25"/>
      <c r="CQ116" s="25"/>
      <c r="CR116" s="25"/>
      <c r="CS116" s="25"/>
      <c r="CT116" s="25"/>
      <c r="CU116" s="25"/>
      <c r="CV116" s="25"/>
      <c r="CW116" s="25"/>
      <c r="CX116" s="25"/>
      <c r="CY116" s="25"/>
      <c r="CZ116" s="25"/>
      <c r="DA116" s="25"/>
      <c r="DB116" s="25"/>
      <c r="DC116" s="25"/>
      <c r="DD116" s="25"/>
      <c r="DE116" s="25"/>
      <c r="DF116" s="25"/>
      <c r="DG116" s="25"/>
      <c r="DH116" s="25"/>
      <c r="DI116" s="25"/>
      <c r="DJ116" s="25"/>
      <c r="DK116" s="25"/>
      <c r="DL116" s="25"/>
      <c r="DM116" s="25"/>
      <c r="DN116" s="25"/>
      <c r="DO116" s="25"/>
      <c r="DP116" s="25"/>
      <c r="DQ116" s="25"/>
      <c r="DR116" s="25"/>
      <c r="DS116" s="25"/>
      <c r="DT116" s="25"/>
      <c r="DU116" s="25"/>
      <c r="DV116" s="25"/>
      <c r="DW116" s="25"/>
      <c r="DX116" s="25"/>
      <c r="DY116" s="25"/>
      <c r="DZ116" s="25"/>
      <c r="EA116" s="25"/>
      <c r="EB116" s="25"/>
      <c r="EC116" s="25"/>
      <c r="ED116" s="25"/>
      <c r="EE116" s="25"/>
      <c r="EF116" s="25"/>
      <c r="EG116" s="25"/>
      <c r="EH116" s="25"/>
      <c r="EI116" s="25"/>
      <c r="EJ116" s="25"/>
      <c r="EK116" s="25"/>
      <c r="EL116" s="25"/>
      <c r="EM116" s="25"/>
      <c r="EN116" s="25"/>
      <c r="EO116" s="25"/>
      <c r="EP116" s="25"/>
      <c r="EQ116" s="25"/>
      <c r="ER116" s="25"/>
      <c r="ES116" s="25"/>
      <c r="ET116" s="25"/>
      <c r="EU116" s="25"/>
      <c r="EV116" s="25"/>
      <c r="EW116" s="25"/>
      <c r="EX116" s="25"/>
      <c r="EY116" s="25"/>
      <c r="EZ116" s="25"/>
      <c r="FA116" s="25"/>
      <c r="FB116" s="25"/>
      <c r="FC116" s="25"/>
      <c r="FD116" s="25"/>
      <c r="FE116" s="25"/>
      <c r="FF116" s="25"/>
      <c r="FG116" s="25"/>
      <c r="FH116" s="25"/>
      <c r="FI116" s="25"/>
      <c r="FJ116" s="25"/>
      <c r="FK116" s="25"/>
      <c r="FL116" s="25"/>
      <c r="FM116" s="25"/>
      <c r="FN116" s="25"/>
      <c r="FO116" s="25"/>
      <c r="FP116" s="25"/>
      <c r="FQ116" s="25"/>
      <c r="FR116" s="25"/>
      <c r="FS116" s="25"/>
      <c r="FT116" s="25"/>
      <c r="FU116" s="25"/>
      <c r="FV116" s="25"/>
      <c r="FW116" s="25"/>
      <c r="FX116" s="25"/>
      <c r="FY116" s="25"/>
      <c r="FZ116" s="25"/>
      <c r="GA116" s="25"/>
      <c r="GB116" s="25"/>
      <c r="GC116" s="25"/>
      <c r="GD116" s="25"/>
      <c r="GE116" s="25"/>
      <c r="GF116" s="25"/>
      <c r="GG116" s="25"/>
      <c r="GH116" s="25"/>
      <c r="GI116" s="25"/>
      <c r="GJ116" s="25"/>
      <c r="GK116" s="25"/>
      <c r="GL116" s="25"/>
      <c r="GM116" s="25"/>
      <c r="GN116" s="25"/>
      <c r="GO116" s="25"/>
      <c r="GP116" s="25"/>
      <c r="GQ116" s="25"/>
      <c r="GR116" s="25"/>
      <c r="GS116" s="25"/>
      <c r="GT116" s="25"/>
      <c r="GU116" s="25"/>
      <c r="GV116" s="25"/>
      <c r="GW116" s="25"/>
      <c r="GX116" s="25"/>
      <c r="GY116" s="25"/>
      <c r="GZ116" s="25"/>
      <c r="HA116" s="25"/>
      <c r="HB116" s="25"/>
      <c r="HC116" s="25"/>
      <c r="HD116" s="25"/>
      <c r="HE116" s="25"/>
      <c r="HF116" s="25"/>
      <c r="HG116" s="25"/>
      <c r="HH116" s="25"/>
      <c r="HI116" s="25"/>
      <c r="HJ116" s="25"/>
      <c r="HK116" s="25"/>
      <c r="HL116" s="25"/>
      <c r="HM116" s="25"/>
      <c r="HN116" s="25"/>
      <c r="HO116" s="25"/>
      <c r="HP116" s="25"/>
      <c r="HQ116" s="25"/>
      <c r="HR116" s="25"/>
      <c r="HS116" s="25"/>
      <c r="HT116" s="25"/>
      <c r="HU116" s="25"/>
      <c r="HV116" s="25"/>
      <c r="HW116" s="25"/>
      <c r="HX116" s="25"/>
      <c r="HY116" s="25"/>
      <c r="HZ116" s="25"/>
      <c r="IA116" s="25"/>
      <c r="IB116" s="25"/>
      <c r="IC116" s="25"/>
      <c r="ID116" s="25"/>
      <c r="IE116" s="25"/>
      <c r="IF116" s="25"/>
      <c r="IG116" s="25"/>
      <c r="IH116" s="25"/>
      <c r="II116" s="25"/>
      <c r="IJ116" s="25"/>
      <c r="IK116" s="25"/>
      <c r="IL116" s="25"/>
      <c r="IM116" s="25"/>
      <c r="IN116" s="25"/>
      <c r="IO116" s="25"/>
      <c r="IP116" s="25"/>
      <c r="IQ116" s="25"/>
      <c r="IR116" s="25"/>
      <c r="IS116" s="25"/>
      <c r="IT116" s="25"/>
      <c r="IU116" s="25"/>
      <c r="IV116" s="25"/>
    </row>
    <row r="117" spans="2:256" s="27" customFormat="1">
      <c r="B117" s="25"/>
      <c r="C117" s="32"/>
      <c r="D117" s="33"/>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c r="AF117" s="25"/>
      <c r="AG117" s="25"/>
      <c r="AH117" s="25"/>
      <c r="AI117" s="25"/>
      <c r="AJ117" s="25"/>
      <c r="AK117" s="25"/>
      <c r="AL117" s="25"/>
      <c r="AM117" s="25"/>
      <c r="AN117" s="25"/>
      <c r="AO117" s="25"/>
      <c r="AP117" s="25"/>
      <c r="AQ117" s="25"/>
      <c r="AR117" s="25"/>
      <c r="AS117" s="25"/>
      <c r="AT117" s="25"/>
      <c r="AU117" s="25"/>
      <c r="AV117" s="25"/>
      <c r="AW117" s="25"/>
      <c r="AX117" s="25"/>
      <c r="AY117" s="25"/>
      <c r="AZ117" s="25"/>
      <c r="BA117" s="25"/>
      <c r="BB117" s="25"/>
      <c r="BC117" s="25"/>
      <c r="BD117" s="25"/>
      <c r="BE117" s="25"/>
      <c r="BF117" s="25"/>
      <c r="BG117" s="25"/>
      <c r="BH117" s="25"/>
      <c r="BI117" s="25"/>
      <c r="BJ117" s="25"/>
      <c r="BK117" s="25"/>
      <c r="BL117" s="25"/>
      <c r="BM117" s="25"/>
      <c r="BN117" s="25"/>
      <c r="BO117" s="25"/>
      <c r="BP117" s="25"/>
      <c r="BQ117" s="25"/>
      <c r="BR117" s="25"/>
      <c r="BS117" s="25"/>
      <c r="BT117" s="25"/>
      <c r="BU117" s="25"/>
      <c r="BV117" s="25"/>
      <c r="BW117" s="25"/>
      <c r="BX117" s="25"/>
      <c r="BY117" s="25"/>
      <c r="BZ117" s="25"/>
      <c r="CA117" s="25"/>
      <c r="CB117" s="25"/>
      <c r="CC117" s="25"/>
      <c r="CD117" s="25"/>
      <c r="CE117" s="25"/>
      <c r="CF117" s="25"/>
      <c r="CG117" s="25"/>
      <c r="CH117" s="25"/>
      <c r="CI117" s="25"/>
      <c r="CJ117" s="25"/>
      <c r="CK117" s="25"/>
      <c r="CL117" s="25"/>
      <c r="CM117" s="25"/>
      <c r="CN117" s="25"/>
      <c r="CO117" s="25"/>
      <c r="CP117" s="25"/>
      <c r="CQ117" s="25"/>
      <c r="CR117" s="25"/>
      <c r="CS117" s="25"/>
      <c r="CT117" s="25"/>
      <c r="CU117" s="25"/>
      <c r="CV117" s="25"/>
      <c r="CW117" s="25"/>
      <c r="CX117" s="25"/>
      <c r="CY117" s="25"/>
      <c r="CZ117" s="25"/>
      <c r="DA117" s="25"/>
      <c r="DB117" s="25"/>
      <c r="DC117" s="25"/>
      <c r="DD117" s="25"/>
      <c r="DE117" s="25"/>
      <c r="DF117" s="25"/>
      <c r="DG117" s="25"/>
      <c r="DH117" s="25"/>
      <c r="DI117" s="25"/>
      <c r="DJ117" s="25"/>
      <c r="DK117" s="25"/>
      <c r="DL117" s="25"/>
      <c r="DM117" s="25"/>
      <c r="DN117" s="25"/>
      <c r="DO117" s="25"/>
      <c r="DP117" s="25"/>
      <c r="DQ117" s="25"/>
      <c r="DR117" s="25"/>
      <c r="DS117" s="25"/>
      <c r="DT117" s="25"/>
      <c r="DU117" s="25"/>
      <c r="DV117" s="25"/>
      <c r="DW117" s="25"/>
      <c r="DX117" s="25"/>
      <c r="DY117" s="25"/>
      <c r="DZ117" s="25"/>
      <c r="EA117" s="25"/>
      <c r="EB117" s="25"/>
      <c r="EC117" s="25"/>
      <c r="ED117" s="25"/>
      <c r="EE117" s="25"/>
      <c r="EF117" s="25"/>
      <c r="EG117" s="25"/>
      <c r="EH117" s="25"/>
      <c r="EI117" s="25"/>
      <c r="EJ117" s="25"/>
      <c r="EK117" s="25"/>
      <c r="EL117" s="25"/>
      <c r="EM117" s="25"/>
      <c r="EN117" s="25"/>
      <c r="EO117" s="25"/>
      <c r="EP117" s="25"/>
      <c r="EQ117" s="25"/>
      <c r="ER117" s="25"/>
      <c r="ES117" s="25"/>
      <c r="ET117" s="25"/>
      <c r="EU117" s="25"/>
      <c r="EV117" s="25"/>
      <c r="EW117" s="25"/>
      <c r="EX117" s="25"/>
      <c r="EY117" s="25"/>
      <c r="EZ117" s="25"/>
      <c r="FA117" s="25"/>
      <c r="FB117" s="25"/>
      <c r="FC117" s="25"/>
      <c r="FD117" s="25"/>
      <c r="FE117" s="25"/>
      <c r="FF117" s="25"/>
      <c r="FG117" s="25"/>
      <c r="FH117" s="25"/>
      <c r="FI117" s="25"/>
      <c r="FJ117" s="25"/>
      <c r="FK117" s="25"/>
      <c r="FL117" s="25"/>
      <c r="FM117" s="25"/>
      <c r="FN117" s="25"/>
      <c r="FO117" s="25"/>
      <c r="FP117" s="25"/>
      <c r="FQ117" s="25"/>
      <c r="FR117" s="25"/>
      <c r="FS117" s="25"/>
      <c r="FT117" s="25"/>
      <c r="FU117" s="25"/>
      <c r="FV117" s="25"/>
      <c r="FW117" s="25"/>
      <c r="FX117" s="25"/>
      <c r="FY117" s="25"/>
      <c r="FZ117" s="25"/>
      <c r="GA117" s="25"/>
      <c r="GB117" s="25"/>
      <c r="GC117" s="25"/>
      <c r="GD117" s="25"/>
      <c r="GE117" s="25"/>
      <c r="GF117" s="25"/>
      <c r="GG117" s="25"/>
      <c r="GH117" s="25"/>
      <c r="GI117" s="25"/>
      <c r="GJ117" s="25"/>
      <c r="GK117" s="25"/>
      <c r="GL117" s="25"/>
      <c r="GM117" s="25"/>
      <c r="GN117" s="25"/>
      <c r="GO117" s="25"/>
      <c r="GP117" s="25"/>
      <c r="GQ117" s="25"/>
      <c r="GR117" s="25"/>
      <c r="GS117" s="25"/>
      <c r="GT117" s="25"/>
      <c r="GU117" s="25"/>
      <c r="GV117" s="25"/>
      <c r="GW117" s="25"/>
      <c r="GX117" s="25"/>
      <c r="GY117" s="25"/>
      <c r="GZ117" s="25"/>
      <c r="HA117" s="25"/>
      <c r="HB117" s="25"/>
      <c r="HC117" s="25"/>
      <c r="HD117" s="25"/>
      <c r="HE117" s="25"/>
      <c r="HF117" s="25"/>
      <c r="HG117" s="25"/>
      <c r="HH117" s="25"/>
      <c r="HI117" s="25"/>
      <c r="HJ117" s="25"/>
      <c r="HK117" s="25"/>
      <c r="HL117" s="25"/>
      <c r="HM117" s="25"/>
      <c r="HN117" s="25"/>
      <c r="HO117" s="25"/>
      <c r="HP117" s="25"/>
      <c r="HQ117" s="25"/>
      <c r="HR117" s="25"/>
      <c r="HS117" s="25"/>
      <c r="HT117" s="25"/>
      <c r="HU117" s="25"/>
      <c r="HV117" s="25"/>
      <c r="HW117" s="25"/>
      <c r="HX117" s="25"/>
      <c r="HY117" s="25"/>
      <c r="HZ117" s="25"/>
      <c r="IA117" s="25"/>
      <c r="IB117" s="25"/>
      <c r="IC117" s="25"/>
      <c r="ID117" s="25"/>
      <c r="IE117" s="25"/>
      <c r="IF117" s="25"/>
      <c r="IG117" s="25"/>
      <c r="IH117" s="25"/>
      <c r="II117" s="25"/>
      <c r="IJ117" s="25"/>
      <c r="IK117" s="25"/>
      <c r="IL117" s="25"/>
      <c r="IM117" s="25"/>
      <c r="IN117" s="25"/>
      <c r="IO117" s="25"/>
      <c r="IP117" s="25"/>
      <c r="IQ117" s="25"/>
      <c r="IR117" s="25"/>
      <c r="IS117" s="25"/>
      <c r="IT117" s="25"/>
      <c r="IU117" s="25"/>
      <c r="IV117" s="25"/>
    </row>
    <row r="118" spans="2:256" s="27" customFormat="1">
      <c r="B118" s="25"/>
      <c r="C118" s="32"/>
      <c r="D118" s="33"/>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c r="AG118" s="25"/>
      <c r="AH118" s="25"/>
      <c r="AI118" s="25"/>
      <c r="AJ118" s="25"/>
      <c r="AK118" s="25"/>
      <c r="AL118" s="25"/>
      <c r="AM118" s="25"/>
      <c r="AN118" s="25"/>
      <c r="AO118" s="25"/>
      <c r="AP118" s="25"/>
      <c r="AQ118" s="25"/>
      <c r="AR118" s="25"/>
      <c r="AS118" s="25"/>
      <c r="AT118" s="25"/>
      <c r="AU118" s="25"/>
      <c r="AV118" s="25"/>
      <c r="AW118" s="25"/>
      <c r="AX118" s="25"/>
      <c r="AY118" s="25"/>
      <c r="AZ118" s="25"/>
      <c r="BA118" s="25"/>
      <c r="BB118" s="25"/>
      <c r="BC118" s="25"/>
      <c r="BD118" s="25"/>
      <c r="BE118" s="25"/>
      <c r="BF118" s="25"/>
      <c r="BG118" s="25"/>
      <c r="BH118" s="25"/>
      <c r="BI118" s="25"/>
      <c r="BJ118" s="25"/>
      <c r="BK118" s="25"/>
      <c r="BL118" s="25"/>
      <c r="BM118" s="25"/>
      <c r="BN118" s="25"/>
      <c r="BO118" s="25"/>
      <c r="BP118" s="25"/>
      <c r="BQ118" s="25"/>
      <c r="BR118" s="25"/>
      <c r="BS118" s="25"/>
      <c r="BT118" s="25"/>
      <c r="BU118" s="25"/>
      <c r="BV118" s="25"/>
      <c r="BW118" s="25"/>
      <c r="BX118" s="25"/>
      <c r="BY118" s="25"/>
      <c r="BZ118" s="25"/>
      <c r="CA118" s="25"/>
      <c r="CB118" s="25"/>
      <c r="CC118" s="25"/>
      <c r="CD118" s="25"/>
      <c r="CE118" s="25"/>
      <c r="CF118" s="25"/>
      <c r="CG118" s="25"/>
      <c r="CH118" s="25"/>
      <c r="CI118" s="25"/>
      <c r="CJ118" s="25"/>
      <c r="CK118" s="25"/>
      <c r="CL118" s="25"/>
      <c r="CM118" s="25"/>
      <c r="CN118" s="25"/>
      <c r="CO118" s="25"/>
      <c r="CP118" s="25"/>
      <c r="CQ118" s="25"/>
      <c r="CR118" s="25"/>
      <c r="CS118" s="25"/>
      <c r="CT118" s="25"/>
      <c r="CU118" s="25"/>
      <c r="CV118" s="25"/>
      <c r="CW118" s="25"/>
      <c r="CX118" s="25"/>
      <c r="CY118" s="25"/>
      <c r="CZ118" s="25"/>
      <c r="DA118" s="25"/>
      <c r="DB118" s="25"/>
      <c r="DC118" s="25"/>
      <c r="DD118" s="25"/>
      <c r="DE118" s="25"/>
      <c r="DF118" s="25"/>
      <c r="DG118" s="25"/>
      <c r="DH118" s="25"/>
      <c r="DI118" s="25"/>
      <c r="DJ118" s="25"/>
      <c r="DK118" s="25"/>
      <c r="DL118" s="25"/>
      <c r="DM118" s="25"/>
      <c r="DN118" s="25"/>
      <c r="DO118" s="25"/>
      <c r="DP118" s="25"/>
      <c r="DQ118" s="25"/>
      <c r="DR118" s="25"/>
      <c r="DS118" s="25"/>
      <c r="DT118" s="25"/>
      <c r="DU118" s="25"/>
      <c r="DV118" s="25"/>
      <c r="DW118" s="25"/>
      <c r="DX118" s="25"/>
      <c r="DY118" s="25"/>
      <c r="DZ118" s="25"/>
      <c r="EA118" s="25"/>
      <c r="EB118" s="25"/>
      <c r="EC118" s="25"/>
      <c r="ED118" s="25"/>
      <c r="EE118" s="25"/>
      <c r="EF118" s="25"/>
      <c r="EG118" s="25"/>
      <c r="EH118" s="25"/>
      <c r="EI118" s="25"/>
      <c r="EJ118" s="25"/>
      <c r="EK118" s="25"/>
      <c r="EL118" s="25"/>
      <c r="EM118" s="25"/>
      <c r="EN118" s="25"/>
      <c r="EO118" s="25"/>
      <c r="EP118" s="25"/>
      <c r="EQ118" s="25"/>
      <c r="ER118" s="25"/>
      <c r="ES118" s="25"/>
      <c r="ET118" s="25"/>
      <c r="EU118" s="25"/>
      <c r="EV118" s="25"/>
      <c r="EW118" s="25"/>
      <c r="EX118" s="25"/>
      <c r="EY118" s="25"/>
      <c r="EZ118" s="25"/>
      <c r="FA118" s="25"/>
      <c r="FB118" s="25"/>
      <c r="FC118" s="25"/>
      <c r="FD118" s="25"/>
      <c r="FE118" s="25"/>
      <c r="FF118" s="25"/>
      <c r="FG118" s="25"/>
      <c r="FH118" s="25"/>
      <c r="FI118" s="25"/>
      <c r="FJ118" s="25"/>
      <c r="FK118" s="25"/>
      <c r="FL118" s="25"/>
      <c r="FM118" s="25"/>
      <c r="FN118" s="25"/>
      <c r="FO118" s="25"/>
      <c r="FP118" s="25"/>
      <c r="FQ118" s="25"/>
      <c r="FR118" s="25"/>
      <c r="FS118" s="25"/>
      <c r="FT118" s="25"/>
      <c r="FU118" s="25"/>
      <c r="FV118" s="25"/>
      <c r="FW118" s="25"/>
      <c r="FX118" s="25"/>
      <c r="FY118" s="25"/>
      <c r="FZ118" s="25"/>
      <c r="GA118" s="25"/>
      <c r="GB118" s="25"/>
      <c r="GC118" s="25"/>
      <c r="GD118" s="25"/>
      <c r="GE118" s="25"/>
      <c r="GF118" s="25"/>
      <c r="GG118" s="25"/>
      <c r="GH118" s="25"/>
      <c r="GI118" s="25"/>
      <c r="GJ118" s="25"/>
      <c r="GK118" s="25"/>
      <c r="GL118" s="25"/>
      <c r="GM118" s="25"/>
      <c r="GN118" s="25"/>
      <c r="GO118" s="25"/>
      <c r="GP118" s="25"/>
      <c r="GQ118" s="25"/>
      <c r="GR118" s="25"/>
      <c r="GS118" s="25"/>
      <c r="GT118" s="25"/>
      <c r="GU118" s="25"/>
      <c r="GV118" s="25"/>
      <c r="GW118" s="25"/>
      <c r="GX118" s="25"/>
      <c r="GY118" s="25"/>
      <c r="GZ118" s="25"/>
      <c r="HA118" s="25"/>
      <c r="HB118" s="25"/>
      <c r="HC118" s="25"/>
      <c r="HD118" s="25"/>
      <c r="HE118" s="25"/>
      <c r="HF118" s="25"/>
      <c r="HG118" s="25"/>
      <c r="HH118" s="25"/>
      <c r="HI118" s="25"/>
      <c r="HJ118" s="25"/>
      <c r="HK118" s="25"/>
      <c r="HL118" s="25"/>
      <c r="HM118" s="25"/>
      <c r="HN118" s="25"/>
      <c r="HO118" s="25"/>
      <c r="HP118" s="25"/>
      <c r="HQ118" s="25"/>
      <c r="HR118" s="25"/>
      <c r="HS118" s="25"/>
      <c r="HT118" s="25"/>
      <c r="HU118" s="25"/>
      <c r="HV118" s="25"/>
      <c r="HW118" s="25"/>
      <c r="HX118" s="25"/>
      <c r="HY118" s="25"/>
      <c r="HZ118" s="25"/>
      <c r="IA118" s="25"/>
      <c r="IB118" s="25"/>
      <c r="IC118" s="25"/>
      <c r="ID118" s="25"/>
      <c r="IE118" s="25"/>
      <c r="IF118" s="25"/>
      <c r="IG118" s="25"/>
      <c r="IH118" s="25"/>
      <c r="II118" s="25"/>
      <c r="IJ118" s="25"/>
      <c r="IK118" s="25"/>
      <c r="IL118" s="25"/>
      <c r="IM118" s="25"/>
      <c r="IN118" s="25"/>
      <c r="IO118" s="25"/>
      <c r="IP118" s="25"/>
      <c r="IQ118" s="25"/>
      <c r="IR118" s="25"/>
      <c r="IS118" s="25"/>
      <c r="IT118" s="25"/>
      <c r="IU118" s="25"/>
      <c r="IV118" s="25"/>
    </row>
    <row r="119" spans="2:256" s="27" customFormat="1">
      <c r="B119" s="25"/>
      <c r="C119" s="32"/>
      <c r="D119" s="33"/>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25"/>
      <c r="AH119" s="25"/>
      <c r="AI119" s="25"/>
      <c r="AJ119" s="25"/>
      <c r="AK119" s="25"/>
      <c r="AL119" s="25"/>
      <c r="AM119" s="25"/>
      <c r="AN119" s="25"/>
      <c r="AO119" s="25"/>
      <c r="AP119" s="25"/>
      <c r="AQ119" s="25"/>
      <c r="AR119" s="25"/>
      <c r="AS119" s="25"/>
      <c r="AT119" s="25"/>
      <c r="AU119" s="25"/>
      <c r="AV119" s="25"/>
      <c r="AW119" s="25"/>
      <c r="AX119" s="25"/>
      <c r="AY119" s="25"/>
      <c r="AZ119" s="25"/>
      <c r="BA119" s="25"/>
      <c r="BB119" s="25"/>
      <c r="BC119" s="25"/>
      <c r="BD119" s="25"/>
      <c r="BE119" s="25"/>
      <c r="BF119" s="25"/>
      <c r="BG119" s="25"/>
      <c r="BH119" s="25"/>
      <c r="BI119" s="25"/>
      <c r="BJ119" s="25"/>
      <c r="BK119" s="25"/>
      <c r="BL119" s="25"/>
      <c r="BM119" s="25"/>
      <c r="BN119" s="25"/>
      <c r="BO119" s="25"/>
      <c r="BP119" s="25"/>
      <c r="BQ119" s="25"/>
      <c r="BR119" s="25"/>
      <c r="BS119" s="25"/>
      <c r="BT119" s="25"/>
      <c r="BU119" s="25"/>
      <c r="BV119" s="25"/>
      <c r="BW119" s="25"/>
      <c r="BX119" s="25"/>
      <c r="BY119" s="25"/>
      <c r="BZ119" s="25"/>
      <c r="CA119" s="25"/>
      <c r="CB119" s="25"/>
      <c r="CC119" s="25"/>
      <c r="CD119" s="25"/>
      <c r="CE119" s="25"/>
      <c r="CF119" s="25"/>
      <c r="CG119" s="25"/>
      <c r="CH119" s="25"/>
      <c r="CI119" s="25"/>
      <c r="CJ119" s="25"/>
      <c r="CK119" s="25"/>
      <c r="CL119" s="25"/>
      <c r="CM119" s="25"/>
      <c r="CN119" s="25"/>
      <c r="CO119" s="25"/>
      <c r="CP119" s="25"/>
      <c r="CQ119" s="25"/>
      <c r="CR119" s="25"/>
      <c r="CS119" s="25"/>
      <c r="CT119" s="25"/>
      <c r="CU119" s="25"/>
      <c r="CV119" s="25"/>
      <c r="CW119" s="25"/>
      <c r="CX119" s="25"/>
      <c r="CY119" s="25"/>
      <c r="CZ119" s="25"/>
      <c r="DA119" s="25"/>
      <c r="DB119" s="25"/>
      <c r="DC119" s="25"/>
      <c r="DD119" s="25"/>
      <c r="DE119" s="25"/>
      <c r="DF119" s="25"/>
      <c r="DG119" s="25"/>
      <c r="DH119" s="25"/>
      <c r="DI119" s="25"/>
      <c r="DJ119" s="25"/>
      <c r="DK119" s="25"/>
      <c r="DL119" s="25"/>
      <c r="DM119" s="25"/>
      <c r="DN119" s="25"/>
      <c r="DO119" s="25"/>
      <c r="DP119" s="25"/>
      <c r="DQ119" s="25"/>
      <c r="DR119" s="25"/>
      <c r="DS119" s="25"/>
      <c r="DT119" s="25"/>
      <c r="DU119" s="25"/>
      <c r="DV119" s="25"/>
      <c r="DW119" s="25"/>
      <c r="DX119" s="25"/>
      <c r="DY119" s="25"/>
      <c r="DZ119" s="25"/>
      <c r="EA119" s="25"/>
      <c r="EB119" s="25"/>
      <c r="EC119" s="25"/>
      <c r="ED119" s="25"/>
      <c r="EE119" s="25"/>
      <c r="EF119" s="25"/>
      <c r="EG119" s="25"/>
      <c r="EH119" s="25"/>
      <c r="EI119" s="25"/>
      <c r="EJ119" s="25"/>
      <c r="EK119" s="25"/>
      <c r="EL119" s="25"/>
      <c r="EM119" s="25"/>
      <c r="EN119" s="25"/>
      <c r="EO119" s="25"/>
      <c r="EP119" s="25"/>
      <c r="EQ119" s="25"/>
      <c r="ER119" s="25"/>
      <c r="ES119" s="25"/>
      <c r="ET119" s="25"/>
      <c r="EU119" s="25"/>
      <c r="EV119" s="25"/>
      <c r="EW119" s="25"/>
      <c r="EX119" s="25"/>
      <c r="EY119" s="25"/>
      <c r="EZ119" s="25"/>
      <c r="FA119" s="25"/>
      <c r="FB119" s="25"/>
      <c r="FC119" s="25"/>
      <c r="FD119" s="25"/>
      <c r="FE119" s="25"/>
      <c r="FF119" s="25"/>
      <c r="FG119" s="25"/>
      <c r="FH119" s="25"/>
      <c r="FI119" s="25"/>
      <c r="FJ119" s="25"/>
      <c r="FK119" s="25"/>
      <c r="FL119" s="25"/>
      <c r="FM119" s="25"/>
      <c r="FN119" s="25"/>
      <c r="FO119" s="25"/>
      <c r="FP119" s="25"/>
      <c r="FQ119" s="25"/>
      <c r="FR119" s="25"/>
      <c r="FS119" s="25"/>
      <c r="FT119" s="25"/>
      <c r="FU119" s="25"/>
      <c r="FV119" s="25"/>
      <c r="FW119" s="25"/>
      <c r="FX119" s="25"/>
      <c r="FY119" s="25"/>
      <c r="FZ119" s="25"/>
      <c r="GA119" s="25"/>
      <c r="GB119" s="25"/>
      <c r="GC119" s="25"/>
      <c r="GD119" s="25"/>
      <c r="GE119" s="25"/>
      <c r="GF119" s="25"/>
      <c r="GG119" s="25"/>
      <c r="GH119" s="25"/>
      <c r="GI119" s="25"/>
      <c r="GJ119" s="25"/>
      <c r="GK119" s="25"/>
      <c r="GL119" s="25"/>
      <c r="GM119" s="25"/>
      <c r="GN119" s="25"/>
      <c r="GO119" s="25"/>
      <c r="GP119" s="25"/>
      <c r="GQ119" s="25"/>
      <c r="GR119" s="25"/>
      <c r="GS119" s="25"/>
      <c r="GT119" s="25"/>
      <c r="GU119" s="25"/>
      <c r="GV119" s="25"/>
      <c r="GW119" s="25"/>
      <c r="GX119" s="25"/>
      <c r="GY119" s="25"/>
      <c r="GZ119" s="25"/>
      <c r="HA119" s="25"/>
      <c r="HB119" s="25"/>
      <c r="HC119" s="25"/>
      <c r="HD119" s="25"/>
      <c r="HE119" s="25"/>
      <c r="HF119" s="25"/>
      <c r="HG119" s="25"/>
      <c r="HH119" s="25"/>
      <c r="HI119" s="25"/>
      <c r="HJ119" s="25"/>
      <c r="HK119" s="25"/>
      <c r="HL119" s="25"/>
      <c r="HM119" s="25"/>
      <c r="HN119" s="25"/>
      <c r="HO119" s="25"/>
      <c r="HP119" s="25"/>
      <c r="HQ119" s="25"/>
      <c r="HR119" s="25"/>
      <c r="HS119" s="25"/>
      <c r="HT119" s="25"/>
      <c r="HU119" s="25"/>
      <c r="HV119" s="25"/>
      <c r="HW119" s="25"/>
      <c r="HX119" s="25"/>
      <c r="HY119" s="25"/>
      <c r="HZ119" s="25"/>
      <c r="IA119" s="25"/>
      <c r="IB119" s="25"/>
      <c r="IC119" s="25"/>
      <c r="ID119" s="25"/>
      <c r="IE119" s="25"/>
      <c r="IF119" s="25"/>
      <c r="IG119" s="25"/>
      <c r="IH119" s="25"/>
      <c r="II119" s="25"/>
      <c r="IJ119" s="25"/>
      <c r="IK119" s="25"/>
      <c r="IL119" s="25"/>
      <c r="IM119" s="25"/>
      <c r="IN119" s="25"/>
      <c r="IO119" s="25"/>
      <c r="IP119" s="25"/>
      <c r="IQ119" s="25"/>
      <c r="IR119" s="25"/>
      <c r="IS119" s="25"/>
      <c r="IT119" s="25"/>
      <c r="IU119" s="25"/>
      <c r="IV119" s="25"/>
    </row>
    <row r="120" spans="2:256" s="27" customFormat="1">
      <c r="B120" s="25"/>
      <c r="C120" s="32"/>
      <c r="D120" s="33"/>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25"/>
      <c r="AH120" s="25"/>
      <c r="AI120" s="25"/>
      <c r="AJ120" s="25"/>
      <c r="AK120" s="25"/>
      <c r="AL120" s="25"/>
      <c r="AM120" s="25"/>
      <c r="AN120" s="25"/>
      <c r="AO120" s="25"/>
      <c r="AP120" s="25"/>
      <c r="AQ120" s="25"/>
      <c r="AR120" s="25"/>
      <c r="AS120" s="25"/>
      <c r="AT120" s="25"/>
      <c r="AU120" s="25"/>
      <c r="AV120" s="25"/>
      <c r="AW120" s="25"/>
      <c r="AX120" s="25"/>
      <c r="AY120" s="25"/>
      <c r="AZ120" s="25"/>
      <c r="BA120" s="25"/>
      <c r="BB120" s="25"/>
      <c r="BC120" s="25"/>
      <c r="BD120" s="25"/>
      <c r="BE120" s="25"/>
      <c r="BF120" s="25"/>
      <c r="BG120" s="25"/>
      <c r="BH120" s="25"/>
      <c r="BI120" s="25"/>
      <c r="BJ120" s="25"/>
      <c r="BK120" s="25"/>
      <c r="BL120" s="25"/>
      <c r="BM120" s="25"/>
      <c r="BN120" s="25"/>
      <c r="BO120" s="25"/>
      <c r="BP120" s="25"/>
      <c r="BQ120" s="25"/>
      <c r="BR120" s="25"/>
      <c r="BS120" s="25"/>
      <c r="BT120" s="25"/>
      <c r="BU120" s="25"/>
      <c r="BV120" s="25"/>
      <c r="BW120" s="25"/>
      <c r="BX120" s="25"/>
      <c r="BY120" s="25"/>
      <c r="BZ120" s="25"/>
      <c r="CA120" s="25"/>
      <c r="CB120" s="25"/>
      <c r="CC120" s="25"/>
      <c r="CD120" s="25"/>
      <c r="CE120" s="25"/>
      <c r="CF120" s="25"/>
      <c r="CG120" s="25"/>
      <c r="CH120" s="25"/>
      <c r="CI120" s="25"/>
      <c r="CJ120" s="25"/>
      <c r="CK120" s="25"/>
      <c r="CL120" s="25"/>
      <c r="CM120" s="25"/>
      <c r="CN120" s="25"/>
      <c r="CO120" s="25"/>
      <c r="CP120" s="25"/>
      <c r="CQ120" s="25"/>
      <c r="CR120" s="25"/>
      <c r="CS120" s="25"/>
      <c r="CT120" s="25"/>
      <c r="CU120" s="25"/>
      <c r="CV120" s="25"/>
      <c r="CW120" s="25"/>
      <c r="CX120" s="25"/>
      <c r="CY120" s="25"/>
      <c r="CZ120" s="25"/>
      <c r="DA120" s="25"/>
      <c r="DB120" s="25"/>
      <c r="DC120" s="25"/>
      <c r="DD120" s="25"/>
      <c r="DE120" s="25"/>
      <c r="DF120" s="25"/>
      <c r="DG120" s="25"/>
      <c r="DH120" s="25"/>
      <c r="DI120" s="25"/>
      <c r="DJ120" s="25"/>
      <c r="DK120" s="25"/>
      <c r="DL120" s="25"/>
      <c r="DM120" s="25"/>
      <c r="DN120" s="25"/>
      <c r="DO120" s="25"/>
      <c r="DP120" s="25"/>
      <c r="DQ120" s="25"/>
      <c r="DR120" s="25"/>
      <c r="DS120" s="25"/>
      <c r="DT120" s="25"/>
      <c r="DU120" s="25"/>
      <c r="DV120" s="25"/>
      <c r="DW120" s="25"/>
      <c r="DX120" s="25"/>
      <c r="DY120" s="25"/>
      <c r="DZ120" s="25"/>
      <c r="EA120" s="25"/>
      <c r="EB120" s="25"/>
      <c r="EC120" s="25"/>
      <c r="ED120" s="25"/>
      <c r="EE120" s="25"/>
      <c r="EF120" s="25"/>
      <c r="EG120" s="25"/>
      <c r="EH120" s="25"/>
      <c r="EI120" s="25"/>
      <c r="EJ120" s="25"/>
      <c r="EK120" s="25"/>
      <c r="EL120" s="25"/>
      <c r="EM120" s="25"/>
      <c r="EN120" s="25"/>
      <c r="EO120" s="25"/>
      <c r="EP120" s="25"/>
      <c r="EQ120" s="25"/>
      <c r="ER120" s="25"/>
      <c r="ES120" s="25"/>
      <c r="ET120" s="25"/>
      <c r="EU120" s="25"/>
      <c r="EV120" s="25"/>
      <c r="EW120" s="25"/>
      <c r="EX120" s="25"/>
      <c r="EY120" s="25"/>
      <c r="EZ120" s="25"/>
      <c r="FA120" s="25"/>
      <c r="FB120" s="25"/>
      <c r="FC120" s="25"/>
      <c r="FD120" s="25"/>
      <c r="FE120" s="25"/>
      <c r="FF120" s="25"/>
      <c r="FG120" s="25"/>
      <c r="FH120" s="25"/>
      <c r="FI120" s="25"/>
      <c r="FJ120" s="25"/>
      <c r="FK120" s="25"/>
      <c r="FL120" s="25"/>
      <c r="FM120" s="25"/>
      <c r="FN120" s="25"/>
      <c r="FO120" s="25"/>
      <c r="FP120" s="25"/>
      <c r="FQ120" s="25"/>
      <c r="FR120" s="25"/>
      <c r="FS120" s="25"/>
      <c r="FT120" s="25"/>
      <c r="FU120" s="25"/>
      <c r="FV120" s="25"/>
      <c r="FW120" s="25"/>
      <c r="FX120" s="25"/>
      <c r="FY120" s="25"/>
      <c r="FZ120" s="25"/>
      <c r="GA120" s="25"/>
      <c r="GB120" s="25"/>
      <c r="GC120" s="25"/>
      <c r="GD120" s="25"/>
      <c r="GE120" s="25"/>
      <c r="GF120" s="25"/>
      <c r="GG120" s="25"/>
      <c r="GH120" s="25"/>
      <c r="GI120" s="25"/>
      <c r="GJ120" s="25"/>
      <c r="GK120" s="25"/>
      <c r="GL120" s="25"/>
      <c r="GM120" s="25"/>
      <c r="GN120" s="25"/>
      <c r="GO120" s="25"/>
      <c r="GP120" s="25"/>
      <c r="GQ120" s="25"/>
      <c r="GR120" s="25"/>
      <c r="GS120" s="25"/>
      <c r="GT120" s="25"/>
      <c r="GU120" s="25"/>
      <c r="GV120" s="25"/>
      <c r="GW120" s="25"/>
      <c r="GX120" s="25"/>
      <c r="GY120" s="25"/>
      <c r="GZ120" s="25"/>
      <c r="HA120" s="25"/>
      <c r="HB120" s="25"/>
      <c r="HC120" s="25"/>
      <c r="HD120" s="25"/>
      <c r="HE120" s="25"/>
      <c r="HF120" s="25"/>
      <c r="HG120" s="25"/>
      <c r="HH120" s="25"/>
      <c r="HI120" s="25"/>
      <c r="HJ120" s="25"/>
      <c r="HK120" s="25"/>
      <c r="HL120" s="25"/>
      <c r="HM120" s="25"/>
      <c r="HN120" s="25"/>
      <c r="HO120" s="25"/>
      <c r="HP120" s="25"/>
      <c r="HQ120" s="25"/>
      <c r="HR120" s="25"/>
      <c r="HS120" s="25"/>
      <c r="HT120" s="25"/>
      <c r="HU120" s="25"/>
      <c r="HV120" s="25"/>
      <c r="HW120" s="25"/>
      <c r="HX120" s="25"/>
      <c r="HY120" s="25"/>
      <c r="HZ120" s="25"/>
      <c r="IA120" s="25"/>
      <c r="IB120" s="25"/>
      <c r="IC120" s="25"/>
      <c r="ID120" s="25"/>
      <c r="IE120" s="25"/>
      <c r="IF120" s="25"/>
      <c r="IG120" s="25"/>
      <c r="IH120" s="25"/>
      <c r="II120" s="25"/>
      <c r="IJ120" s="25"/>
      <c r="IK120" s="25"/>
      <c r="IL120" s="25"/>
      <c r="IM120" s="25"/>
      <c r="IN120" s="25"/>
      <c r="IO120" s="25"/>
      <c r="IP120" s="25"/>
      <c r="IQ120" s="25"/>
      <c r="IR120" s="25"/>
      <c r="IS120" s="25"/>
      <c r="IT120" s="25"/>
      <c r="IU120" s="25"/>
      <c r="IV120" s="25"/>
    </row>
    <row r="121" spans="2:256" s="27" customFormat="1">
      <c r="B121" s="25"/>
      <c r="C121" s="32"/>
      <c r="D121" s="33"/>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c r="AI121" s="25"/>
      <c r="AJ121" s="25"/>
      <c r="AK121" s="25"/>
      <c r="AL121" s="25"/>
      <c r="AM121" s="25"/>
      <c r="AN121" s="25"/>
      <c r="AO121" s="25"/>
      <c r="AP121" s="25"/>
      <c r="AQ121" s="25"/>
      <c r="AR121" s="25"/>
      <c r="AS121" s="25"/>
      <c r="AT121" s="25"/>
      <c r="AU121" s="25"/>
      <c r="AV121" s="25"/>
      <c r="AW121" s="25"/>
      <c r="AX121" s="25"/>
      <c r="AY121" s="25"/>
      <c r="AZ121" s="25"/>
      <c r="BA121" s="25"/>
      <c r="BB121" s="25"/>
      <c r="BC121" s="25"/>
      <c r="BD121" s="25"/>
      <c r="BE121" s="25"/>
      <c r="BF121" s="25"/>
      <c r="BG121" s="25"/>
      <c r="BH121" s="25"/>
      <c r="BI121" s="25"/>
      <c r="BJ121" s="25"/>
      <c r="BK121" s="25"/>
      <c r="BL121" s="25"/>
      <c r="BM121" s="25"/>
      <c r="BN121" s="25"/>
      <c r="BO121" s="25"/>
      <c r="BP121" s="25"/>
      <c r="BQ121" s="25"/>
      <c r="BR121" s="25"/>
      <c r="BS121" s="25"/>
      <c r="BT121" s="25"/>
      <c r="BU121" s="25"/>
      <c r="BV121" s="25"/>
      <c r="BW121" s="25"/>
      <c r="BX121" s="25"/>
      <c r="BY121" s="25"/>
      <c r="BZ121" s="25"/>
      <c r="CA121" s="25"/>
      <c r="CB121" s="25"/>
      <c r="CC121" s="25"/>
      <c r="CD121" s="25"/>
      <c r="CE121" s="25"/>
      <c r="CF121" s="25"/>
      <c r="CG121" s="25"/>
      <c r="CH121" s="25"/>
      <c r="CI121" s="25"/>
      <c r="CJ121" s="25"/>
      <c r="CK121" s="25"/>
      <c r="CL121" s="25"/>
      <c r="CM121" s="25"/>
      <c r="CN121" s="25"/>
      <c r="CO121" s="25"/>
      <c r="CP121" s="25"/>
      <c r="CQ121" s="25"/>
      <c r="CR121" s="25"/>
      <c r="CS121" s="25"/>
      <c r="CT121" s="25"/>
      <c r="CU121" s="25"/>
      <c r="CV121" s="25"/>
      <c r="CW121" s="25"/>
      <c r="CX121" s="25"/>
      <c r="CY121" s="25"/>
      <c r="CZ121" s="25"/>
      <c r="DA121" s="25"/>
      <c r="DB121" s="25"/>
      <c r="DC121" s="25"/>
      <c r="DD121" s="25"/>
      <c r="DE121" s="25"/>
      <c r="DF121" s="25"/>
      <c r="DG121" s="25"/>
      <c r="DH121" s="25"/>
      <c r="DI121" s="25"/>
      <c r="DJ121" s="25"/>
      <c r="DK121" s="25"/>
      <c r="DL121" s="25"/>
      <c r="DM121" s="25"/>
      <c r="DN121" s="25"/>
      <c r="DO121" s="25"/>
      <c r="DP121" s="25"/>
      <c r="DQ121" s="25"/>
      <c r="DR121" s="25"/>
      <c r="DS121" s="25"/>
      <c r="DT121" s="25"/>
      <c r="DU121" s="25"/>
      <c r="DV121" s="25"/>
      <c r="DW121" s="25"/>
      <c r="DX121" s="25"/>
      <c r="DY121" s="25"/>
      <c r="DZ121" s="25"/>
      <c r="EA121" s="25"/>
      <c r="EB121" s="25"/>
      <c r="EC121" s="25"/>
      <c r="ED121" s="25"/>
      <c r="EE121" s="25"/>
      <c r="EF121" s="25"/>
      <c r="EG121" s="25"/>
      <c r="EH121" s="25"/>
      <c r="EI121" s="25"/>
      <c r="EJ121" s="25"/>
      <c r="EK121" s="25"/>
      <c r="EL121" s="25"/>
      <c r="EM121" s="25"/>
      <c r="EN121" s="25"/>
      <c r="EO121" s="25"/>
      <c r="EP121" s="25"/>
      <c r="EQ121" s="25"/>
      <c r="ER121" s="25"/>
      <c r="ES121" s="25"/>
      <c r="ET121" s="25"/>
      <c r="EU121" s="25"/>
      <c r="EV121" s="25"/>
      <c r="EW121" s="25"/>
      <c r="EX121" s="25"/>
      <c r="EY121" s="25"/>
      <c r="EZ121" s="25"/>
      <c r="FA121" s="25"/>
      <c r="FB121" s="25"/>
      <c r="FC121" s="25"/>
      <c r="FD121" s="25"/>
      <c r="FE121" s="25"/>
      <c r="FF121" s="25"/>
      <c r="FG121" s="25"/>
      <c r="FH121" s="25"/>
      <c r="FI121" s="25"/>
      <c r="FJ121" s="25"/>
      <c r="FK121" s="25"/>
      <c r="FL121" s="25"/>
      <c r="FM121" s="25"/>
      <c r="FN121" s="25"/>
      <c r="FO121" s="25"/>
      <c r="FP121" s="25"/>
      <c r="FQ121" s="25"/>
      <c r="FR121" s="25"/>
      <c r="FS121" s="25"/>
      <c r="FT121" s="25"/>
      <c r="FU121" s="25"/>
      <c r="FV121" s="25"/>
      <c r="FW121" s="25"/>
      <c r="FX121" s="25"/>
      <c r="FY121" s="25"/>
      <c r="FZ121" s="25"/>
      <c r="GA121" s="25"/>
      <c r="GB121" s="25"/>
      <c r="GC121" s="25"/>
      <c r="GD121" s="25"/>
      <c r="GE121" s="25"/>
      <c r="GF121" s="25"/>
      <c r="GG121" s="25"/>
      <c r="GH121" s="25"/>
      <c r="GI121" s="25"/>
      <c r="GJ121" s="25"/>
      <c r="GK121" s="25"/>
      <c r="GL121" s="25"/>
      <c r="GM121" s="25"/>
      <c r="GN121" s="25"/>
      <c r="GO121" s="25"/>
      <c r="GP121" s="25"/>
      <c r="GQ121" s="25"/>
      <c r="GR121" s="25"/>
      <c r="GS121" s="25"/>
      <c r="GT121" s="25"/>
      <c r="GU121" s="25"/>
      <c r="GV121" s="25"/>
      <c r="GW121" s="25"/>
      <c r="GX121" s="25"/>
      <c r="GY121" s="25"/>
      <c r="GZ121" s="25"/>
      <c r="HA121" s="25"/>
      <c r="HB121" s="25"/>
      <c r="HC121" s="25"/>
      <c r="HD121" s="25"/>
      <c r="HE121" s="25"/>
      <c r="HF121" s="25"/>
      <c r="HG121" s="25"/>
      <c r="HH121" s="25"/>
      <c r="HI121" s="25"/>
      <c r="HJ121" s="25"/>
      <c r="HK121" s="25"/>
      <c r="HL121" s="25"/>
      <c r="HM121" s="25"/>
      <c r="HN121" s="25"/>
      <c r="HO121" s="25"/>
      <c r="HP121" s="25"/>
      <c r="HQ121" s="25"/>
      <c r="HR121" s="25"/>
      <c r="HS121" s="25"/>
      <c r="HT121" s="25"/>
      <c r="HU121" s="25"/>
      <c r="HV121" s="25"/>
      <c r="HW121" s="25"/>
      <c r="HX121" s="25"/>
      <c r="HY121" s="25"/>
      <c r="HZ121" s="25"/>
      <c r="IA121" s="25"/>
      <c r="IB121" s="25"/>
      <c r="IC121" s="25"/>
      <c r="ID121" s="25"/>
      <c r="IE121" s="25"/>
      <c r="IF121" s="25"/>
      <c r="IG121" s="25"/>
      <c r="IH121" s="25"/>
      <c r="II121" s="25"/>
      <c r="IJ121" s="25"/>
      <c r="IK121" s="25"/>
      <c r="IL121" s="25"/>
      <c r="IM121" s="25"/>
      <c r="IN121" s="25"/>
      <c r="IO121" s="25"/>
      <c r="IP121" s="25"/>
      <c r="IQ121" s="25"/>
      <c r="IR121" s="25"/>
      <c r="IS121" s="25"/>
      <c r="IT121" s="25"/>
      <c r="IU121" s="25"/>
      <c r="IV121" s="25"/>
    </row>
    <row r="122" spans="2:256" s="27" customFormat="1">
      <c r="B122" s="25"/>
      <c r="C122" s="32"/>
      <c r="D122" s="33"/>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c r="AG122" s="25"/>
      <c r="AH122" s="25"/>
      <c r="AI122" s="25"/>
      <c r="AJ122" s="25"/>
      <c r="AK122" s="25"/>
      <c r="AL122" s="25"/>
      <c r="AM122" s="25"/>
      <c r="AN122" s="25"/>
      <c r="AO122" s="25"/>
      <c r="AP122" s="25"/>
      <c r="AQ122" s="25"/>
      <c r="AR122" s="25"/>
      <c r="AS122" s="25"/>
      <c r="AT122" s="25"/>
      <c r="AU122" s="25"/>
      <c r="AV122" s="25"/>
      <c r="AW122" s="25"/>
      <c r="AX122" s="25"/>
      <c r="AY122" s="25"/>
      <c r="AZ122" s="25"/>
      <c r="BA122" s="25"/>
      <c r="BB122" s="25"/>
      <c r="BC122" s="25"/>
      <c r="BD122" s="25"/>
      <c r="BE122" s="25"/>
      <c r="BF122" s="25"/>
      <c r="BG122" s="25"/>
      <c r="BH122" s="25"/>
      <c r="BI122" s="25"/>
      <c r="BJ122" s="25"/>
      <c r="BK122" s="25"/>
      <c r="BL122" s="25"/>
      <c r="BM122" s="25"/>
      <c r="BN122" s="25"/>
      <c r="BO122" s="25"/>
      <c r="BP122" s="25"/>
      <c r="BQ122" s="25"/>
      <c r="BR122" s="25"/>
      <c r="BS122" s="25"/>
      <c r="BT122" s="25"/>
      <c r="BU122" s="25"/>
      <c r="BV122" s="25"/>
      <c r="BW122" s="25"/>
      <c r="BX122" s="25"/>
      <c r="BY122" s="25"/>
      <c r="BZ122" s="25"/>
      <c r="CA122" s="25"/>
      <c r="CB122" s="25"/>
      <c r="CC122" s="25"/>
      <c r="CD122" s="25"/>
      <c r="CE122" s="25"/>
      <c r="CF122" s="25"/>
      <c r="CG122" s="25"/>
      <c r="CH122" s="25"/>
      <c r="CI122" s="25"/>
      <c r="CJ122" s="25"/>
      <c r="CK122" s="25"/>
      <c r="CL122" s="25"/>
      <c r="CM122" s="25"/>
      <c r="CN122" s="25"/>
      <c r="CO122" s="25"/>
      <c r="CP122" s="25"/>
      <c r="CQ122" s="25"/>
      <c r="CR122" s="25"/>
      <c r="CS122" s="25"/>
      <c r="CT122" s="25"/>
      <c r="CU122" s="25"/>
      <c r="CV122" s="25"/>
      <c r="CW122" s="25"/>
      <c r="CX122" s="25"/>
      <c r="CY122" s="25"/>
      <c r="CZ122" s="25"/>
      <c r="DA122" s="25"/>
      <c r="DB122" s="25"/>
      <c r="DC122" s="25"/>
      <c r="DD122" s="25"/>
      <c r="DE122" s="25"/>
      <c r="DF122" s="25"/>
      <c r="DG122" s="25"/>
      <c r="DH122" s="25"/>
      <c r="DI122" s="25"/>
      <c r="DJ122" s="25"/>
      <c r="DK122" s="25"/>
      <c r="DL122" s="25"/>
      <c r="DM122" s="25"/>
      <c r="DN122" s="25"/>
      <c r="DO122" s="25"/>
      <c r="DP122" s="25"/>
      <c r="DQ122" s="25"/>
      <c r="DR122" s="25"/>
      <c r="DS122" s="25"/>
      <c r="DT122" s="25"/>
      <c r="DU122" s="25"/>
      <c r="DV122" s="25"/>
      <c r="DW122" s="25"/>
      <c r="DX122" s="25"/>
      <c r="DY122" s="25"/>
      <c r="DZ122" s="25"/>
      <c r="EA122" s="25"/>
      <c r="EB122" s="25"/>
      <c r="EC122" s="25"/>
      <c r="ED122" s="25"/>
      <c r="EE122" s="25"/>
      <c r="EF122" s="25"/>
      <c r="EG122" s="25"/>
      <c r="EH122" s="25"/>
      <c r="EI122" s="25"/>
      <c r="EJ122" s="25"/>
      <c r="EK122" s="25"/>
      <c r="EL122" s="25"/>
      <c r="EM122" s="25"/>
      <c r="EN122" s="25"/>
      <c r="EO122" s="25"/>
      <c r="EP122" s="25"/>
      <c r="EQ122" s="25"/>
      <c r="ER122" s="25"/>
      <c r="ES122" s="25"/>
      <c r="ET122" s="25"/>
      <c r="EU122" s="25"/>
      <c r="EV122" s="25"/>
      <c r="EW122" s="25"/>
      <c r="EX122" s="25"/>
      <c r="EY122" s="25"/>
      <c r="EZ122" s="25"/>
      <c r="FA122" s="25"/>
      <c r="FB122" s="25"/>
      <c r="FC122" s="25"/>
      <c r="FD122" s="25"/>
      <c r="FE122" s="25"/>
      <c r="FF122" s="25"/>
      <c r="FG122" s="25"/>
      <c r="FH122" s="25"/>
      <c r="FI122" s="25"/>
      <c r="FJ122" s="25"/>
      <c r="FK122" s="25"/>
      <c r="FL122" s="25"/>
      <c r="FM122" s="25"/>
      <c r="FN122" s="25"/>
      <c r="FO122" s="25"/>
      <c r="FP122" s="25"/>
      <c r="FQ122" s="25"/>
      <c r="FR122" s="25"/>
      <c r="FS122" s="25"/>
      <c r="FT122" s="25"/>
      <c r="FU122" s="25"/>
      <c r="FV122" s="25"/>
      <c r="FW122" s="25"/>
      <c r="FX122" s="25"/>
      <c r="FY122" s="25"/>
      <c r="FZ122" s="25"/>
      <c r="GA122" s="25"/>
      <c r="GB122" s="25"/>
      <c r="GC122" s="25"/>
      <c r="GD122" s="25"/>
      <c r="GE122" s="25"/>
      <c r="GF122" s="25"/>
      <c r="GG122" s="25"/>
      <c r="GH122" s="25"/>
      <c r="GI122" s="25"/>
      <c r="GJ122" s="25"/>
      <c r="GK122" s="25"/>
      <c r="GL122" s="25"/>
      <c r="GM122" s="25"/>
      <c r="GN122" s="25"/>
      <c r="GO122" s="25"/>
      <c r="GP122" s="25"/>
      <c r="GQ122" s="25"/>
      <c r="GR122" s="25"/>
      <c r="GS122" s="25"/>
      <c r="GT122" s="25"/>
      <c r="GU122" s="25"/>
      <c r="GV122" s="25"/>
      <c r="GW122" s="25"/>
      <c r="GX122" s="25"/>
      <c r="GY122" s="25"/>
      <c r="GZ122" s="25"/>
      <c r="HA122" s="25"/>
      <c r="HB122" s="25"/>
      <c r="HC122" s="25"/>
      <c r="HD122" s="25"/>
      <c r="HE122" s="25"/>
      <c r="HF122" s="25"/>
      <c r="HG122" s="25"/>
      <c r="HH122" s="25"/>
      <c r="HI122" s="25"/>
      <c r="HJ122" s="25"/>
      <c r="HK122" s="25"/>
      <c r="HL122" s="25"/>
      <c r="HM122" s="25"/>
      <c r="HN122" s="25"/>
      <c r="HO122" s="25"/>
      <c r="HP122" s="25"/>
      <c r="HQ122" s="25"/>
      <c r="HR122" s="25"/>
      <c r="HS122" s="25"/>
      <c r="HT122" s="25"/>
      <c r="HU122" s="25"/>
      <c r="HV122" s="25"/>
      <c r="HW122" s="25"/>
      <c r="HX122" s="25"/>
      <c r="HY122" s="25"/>
      <c r="HZ122" s="25"/>
      <c r="IA122" s="25"/>
      <c r="IB122" s="25"/>
      <c r="IC122" s="25"/>
      <c r="ID122" s="25"/>
      <c r="IE122" s="25"/>
      <c r="IF122" s="25"/>
      <c r="IG122" s="25"/>
      <c r="IH122" s="25"/>
      <c r="II122" s="25"/>
      <c r="IJ122" s="25"/>
      <c r="IK122" s="25"/>
      <c r="IL122" s="25"/>
      <c r="IM122" s="25"/>
      <c r="IN122" s="25"/>
      <c r="IO122" s="25"/>
      <c r="IP122" s="25"/>
      <c r="IQ122" s="25"/>
      <c r="IR122" s="25"/>
      <c r="IS122" s="25"/>
      <c r="IT122" s="25"/>
      <c r="IU122" s="25"/>
      <c r="IV122" s="25"/>
    </row>
    <row r="123" spans="2:256" s="27" customFormat="1">
      <c r="B123" s="25"/>
      <c r="C123" s="32"/>
      <c r="D123" s="33"/>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5"/>
      <c r="AG123" s="25"/>
      <c r="AH123" s="25"/>
      <c r="AI123" s="25"/>
      <c r="AJ123" s="25"/>
      <c r="AK123" s="25"/>
      <c r="AL123" s="25"/>
      <c r="AM123" s="25"/>
      <c r="AN123" s="25"/>
      <c r="AO123" s="25"/>
      <c r="AP123" s="25"/>
      <c r="AQ123" s="25"/>
      <c r="AR123" s="25"/>
      <c r="AS123" s="25"/>
      <c r="AT123" s="25"/>
      <c r="AU123" s="25"/>
      <c r="AV123" s="25"/>
      <c r="AW123" s="25"/>
      <c r="AX123" s="25"/>
      <c r="AY123" s="25"/>
      <c r="AZ123" s="25"/>
      <c r="BA123" s="25"/>
      <c r="BB123" s="25"/>
      <c r="BC123" s="25"/>
      <c r="BD123" s="25"/>
      <c r="BE123" s="25"/>
      <c r="BF123" s="25"/>
      <c r="BG123" s="25"/>
      <c r="BH123" s="25"/>
      <c r="BI123" s="25"/>
      <c r="BJ123" s="25"/>
      <c r="BK123" s="25"/>
      <c r="BL123" s="25"/>
      <c r="BM123" s="25"/>
      <c r="BN123" s="25"/>
      <c r="BO123" s="25"/>
      <c r="BP123" s="25"/>
      <c r="BQ123" s="25"/>
      <c r="BR123" s="25"/>
      <c r="BS123" s="25"/>
      <c r="BT123" s="25"/>
      <c r="BU123" s="25"/>
      <c r="BV123" s="25"/>
      <c r="BW123" s="25"/>
      <c r="BX123" s="25"/>
      <c r="BY123" s="25"/>
      <c r="BZ123" s="25"/>
      <c r="CA123" s="25"/>
      <c r="CB123" s="25"/>
      <c r="CC123" s="25"/>
      <c r="CD123" s="25"/>
      <c r="CE123" s="25"/>
      <c r="CF123" s="25"/>
      <c r="CG123" s="25"/>
      <c r="CH123" s="25"/>
      <c r="CI123" s="25"/>
      <c r="CJ123" s="25"/>
      <c r="CK123" s="25"/>
      <c r="CL123" s="25"/>
      <c r="CM123" s="25"/>
      <c r="CN123" s="25"/>
      <c r="CO123" s="25"/>
      <c r="CP123" s="25"/>
      <c r="CQ123" s="25"/>
      <c r="CR123" s="25"/>
      <c r="CS123" s="25"/>
      <c r="CT123" s="25"/>
      <c r="CU123" s="25"/>
      <c r="CV123" s="25"/>
      <c r="CW123" s="25"/>
      <c r="CX123" s="25"/>
      <c r="CY123" s="25"/>
      <c r="CZ123" s="25"/>
      <c r="DA123" s="25"/>
      <c r="DB123" s="25"/>
      <c r="DC123" s="25"/>
      <c r="DD123" s="25"/>
      <c r="DE123" s="25"/>
      <c r="DF123" s="25"/>
      <c r="DG123" s="25"/>
      <c r="DH123" s="25"/>
      <c r="DI123" s="25"/>
      <c r="DJ123" s="25"/>
      <c r="DK123" s="25"/>
      <c r="DL123" s="25"/>
      <c r="DM123" s="25"/>
      <c r="DN123" s="25"/>
      <c r="DO123" s="25"/>
      <c r="DP123" s="25"/>
      <c r="DQ123" s="25"/>
      <c r="DR123" s="25"/>
      <c r="DS123" s="25"/>
      <c r="DT123" s="25"/>
      <c r="DU123" s="25"/>
      <c r="DV123" s="25"/>
      <c r="DW123" s="25"/>
      <c r="DX123" s="25"/>
      <c r="DY123" s="25"/>
      <c r="DZ123" s="25"/>
      <c r="EA123" s="25"/>
      <c r="EB123" s="25"/>
      <c r="EC123" s="25"/>
      <c r="ED123" s="25"/>
      <c r="EE123" s="25"/>
      <c r="EF123" s="25"/>
      <c r="EG123" s="25"/>
      <c r="EH123" s="25"/>
      <c r="EI123" s="25"/>
      <c r="EJ123" s="25"/>
      <c r="EK123" s="25"/>
      <c r="EL123" s="25"/>
      <c r="EM123" s="25"/>
      <c r="EN123" s="25"/>
      <c r="EO123" s="25"/>
      <c r="EP123" s="25"/>
      <c r="EQ123" s="25"/>
      <c r="ER123" s="25"/>
      <c r="ES123" s="25"/>
      <c r="ET123" s="25"/>
      <c r="EU123" s="25"/>
      <c r="EV123" s="25"/>
      <c r="EW123" s="25"/>
      <c r="EX123" s="25"/>
      <c r="EY123" s="25"/>
      <c r="EZ123" s="25"/>
      <c r="FA123" s="25"/>
      <c r="FB123" s="25"/>
      <c r="FC123" s="25"/>
      <c r="FD123" s="25"/>
      <c r="FE123" s="25"/>
      <c r="FF123" s="25"/>
      <c r="FG123" s="25"/>
      <c r="FH123" s="25"/>
      <c r="FI123" s="25"/>
      <c r="FJ123" s="25"/>
      <c r="FK123" s="25"/>
      <c r="FL123" s="25"/>
      <c r="FM123" s="25"/>
      <c r="FN123" s="25"/>
      <c r="FO123" s="25"/>
      <c r="FP123" s="25"/>
      <c r="FQ123" s="25"/>
      <c r="FR123" s="25"/>
      <c r="FS123" s="25"/>
      <c r="FT123" s="25"/>
      <c r="FU123" s="25"/>
      <c r="FV123" s="25"/>
      <c r="FW123" s="25"/>
      <c r="FX123" s="25"/>
      <c r="FY123" s="25"/>
      <c r="FZ123" s="25"/>
      <c r="GA123" s="25"/>
      <c r="GB123" s="25"/>
      <c r="GC123" s="25"/>
      <c r="GD123" s="25"/>
      <c r="GE123" s="25"/>
      <c r="GF123" s="25"/>
      <c r="GG123" s="25"/>
      <c r="GH123" s="25"/>
      <c r="GI123" s="25"/>
      <c r="GJ123" s="25"/>
      <c r="GK123" s="25"/>
      <c r="GL123" s="25"/>
      <c r="GM123" s="25"/>
      <c r="GN123" s="25"/>
      <c r="GO123" s="25"/>
      <c r="GP123" s="25"/>
      <c r="GQ123" s="25"/>
      <c r="GR123" s="25"/>
      <c r="GS123" s="25"/>
      <c r="GT123" s="25"/>
      <c r="GU123" s="25"/>
      <c r="GV123" s="25"/>
      <c r="GW123" s="25"/>
      <c r="GX123" s="25"/>
      <c r="GY123" s="25"/>
      <c r="GZ123" s="25"/>
      <c r="HA123" s="25"/>
      <c r="HB123" s="25"/>
      <c r="HC123" s="25"/>
      <c r="HD123" s="25"/>
      <c r="HE123" s="25"/>
      <c r="HF123" s="25"/>
      <c r="HG123" s="25"/>
      <c r="HH123" s="25"/>
      <c r="HI123" s="25"/>
      <c r="HJ123" s="25"/>
      <c r="HK123" s="25"/>
      <c r="HL123" s="25"/>
      <c r="HM123" s="25"/>
      <c r="HN123" s="25"/>
      <c r="HO123" s="25"/>
      <c r="HP123" s="25"/>
      <c r="HQ123" s="25"/>
      <c r="HR123" s="25"/>
      <c r="HS123" s="25"/>
      <c r="HT123" s="25"/>
      <c r="HU123" s="25"/>
      <c r="HV123" s="25"/>
      <c r="HW123" s="25"/>
      <c r="HX123" s="25"/>
      <c r="HY123" s="25"/>
      <c r="HZ123" s="25"/>
      <c r="IA123" s="25"/>
      <c r="IB123" s="25"/>
      <c r="IC123" s="25"/>
      <c r="ID123" s="25"/>
      <c r="IE123" s="25"/>
      <c r="IF123" s="25"/>
      <c r="IG123" s="25"/>
      <c r="IH123" s="25"/>
      <c r="II123" s="25"/>
      <c r="IJ123" s="25"/>
      <c r="IK123" s="25"/>
      <c r="IL123" s="25"/>
      <c r="IM123" s="25"/>
      <c r="IN123" s="25"/>
      <c r="IO123" s="25"/>
      <c r="IP123" s="25"/>
      <c r="IQ123" s="25"/>
      <c r="IR123" s="25"/>
      <c r="IS123" s="25"/>
      <c r="IT123" s="25"/>
      <c r="IU123" s="25"/>
      <c r="IV123" s="25"/>
    </row>
    <row r="124" spans="2:256" s="27" customFormat="1">
      <c r="B124" s="25"/>
      <c r="C124" s="32"/>
      <c r="D124" s="33"/>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5"/>
      <c r="AG124" s="25"/>
      <c r="AH124" s="25"/>
      <c r="AI124" s="25"/>
      <c r="AJ124" s="25"/>
      <c r="AK124" s="25"/>
      <c r="AL124" s="25"/>
      <c r="AM124" s="25"/>
      <c r="AN124" s="25"/>
      <c r="AO124" s="25"/>
      <c r="AP124" s="25"/>
      <c r="AQ124" s="25"/>
      <c r="AR124" s="25"/>
      <c r="AS124" s="25"/>
      <c r="AT124" s="25"/>
      <c r="AU124" s="25"/>
      <c r="AV124" s="25"/>
      <c r="AW124" s="25"/>
      <c r="AX124" s="25"/>
      <c r="AY124" s="25"/>
      <c r="AZ124" s="25"/>
      <c r="BA124" s="25"/>
      <c r="BB124" s="25"/>
      <c r="BC124" s="25"/>
      <c r="BD124" s="25"/>
      <c r="BE124" s="25"/>
      <c r="BF124" s="25"/>
      <c r="BG124" s="25"/>
      <c r="BH124" s="25"/>
      <c r="BI124" s="25"/>
      <c r="BJ124" s="25"/>
      <c r="BK124" s="25"/>
      <c r="BL124" s="25"/>
      <c r="BM124" s="25"/>
      <c r="BN124" s="25"/>
      <c r="BO124" s="25"/>
      <c r="BP124" s="25"/>
      <c r="BQ124" s="25"/>
      <c r="BR124" s="25"/>
      <c r="BS124" s="25"/>
      <c r="BT124" s="25"/>
      <c r="BU124" s="25"/>
      <c r="BV124" s="25"/>
      <c r="BW124" s="25"/>
      <c r="BX124" s="25"/>
      <c r="BY124" s="25"/>
      <c r="BZ124" s="25"/>
      <c r="CA124" s="25"/>
      <c r="CB124" s="25"/>
      <c r="CC124" s="25"/>
      <c r="CD124" s="25"/>
      <c r="CE124" s="25"/>
      <c r="CF124" s="25"/>
      <c r="CG124" s="25"/>
      <c r="CH124" s="25"/>
      <c r="CI124" s="25"/>
      <c r="CJ124" s="25"/>
      <c r="CK124" s="25"/>
      <c r="CL124" s="25"/>
      <c r="CM124" s="25"/>
      <c r="CN124" s="25"/>
      <c r="CO124" s="25"/>
      <c r="CP124" s="25"/>
      <c r="CQ124" s="25"/>
      <c r="CR124" s="25"/>
      <c r="CS124" s="25"/>
      <c r="CT124" s="25"/>
      <c r="CU124" s="25"/>
      <c r="CV124" s="25"/>
      <c r="CW124" s="25"/>
      <c r="CX124" s="25"/>
      <c r="CY124" s="25"/>
      <c r="CZ124" s="25"/>
      <c r="DA124" s="25"/>
      <c r="DB124" s="25"/>
      <c r="DC124" s="25"/>
      <c r="DD124" s="25"/>
      <c r="DE124" s="25"/>
      <c r="DF124" s="25"/>
      <c r="DG124" s="25"/>
      <c r="DH124" s="25"/>
      <c r="DI124" s="25"/>
      <c r="DJ124" s="25"/>
      <c r="DK124" s="25"/>
      <c r="DL124" s="25"/>
      <c r="DM124" s="25"/>
      <c r="DN124" s="25"/>
      <c r="DO124" s="25"/>
      <c r="DP124" s="25"/>
      <c r="DQ124" s="25"/>
      <c r="DR124" s="25"/>
      <c r="DS124" s="25"/>
      <c r="DT124" s="25"/>
      <c r="DU124" s="25"/>
      <c r="DV124" s="25"/>
      <c r="DW124" s="25"/>
      <c r="DX124" s="25"/>
      <c r="DY124" s="25"/>
      <c r="DZ124" s="25"/>
      <c r="EA124" s="25"/>
      <c r="EB124" s="25"/>
      <c r="EC124" s="25"/>
      <c r="ED124" s="25"/>
      <c r="EE124" s="25"/>
      <c r="EF124" s="25"/>
      <c r="EG124" s="25"/>
      <c r="EH124" s="25"/>
      <c r="EI124" s="25"/>
      <c r="EJ124" s="25"/>
      <c r="EK124" s="25"/>
      <c r="EL124" s="25"/>
      <c r="EM124" s="25"/>
      <c r="EN124" s="25"/>
      <c r="EO124" s="25"/>
      <c r="EP124" s="25"/>
      <c r="EQ124" s="25"/>
      <c r="ER124" s="25"/>
      <c r="ES124" s="25"/>
      <c r="ET124" s="25"/>
      <c r="EU124" s="25"/>
      <c r="EV124" s="25"/>
      <c r="EW124" s="25"/>
      <c r="EX124" s="25"/>
      <c r="EY124" s="25"/>
      <c r="EZ124" s="25"/>
      <c r="FA124" s="25"/>
      <c r="FB124" s="25"/>
      <c r="FC124" s="25"/>
      <c r="FD124" s="25"/>
      <c r="FE124" s="25"/>
      <c r="FF124" s="25"/>
      <c r="FG124" s="25"/>
      <c r="FH124" s="25"/>
      <c r="FI124" s="25"/>
      <c r="FJ124" s="25"/>
      <c r="FK124" s="25"/>
      <c r="FL124" s="25"/>
      <c r="FM124" s="25"/>
      <c r="FN124" s="25"/>
      <c r="FO124" s="25"/>
      <c r="FP124" s="25"/>
      <c r="FQ124" s="25"/>
      <c r="FR124" s="25"/>
      <c r="FS124" s="25"/>
      <c r="FT124" s="25"/>
      <c r="FU124" s="25"/>
      <c r="FV124" s="25"/>
      <c r="FW124" s="25"/>
      <c r="FX124" s="25"/>
      <c r="FY124" s="25"/>
      <c r="FZ124" s="25"/>
      <c r="GA124" s="25"/>
      <c r="GB124" s="25"/>
      <c r="GC124" s="25"/>
      <c r="GD124" s="25"/>
      <c r="GE124" s="25"/>
      <c r="GF124" s="25"/>
      <c r="GG124" s="25"/>
      <c r="GH124" s="25"/>
      <c r="GI124" s="25"/>
      <c r="GJ124" s="25"/>
      <c r="GK124" s="25"/>
      <c r="GL124" s="25"/>
      <c r="GM124" s="25"/>
      <c r="GN124" s="25"/>
      <c r="GO124" s="25"/>
      <c r="GP124" s="25"/>
      <c r="GQ124" s="25"/>
      <c r="GR124" s="25"/>
      <c r="GS124" s="25"/>
      <c r="GT124" s="25"/>
      <c r="GU124" s="25"/>
      <c r="GV124" s="25"/>
      <c r="GW124" s="25"/>
      <c r="GX124" s="25"/>
      <c r="GY124" s="25"/>
      <c r="GZ124" s="25"/>
      <c r="HA124" s="25"/>
      <c r="HB124" s="25"/>
      <c r="HC124" s="25"/>
      <c r="HD124" s="25"/>
      <c r="HE124" s="25"/>
      <c r="HF124" s="25"/>
      <c r="HG124" s="25"/>
      <c r="HH124" s="25"/>
      <c r="HI124" s="25"/>
      <c r="HJ124" s="25"/>
      <c r="HK124" s="25"/>
      <c r="HL124" s="25"/>
      <c r="HM124" s="25"/>
      <c r="HN124" s="25"/>
      <c r="HO124" s="25"/>
      <c r="HP124" s="25"/>
      <c r="HQ124" s="25"/>
      <c r="HR124" s="25"/>
      <c r="HS124" s="25"/>
      <c r="HT124" s="25"/>
      <c r="HU124" s="25"/>
      <c r="HV124" s="25"/>
      <c r="HW124" s="25"/>
      <c r="HX124" s="25"/>
      <c r="HY124" s="25"/>
      <c r="HZ124" s="25"/>
      <c r="IA124" s="25"/>
      <c r="IB124" s="25"/>
      <c r="IC124" s="25"/>
      <c r="ID124" s="25"/>
      <c r="IE124" s="25"/>
      <c r="IF124" s="25"/>
      <c r="IG124" s="25"/>
      <c r="IH124" s="25"/>
      <c r="II124" s="25"/>
      <c r="IJ124" s="25"/>
      <c r="IK124" s="25"/>
      <c r="IL124" s="25"/>
      <c r="IM124" s="25"/>
      <c r="IN124" s="25"/>
      <c r="IO124" s="25"/>
      <c r="IP124" s="25"/>
      <c r="IQ124" s="25"/>
      <c r="IR124" s="25"/>
      <c r="IS124" s="25"/>
      <c r="IT124" s="25"/>
      <c r="IU124" s="25"/>
      <c r="IV124" s="25"/>
    </row>
    <row r="125" spans="2:256" s="27" customFormat="1">
      <c r="B125" s="25"/>
      <c r="C125" s="32"/>
      <c r="D125" s="33"/>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c r="AG125" s="25"/>
      <c r="AH125" s="25"/>
      <c r="AI125" s="25"/>
      <c r="AJ125" s="25"/>
      <c r="AK125" s="25"/>
      <c r="AL125" s="25"/>
      <c r="AM125" s="25"/>
      <c r="AN125" s="25"/>
      <c r="AO125" s="25"/>
      <c r="AP125" s="25"/>
      <c r="AQ125" s="25"/>
      <c r="AR125" s="25"/>
      <c r="AS125" s="25"/>
      <c r="AT125" s="25"/>
      <c r="AU125" s="25"/>
      <c r="AV125" s="25"/>
      <c r="AW125" s="25"/>
      <c r="AX125" s="25"/>
      <c r="AY125" s="25"/>
      <c r="AZ125" s="25"/>
      <c r="BA125" s="25"/>
      <c r="BB125" s="25"/>
      <c r="BC125" s="25"/>
      <c r="BD125" s="25"/>
      <c r="BE125" s="25"/>
      <c r="BF125" s="25"/>
      <c r="BG125" s="25"/>
      <c r="BH125" s="25"/>
      <c r="BI125" s="25"/>
      <c r="BJ125" s="25"/>
      <c r="BK125" s="25"/>
      <c r="BL125" s="25"/>
      <c r="BM125" s="25"/>
      <c r="BN125" s="25"/>
      <c r="BO125" s="25"/>
      <c r="BP125" s="25"/>
      <c r="BQ125" s="25"/>
      <c r="BR125" s="25"/>
      <c r="BS125" s="25"/>
      <c r="BT125" s="25"/>
      <c r="BU125" s="25"/>
      <c r="BV125" s="25"/>
      <c r="BW125" s="25"/>
      <c r="BX125" s="25"/>
      <c r="BY125" s="25"/>
      <c r="BZ125" s="25"/>
      <c r="CA125" s="25"/>
      <c r="CB125" s="25"/>
      <c r="CC125" s="25"/>
      <c r="CD125" s="25"/>
      <c r="CE125" s="25"/>
      <c r="CF125" s="25"/>
      <c r="CG125" s="25"/>
      <c r="CH125" s="25"/>
      <c r="CI125" s="25"/>
      <c r="CJ125" s="25"/>
      <c r="CK125" s="25"/>
      <c r="CL125" s="25"/>
      <c r="CM125" s="25"/>
      <c r="CN125" s="25"/>
      <c r="CO125" s="25"/>
      <c r="CP125" s="25"/>
      <c r="CQ125" s="25"/>
      <c r="CR125" s="25"/>
      <c r="CS125" s="25"/>
      <c r="CT125" s="25"/>
      <c r="CU125" s="25"/>
      <c r="CV125" s="25"/>
      <c r="CW125" s="25"/>
      <c r="CX125" s="25"/>
      <c r="CY125" s="25"/>
      <c r="CZ125" s="25"/>
      <c r="DA125" s="25"/>
      <c r="DB125" s="25"/>
      <c r="DC125" s="25"/>
      <c r="DD125" s="25"/>
      <c r="DE125" s="25"/>
      <c r="DF125" s="25"/>
      <c r="DG125" s="25"/>
      <c r="DH125" s="25"/>
      <c r="DI125" s="25"/>
      <c r="DJ125" s="25"/>
      <c r="DK125" s="25"/>
      <c r="DL125" s="25"/>
      <c r="DM125" s="25"/>
      <c r="DN125" s="25"/>
      <c r="DO125" s="25"/>
      <c r="DP125" s="25"/>
      <c r="DQ125" s="25"/>
      <c r="DR125" s="25"/>
      <c r="DS125" s="25"/>
      <c r="DT125" s="25"/>
      <c r="DU125" s="25"/>
      <c r="DV125" s="25"/>
      <c r="DW125" s="25"/>
      <c r="DX125" s="25"/>
      <c r="DY125" s="25"/>
      <c r="DZ125" s="25"/>
      <c r="EA125" s="25"/>
      <c r="EB125" s="25"/>
      <c r="EC125" s="25"/>
      <c r="ED125" s="25"/>
      <c r="EE125" s="25"/>
      <c r="EF125" s="25"/>
      <c r="EG125" s="25"/>
      <c r="EH125" s="25"/>
      <c r="EI125" s="25"/>
      <c r="EJ125" s="25"/>
      <c r="EK125" s="25"/>
      <c r="EL125" s="25"/>
      <c r="EM125" s="25"/>
      <c r="EN125" s="25"/>
      <c r="EO125" s="25"/>
      <c r="EP125" s="25"/>
      <c r="EQ125" s="25"/>
      <c r="ER125" s="25"/>
      <c r="ES125" s="25"/>
      <c r="ET125" s="25"/>
      <c r="EU125" s="25"/>
      <c r="EV125" s="25"/>
      <c r="EW125" s="25"/>
      <c r="EX125" s="25"/>
      <c r="EY125" s="25"/>
      <c r="EZ125" s="25"/>
      <c r="FA125" s="25"/>
      <c r="FB125" s="25"/>
      <c r="FC125" s="25"/>
      <c r="FD125" s="25"/>
      <c r="FE125" s="25"/>
      <c r="FF125" s="25"/>
      <c r="FG125" s="25"/>
      <c r="FH125" s="25"/>
      <c r="FI125" s="25"/>
      <c r="FJ125" s="25"/>
      <c r="FK125" s="25"/>
      <c r="FL125" s="25"/>
      <c r="FM125" s="25"/>
      <c r="FN125" s="25"/>
      <c r="FO125" s="25"/>
      <c r="FP125" s="25"/>
      <c r="FQ125" s="25"/>
      <c r="FR125" s="25"/>
      <c r="FS125" s="25"/>
      <c r="FT125" s="25"/>
      <c r="FU125" s="25"/>
      <c r="FV125" s="25"/>
      <c r="FW125" s="25"/>
      <c r="FX125" s="25"/>
      <c r="FY125" s="25"/>
      <c r="FZ125" s="25"/>
      <c r="GA125" s="25"/>
      <c r="GB125" s="25"/>
      <c r="GC125" s="25"/>
      <c r="GD125" s="25"/>
      <c r="GE125" s="25"/>
      <c r="GF125" s="25"/>
      <c r="GG125" s="25"/>
      <c r="GH125" s="25"/>
      <c r="GI125" s="25"/>
      <c r="GJ125" s="25"/>
      <c r="GK125" s="25"/>
      <c r="GL125" s="25"/>
      <c r="GM125" s="25"/>
      <c r="GN125" s="25"/>
      <c r="GO125" s="25"/>
      <c r="GP125" s="25"/>
      <c r="GQ125" s="25"/>
      <c r="GR125" s="25"/>
      <c r="GS125" s="25"/>
      <c r="GT125" s="25"/>
      <c r="GU125" s="25"/>
      <c r="GV125" s="25"/>
      <c r="GW125" s="25"/>
      <c r="GX125" s="25"/>
      <c r="GY125" s="25"/>
      <c r="GZ125" s="25"/>
      <c r="HA125" s="25"/>
      <c r="HB125" s="25"/>
      <c r="HC125" s="25"/>
      <c r="HD125" s="25"/>
      <c r="HE125" s="25"/>
      <c r="HF125" s="25"/>
      <c r="HG125" s="25"/>
      <c r="HH125" s="25"/>
      <c r="HI125" s="25"/>
      <c r="HJ125" s="25"/>
      <c r="HK125" s="25"/>
      <c r="HL125" s="25"/>
      <c r="HM125" s="25"/>
      <c r="HN125" s="25"/>
      <c r="HO125" s="25"/>
      <c r="HP125" s="25"/>
      <c r="HQ125" s="25"/>
      <c r="HR125" s="25"/>
      <c r="HS125" s="25"/>
      <c r="HT125" s="25"/>
      <c r="HU125" s="25"/>
      <c r="HV125" s="25"/>
      <c r="HW125" s="25"/>
      <c r="HX125" s="25"/>
      <c r="HY125" s="25"/>
      <c r="HZ125" s="25"/>
      <c r="IA125" s="25"/>
      <c r="IB125" s="25"/>
      <c r="IC125" s="25"/>
      <c r="ID125" s="25"/>
      <c r="IE125" s="25"/>
      <c r="IF125" s="25"/>
      <c r="IG125" s="25"/>
      <c r="IH125" s="25"/>
      <c r="II125" s="25"/>
      <c r="IJ125" s="25"/>
      <c r="IK125" s="25"/>
      <c r="IL125" s="25"/>
      <c r="IM125" s="25"/>
      <c r="IN125" s="25"/>
      <c r="IO125" s="25"/>
      <c r="IP125" s="25"/>
      <c r="IQ125" s="25"/>
      <c r="IR125" s="25"/>
      <c r="IS125" s="25"/>
      <c r="IT125" s="25"/>
      <c r="IU125" s="25"/>
      <c r="IV125" s="25"/>
    </row>
    <row r="126" spans="2:256" s="27" customFormat="1">
      <c r="B126" s="25"/>
      <c r="C126" s="32"/>
      <c r="D126" s="33"/>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c r="AG126" s="25"/>
      <c r="AH126" s="25"/>
      <c r="AI126" s="25"/>
      <c r="AJ126" s="25"/>
      <c r="AK126" s="25"/>
      <c r="AL126" s="25"/>
      <c r="AM126" s="25"/>
      <c r="AN126" s="25"/>
      <c r="AO126" s="25"/>
      <c r="AP126" s="25"/>
      <c r="AQ126" s="25"/>
      <c r="AR126" s="25"/>
      <c r="AS126" s="25"/>
      <c r="AT126" s="25"/>
      <c r="AU126" s="25"/>
      <c r="AV126" s="25"/>
      <c r="AW126" s="25"/>
      <c r="AX126" s="25"/>
      <c r="AY126" s="25"/>
      <c r="AZ126" s="25"/>
      <c r="BA126" s="25"/>
      <c r="BB126" s="25"/>
      <c r="BC126" s="25"/>
      <c r="BD126" s="25"/>
      <c r="BE126" s="25"/>
      <c r="BF126" s="25"/>
      <c r="BG126" s="25"/>
      <c r="BH126" s="25"/>
      <c r="BI126" s="25"/>
      <c r="BJ126" s="25"/>
      <c r="BK126" s="25"/>
      <c r="BL126" s="25"/>
      <c r="BM126" s="25"/>
      <c r="BN126" s="25"/>
      <c r="BO126" s="25"/>
      <c r="BP126" s="25"/>
      <c r="BQ126" s="25"/>
      <c r="BR126" s="25"/>
      <c r="BS126" s="25"/>
      <c r="BT126" s="25"/>
      <c r="BU126" s="25"/>
      <c r="BV126" s="25"/>
      <c r="BW126" s="25"/>
      <c r="BX126" s="25"/>
      <c r="BY126" s="25"/>
      <c r="BZ126" s="25"/>
      <c r="CA126" s="25"/>
      <c r="CB126" s="25"/>
      <c r="CC126" s="25"/>
      <c r="CD126" s="25"/>
      <c r="CE126" s="25"/>
      <c r="CF126" s="25"/>
      <c r="CG126" s="25"/>
      <c r="CH126" s="25"/>
      <c r="CI126" s="25"/>
      <c r="CJ126" s="25"/>
      <c r="CK126" s="25"/>
      <c r="CL126" s="25"/>
      <c r="CM126" s="25"/>
      <c r="CN126" s="25"/>
      <c r="CO126" s="25"/>
      <c r="CP126" s="25"/>
      <c r="CQ126" s="25"/>
      <c r="CR126" s="25"/>
      <c r="CS126" s="25"/>
      <c r="CT126" s="25"/>
      <c r="CU126" s="25"/>
      <c r="CV126" s="25"/>
      <c r="CW126" s="25"/>
      <c r="CX126" s="25"/>
      <c r="CY126" s="25"/>
      <c r="CZ126" s="25"/>
      <c r="DA126" s="25"/>
      <c r="DB126" s="25"/>
      <c r="DC126" s="25"/>
      <c r="DD126" s="25"/>
      <c r="DE126" s="25"/>
      <c r="DF126" s="25"/>
      <c r="DG126" s="25"/>
      <c r="DH126" s="25"/>
      <c r="DI126" s="25"/>
      <c r="DJ126" s="25"/>
      <c r="DK126" s="25"/>
      <c r="DL126" s="25"/>
      <c r="DM126" s="25"/>
      <c r="DN126" s="25"/>
      <c r="DO126" s="25"/>
      <c r="DP126" s="25"/>
      <c r="DQ126" s="25"/>
      <c r="DR126" s="25"/>
      <c r="DS126" s="25"/>
      <c r="DT126" s="25"/>
      <c r="DU126" s="25"/>
      <c r="DV126" s="25"/>
      <c r="DW126" s="25"/>
      <c r="DX126" s="25"/>
      <c r="DY126" s="25"/>
      <c r="DZ126" s="25"/>
      <c r="EA126" s="25"/>
      <c r="EB126" s="25"/>
      <c r="EC126" s="25"/>
      <c r="ED126" s="25"/>
      <c r="EE126" s="25"/>
      <c r="EF126" s="25"/>
      <c r="EG126" s="25"/>
      <c r="EH126" s="25"/>
      <c r="EI126" s="25"/>
      <c r="EJ126" s="25"/>
      <c r="EK126" s="25"/>
      <c r="EL126" s="25"/>
      <c r="EM126" s="25"/>
      <c r="EN126" s="25"/>
      <c r="EO126" s="25"/>
      <c r="EP126" s="25"/>
      <c r="EQ126" s="25"/>
      <c r="ER126" s="25"/>
      <c r="ES126" s="25"/>
      <c r="ET126" s="25"/>
      <c r="EU126" s="25"/>
      <c r="EV126" s="25"/>
      <c r="EW126" s="25"/>
      <c r="EX126" s="25"/>
      <c r="EY126" s="25"/>
      <c r="EZ126" s="25"/>
      <c r="FA126" s="25"/>
      <c r="FB126" s="25"/>
      <c r="FC126" s="25"/>
      <c r="FD126" s="25"/>
      <c r="FE126" s="25"/>
      <c r="FF126" s="25"/>
      <c r="FG126" s="25"/>
      <c r="FH126" s="25"/>
      <c r="FI126" s="25"/>
      <c r="FJ126" s="25"/>
      <c r="FK126" s="25"/>
      <c r="FL126" s="25"/>
      <c r="FM126" s="25"/>
      <c r="FN126" s="25"/>
      <c r="FO126" s="25"/>
      <c r="FP126" s="25"/>
      <c r="FQ126" s="25"/>
      <c r="FR126" s="25"/>
      <c r="FS126" s="25"/>
      <c r="FT126" s="25"/>
      <c r="FU126" s="25"/>
      <c r="FV126" s="25"/>
      <c r="FW126" s="25"/>
      <c r="FX126" s="25"/>
      <c r="FY126" s="25"/>
      <c r="FZ126" s="25"/>
      <c r="GA126" s="25"/>
      <c r="GB126" s="25"/>
      <c r="GC126" s="25"/>
      <c r="GD126" s="25"/>
      <c r="GE126" s="25"/>
      <c r="GF126" s="25"/>
      <c r="GG126" s="25"/>
      <c r="GH126" s="25"/>
      <c r="GI126" s="25"/>
      <c r="GJ126" s="25"/>
      <c r="GK126" s="25"/>
      <c r="GL126" s="25"/>
      <c r="GM126" s="25"/>
      <c r="GN126" s="25"/>
      <c r="GO126" s="25"/>
      <c r="GP126" s="25"/>
      <c r="GQ126" s="25"/>
      <c r="GR126" s="25"/>
      <c r="GS126" s="25"/>
      <c r="GT126" s="25"/>
      <c r="GU126" s="25"/>
      <c r="GV126" s="25"/>
      <c r="GW126" s="25"/>
      <c r="GX126" s="25"/>
      <c r="GY126" s="25"/>
      <c r="GZ126" s="25"/>
      <c r="HA126" s="25"/>
      <c r="HB126" s="25"/>
      <c r="HC126" s="25"/>
      <c r="HD126" s="25"/>
      <c r="HE126" s="25"/>
      <c r="HF126" s="25"/>
      <c r="HG126" s="25"/>
      <c r="HH126" s="25"/>
      <c r="HI126" s="25"/>
      <c r="HJ126" s="25"/>
      <c r="HK126" s="25"/>
      <c r="HL126" s="25"/>
      <c r="HM126" s="25"/>
      <c r="HN126" s="25"/>
      <c r="HO126" s="25"/>
      <c r="HP126" s="25"/>
      <c r="HQ126" s="25"/>
      <c r="HR126" s="25"/>
      <c r="HS126" s="25"/>
      <c r="HT126" s="25"/>
      <c r="HU126" s="25"/>
      <c r="HV126" s="25"/>
      <c r="HW126" s="25"/>
      <c r="HX126" s="25"/>
      <c r="HY126" s="25"/>
      <c r="HZ126" s="25"/>
      <c r="IA126" s="25"/>
      <c r="IB126" s="25"/>
      <c r="IC126" s="25"/>
      <c r="ID126" s="25"/>
      <c r="IE126" s="25"/>
      <c r="IF126" s="25"/>
      <c r="IG126" s="25"/>
      <c r="IH126" s="25"/>
      <c r="II126" s="25"/>
      <c r="IJ126" s="25"/>
      <c r="IK126" s="25"/>
      <c r="IL126" s="25"/>
      <c r="IM126" s="25"/>
      <c r="IN126" s="25"/>
      <c r="IO126" s="25"/>
      <c r="IP126" s="25"/>
      <c r="IQ126" s="25"/>
      <c r="IR126" s="25"/>
      <c r="IS126" s="25"/>
      <c r="IT126" s="25"/>
      <c r="IU126" s="25"/>
      <c r="IV126" s="25"/>
    </row>
    <row r="127" spans="2:256" s="27" customFormat="1">
      <c r="B127" s="25"/>
      <c r="C127" s="32"/>
      <c r="D127" s="33"/>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c r="AG127" s="25"/>
      <c r="AH127" s="25"/>
      <c r="AI127" s="25"/>
      <c r="AJ127" s="25"/>
      <c r="AK127" s="25"/>
      <c r="AL127" s="25"/>
      <c r="AM127" s="25"/>
      <c r="AN127" s="25"/>
      <c r="AO127" s="25"/>
      <c r="AP127" s="25"/>
      <c r="AQ127" s="25"/>
      <c r="AR127" s="25"/>
      <c r="AS127" s="25"/>
      <c r="AT127" s="25"/>
      <c r="AU127" s="25"/>
      <c r="AV127" s="25"/>
      <c r="AW127" s="25"/>
      <c r="AX127" s="25"/>
      <c r="AY127" s="25"/>
      <c r="AZ127" s="25"/>
      <c r="BA127" s="25"/>
      <c r="BB127" s="25"/>
      <c r="BC127" s="25"/>
      <c r="BD127" s="25"/>
      <c r="BE127" s="25"/>
      <c r="BF127" s="25"/>
      <c r="BG127" s="25"/>
      <c r="BH127" s="25"/>
      <c r="BI127" s="25"/>
      <c r="BJ127" s="25"/>
      <c r="BK127" s="25"/>
      <c r="BL127" s="25"/>
      <c r="BM127" s="25"/>
      <c r="BN127" s="25"/>
      <c r="BO127" s="25"/>
      <c r="BP127" s="25"/>
      <c r="BQ127" s="25"/>
      <c r="BR127" s="25"/>
      <c r="BS127" s="25"/>
      <c r="BT127" s="25"/>
      <c r="BU127" s="25"/>
      <c r="BV127" s="25"/>
      <c r="BW127" s="25"/>
      <c r="BX127" s="25"/>
      <c r="BY127" s="25"/>
      <c r="BZ127" s="25"/>
      <c r="CA127" s="25"/>
      <c r="CB127" s="25"/>
      <c r="CC127" s="25"/>
      <c r="CD127" s="25"/>
      <c r="CE127" s="25"/>
      <c r="CF127" s="25"/>
      <c r="CG127" s="25"/>
      <c r="CH127" s="25"/>
      <c r="CI127" s="25"/>
      <c r="CJ127" s="25"/>
      <c r="CK127" s="25"/>
      <c r="CL127" s="25"/>
      <c r="CM127" s="25"/>
      <c r="CN127" s="25"/>
      <c r="CO127" s="25"/>
      <c r="CP127" s="25"/>
      <c r="CQ127" s="25"/>
      <c r="CR127" s="25"/>
      <c r="CS127" s="25"/>
      <c r="CT127" s="25"/>
      <c r="CU127" s="25"/>
      <c r="CV127" s="25"/>
      <c r="CW127" s="25"/>
      <c r="CX127" s="25"/>
      <c r="CY127" s="25"/>
      <c r="CZ127" s="25"/>
      <c r="DA127" s="25"/>
      <c r="DB127" s="25"/>
      <c r="DC127" s="25"/>
      <c r="DD127" s="25"/>
      <c r="DE127" s="25"/>
      <c r="DF127" s="25"/>
      <c r="DG127" s="25"/>
      <c r="DH127" s="25"/>
      <c r="DI127" s="25"/>
      <c r="DJ127" s="25"/>
      <c r="DK127" s="25"/>
      <c r="DL127" s="25"/>
      <c r="DM127" s="25"/>
      <c r="DN127" s="25"/>
      <c r="DO127" s="25"/>
      <c r="DP127" s="25"/>
      <c r="DQ127" s="25"/>
      <c r="DR127" s="25"/>
      <c r="DS127" s="25"/>
      <c r="DT127" s="25"/>
      <c r="DU127" s="25"/>
      <c r="DV127" s="25"/>
      <c r="DW127" s="25"/>
      <c r="DX127" s="25"/>
      <c r="DY127" s="25"/>
      <c r="DZ127" s="25"/>
      <c r="EA127" s="25"/>
      <c r="EB127" s="25"/>
      <c r="EC127" s="25"/>
      <c r="ED127" s="25"/>
      <c r="EE127" s="25"/>
      <c r="EF127" s="25"/>
      <c r="EG127" s="25"/>
      <c r="EH127" s="25"/>
      <c r="EI127" s="25"/>
      <c r="EJ127" s="25"/>
      <c r="EK127" s="25"/>
      <c r="EL127" s="25"/>
      <c r="EM127" s="25"/>
      <c r="EN127" s="25"/>
      <c r="EO127" s="25"/>
      <c r="EP127" s="25"/>
      <c r="EQ127" s="25"/>
      <c r="ER127" s="25"/>
      <c r="ES127" s="25"/>
      <c r="ET127" s="25"/>
      <c r="EU127" s="25"/>
      <c r="EV127" s="25"/>
      <c r="EW127" s="25"/>
      <c r="EX127" s="25"/>
      <c r="EY127" s="25"/>
      <c r="EZ127" s="25"/>
      <c r="FA127" s="25"/>
      <c r="FB127" s="25"/>
      <c r="FC127" s="25"/>
      <c r="FD127" s="25"/>
      <c r="FE127" s="25"/>
      <c r="FF127" s="25"/>
      <c r="FG127" s="25"/>
      <c r="FH127" s="25"/>
      <c r="FI127" s="25"/>
      <c r="FJ127" s="25"/>
      <c r="FK127" s="25"/>
      <c r="FL127" s="25"/>
      <c r="FM127" s="25"/>
      <c r="FN127" s="25"/>
      <c r="FO127" s="25"/>
      <c r="FP127" s="25"/>
      <c r="FQ127" s="25"/>
      <c r="FR127" s="25"/>
      <c r="FS127" s="25"/>
      <c r="FT127" s="25"/>
      <c r="FU127" s="25"/>
      <c r="FV127" s="25"/>
      <c r="FW127" s="25"/>
      <c r="FX127" s="25"/>
      <c r="FY127" s="25"/>
      <c r="FZ127" s="25"/>
      <c r="GA127" s="25"/>
      <c r="GB127" s="25"/>
      <c r="GC127" s="25"/>
      <c r="GD127" s="25"/>
      <c r="GE127" s="25"/>
      <c r="GF127" s="25"/>
      <c r="GG127" s="25"/>
      <c r="GH127" s="25"/>
      <c r="GI127" s="25"/>
      <c r="GJ127" s="25"/>
      <c r="GK127" s="25"/>
      <c r="GL127" s="25"/>
      <c r="GM127" s="25"/>
      <c r="GN127" s="25"/>
      <c r="GO127" s="25"/>
      <c r="GP127" s="25"/>
      <c r="GQ127" s="25"/>
      <c r="GR127" s="25"/>
      <c r="GS127" s="25"/>
      <c r="GT127" s="25"/>
      <c r="GU127" s="25"/>
      <c r="GV127" s="25"/>
      <c r="GW127" s="25"/>
      <c r="GX127" s="25"/>
      <c r="GY127" s="25"/>
      <c r="GZ127" s="25"/>
      <c r="HA127" s="25"/>
      <c r="HB127" s="25"/>
      <c r="HC127" s="25"/>
      <c r="HD127" s="25"/>
      <c r="HE127" s="25"/>
      <c r="HF127" s="25"/>
      <c r="HG127" s="25"/>
      <c r="HH127" s="25"/>
      <c r="HI127" s="25"/>
      <c r="HJ127" s="25"/>
      <c r="HK127" s="25"/>
      <c r="HL127" s="25"/>
      <c r="HM127" s="25"/>
      <c r="HN127" s="25"/>
      <c r="HO127" s="25"/>
      <c r="HP127" s="25"/>
      <c r="HQ127" s="25"/>
      <c r="HR127" s="25"/>
      <c r="HS127" s="25"/>
      <c r="HT127" s="25"/>
      <c r="HU127" s="25"/>
      <c r="HV127" s="25"/>
      <c r="HW127" s="25"/>
      <c r="HX127" s="25"/>
      <c r="HY127" s="25"/>
      <c r="HZ127" s="25"/>
      <c r="IA127" s="25"/>
      <c r="IB127" s="25"/>
      <c r="IC127" s="25"/>
      <c r="ID127" s="25"/>
      <c r="IE127" s="25"/>
      <c r="IF127" s="25"/>
      <c r="IG127" s="25"/>
      <c r="IH127" s="25"/>
      <c r="II127" s="25"/>
      <c r="IJ127" s="25"/>
      <c r="IK127" s="25"/>
      <c r="IL127" s="25"/>
      <c r="IM127" s="25"/>
      <c r="IN127" s="25"/>
      <c r="IO127" s="25"/>
      <c r="IP127" s="25"/>
      <c r="IQ127" s="25"/>
      <c r="IR127" s="25"/>
      <c r="IS127" s="25"/>
      <c r="IT127" s="25"/>
      <c r="IU127" s="25"/>
      <c r="IV127" s="25"/>
    </row>
    <row r="128" spans="2:256" s="27" customFormat="1">
      <c r="B128" s="25"/>
      <c r="C128" s="32"/>
      <c r="D128" s="33"/>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c r="AI128" s="25"/>
      <c r="AJ128" s="25"/>
      <c r="AK128" s="25"/>
      <c r="AL128" s="25"/>
      <c r="AM128" s="25"/>
      <c r="AN128" s="25"/>
      <c r="AO128" s="25"/>
      <c r="AP128" s="25"/>
      <c r="AQ128" s="25"/>
      <c r="AR128" s="25"/>
      <c r="AS128" s="25"/>
      <c r="AT128" s="25"/>
      <c r="AU128" s="25"/>
      <c r="AV128" s="25"/>
      <c r="AW128" s="25"/>
      <c r="AX128" s="25"/>
      <c r="AY128" s="25"/>
      <c r="AZ128" s="25"/>
      <c r="BA128" s="25"/>
      <c r="BB128" s="25"/>
      <c r="BC128" s="25"/>
      <c r="BD128" s="25"/>
      <c r="BE128" s="25"/>
      <c r="BF128" s="25"/>
      <c r="BG128" s="25"/>
      <c r="BH128" s="25"/>
      <c r="BI128" s="25"/>
      <c r="BJ128" s="25"/>
      <c r="BK128" s="25"/>
      <c r="BL128" s="25"/>
      <c r="BM128" s="25"/>
      <c r="BN128" s="25"/>
      <c r="BO128" s="25"/>
      <c r="BP128" s="25"/>
      <c r="BQ128" s="25"/>
      <c r="BR128" s="25"/>
      <c r="BS128" s="25"/>
      <c r="BT128" s="25"/>
      <c r="BU128" s="25"/>
      <c r="BV128" s="25"/>
      <c r="BW128" s="25"/>
      <c r="BX128" s="25"/>
      <c r="BY128" s="25"/>
      <c r="BZ128" s="25"/>
      <c r="CA128" s="25"/>
      <c r="CB128" s="25"/>
      <c r="CC128" s="25"/>
      <c r="CD128" s="25"/>
      <c r="CE128" s="25"/>
      <c r="CF128" s="25"/>
      <c r="CG128" s="25"/>
      <c r="CH128" s="25"/>
      <c r="CI128" s="25"/>
      <c r="CJ128" s="25"/>
      <c r="CK128" s="25"/>
      <c r="CL128" s="25"/>
      <c r="CM128" s="25"/>
      <c r="CN128" s="25"/>
      <c r="CO128" s="25"/>
      <c r="CP128" s="25"/>
      <c r="CQ128" s="25"/>
      <c r="CR128" s="25"/>
      <c r="CS128" s="25"/>
      <c r="CT128" s="25"/>
      <c r="CU128" s="25"/>
      <c r="CV128" s="25"/>
      <c r="CW128" s="25"/>
      <c r="CX128" s="25"/>
      <c r="CY128" s="25"/>
      <c r="CZ128" s="25"/>
      <c r="DA128" s="25"/>
      <c r="DB128" s="25"/>
      <c r="DC128" s="25"/>
      <c r="DD128" s="25"/>
      <c r="DE128" s="25"/>
      <c r="DF128" s="25"/>
      <c r="DG128" s="25"/>
      <c r="DH128" s="25"/>
      <c r="DI128" s="25"/>
      <c r="DJ128" s="25"/>
      <c r="DK128" s="25"/>
      <c r="DL128" s="25"/>
      <c r="DM128" s="25"/>
      <c r="DN128" s="25"/>
      <c r="DO128" s="25"/>
      <c r="DP128" s="25"/>
      <c r="DQ128" s="25"/>
      <c r="DR128" s="25"/>
      <c r="DS128" s="25"/>
      <c r="DT128" s="25"/>
      <c r="DU128" s="25"/>
      <c r="DV128" s="25"/>
      <c r="DW128" s="25"/>
      <c r="DX128" s="25"/>
      <c r="DY128" s="25"/>
      <c r="DZ128" s="25"/>
      <c r="EA128" s="25"/>
      <c r="EB128" s="25"/>
      <c r="EC128" s="25"/>
      <c r="ED128" s="25"/>
      <c r="EE128" s="25"/>
      <c r="EF128" s="25"/>
      <c r="EG128" s="25"/>
      <c r="EH128" s="25"/>
      <c r="EI128" s="25"/>
      <c r="EJ128" s="25"/>
      <c r="EK128" s="25"/>
      <c r="EL128" s="25"/>
      <c r="EM128" s="25"/>
      <c r="EN128" s="25"/>
      <c r="EO128" s="25"/>
      <c r="EP128" s="25"/>
      <c r="EQ128" s="25"/>
      <c r="ER128" s="25"/>
      <c r="ES128" s="25"/>
      <c r="ET128" s="25"/>
      <c r="EU128" s="25"/>
      <c r="EV128" s="25"/>
      <c r="EW128" s="25"/>
      <c r="EX128" s="25"/>
      <c r="EY128" s="25"/>
      <c r="EZ128" s="25"/>
      <c r="FA128" s="25"/>
      <c r="FB128" s="25"/>
      <c r="FC128" s="25"/>
      <c r="FD128" s="25"/>
      <c r="FE128" s="25"/>
      <c r="FF128" s="25"/>
      <c r="FG128" s="25"/>
      <c r="FH128" s="25"/>
      <c r="FI128" s="25"/>
      <c r="FJ128" s="25"/>
      <c r="FK128" s="25"/>
      <c r="FL128" s="25"/>
      <c r="FM128" s="25"/>
      <c r="FN128" s="25"/>
      <c r="FO128" s="25"/>
      <c r="FP128" s="25"/>
      <c r="FQ128" s="25"/>
      <c r="FR128" s="25"/>
      <c r="FS128" s="25"/>
      <c r="FT128" s="25"/>
      <c r="FU128" s="25"/>
      <c r="FV128" s="25"/>
      <c r="FW128" s="25"/>
      <c r="FX128" s="25"/>
      <c r="FY128" s="25"/>
      <c r="FZ128" s="25"/>
      <c r="GA128" s="25"/>
      <c r="GB128" s="25"/>
      <c r="GC128" s="25"/>
      <c r="GD128" s="25"/>
      <c r="GE128" s="25"/>
      <c r="GF128" s="25"/>
      <c r="GG128" s="25"/>
      <c r="GH128" s="25"/>
      <c r="GI128" s="25"/>
      <c r="GJ128" s="25"/>
      <c r="GK128" s="25"/>
      <c r="GL128" s="25"/>
      <c r="GM128" s="25"/>
      <c r="GN128" s="25"/>
      <c r="GO128" s="25"/>
      <c r="GP128" s="25"/>
      <c r="GQ128" s="25"/>
      <c r="GR128" s="25"/>
      <c r="GS128" s="25"/>
      <c r="GT128" s="25"/>
      <c r="GU128" s="25"/>
      <c r="GV128" s="25"/>
      <c r="GW128" s="25"/>
      <c r="GX128" s="25"/>
      <c r="GY128" s="25"/>
      <c r="GZ128" s="25"/>
      <c r="HA128" s="25"/>
      <c r="HB128" s="25"/>
      <c r="HC128" s="25"/>
      <c r="HD128" s="25"/>
      <c r="HE128" s="25"/>
      <c r="HF128" s="25"/>
      <c r="HG128" s="25"/>
      <c r="HH128" s="25"/>
      <c r="HI128" s="25"/>
      <c r="HJ128" s="25"/>
      <c r="HK128" s="25"/>
      <c r="HL128" s="25"/>
      <c r="HM128" s="25"/>
      <c r="HN128" s="25"/>
      <c r="HO128" s="25"/>
      <c r="HP128" s="25"/>
      <c r="HQ128" s="25"/>
      <c r="HR128" s="25"/>
      <c r="HS128" s="25"/>
      <c r="HT128" s="25"/>
      <c r="HU128" s="25"/>
      <c r="HV128" s="25"/>
      <c r="HW128" s="25"/>
      <c r="HX128" s="25"/>
      <c r="HY128" s="25"/>
      <c r="HZ128" s="25"/>
      <c r="IA128" s="25"/>
      <c r="IB128" s="25"/>
      <c r="IC128" s="25"/>
      <c r="ID128" s="25"/>
      <c r="IE128" s="25"/>
      <c r="IF128" s="25"/>
      <c r="IG128" s="25"/>
      <c r="IH128" s="25"/>
      <c r="II128" s="25"/>
      <c r="IJ128" s="25"/>
      <c r="IK128" s="25"/>
      <c r="IL128" s="25"/>
      <c r="IM128" s="25"/>
      <c r="IN128" s="25"/>
      <c r="IO128" s="25"/>
      <c r="IP128" s="25"/>
      <c r="IQ128" s="25"/>
      <c r="IR128" s="25"/>
      <c r="IS128" s="25"/>
      <c r="IT128" s="25"/>
      <c r="IU128" s="25"/>
      <c r="IV128" s="25"/>
    </row>
    <row r="129" spans="2:256" s="27" customFormat="1">
      <c r="B129" s="25"/>
      <c r="C129" s="32"/>
      <c r="D129" s="33"/>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25"/>
      <c r="AH129" s="25"/>
      <c r="AI129" s="25"/>
      <c r="AJ129" s="25"/>
      <c r="AK129" s="25"/>
      <c r="AL129" s="25"/>
      <c r="AM129" s="25"/>
      <c r="AN129" s="25"/>
      <c r="AO129" s="25"/>
      <c r="AP129" s="25"/>
      <c r="AQ129" s="25"/>
      <c r="AR129" s="25"/>
      <c r="AS129" s="25"/>
      <c r="AT129" s="25"/>
      <c r="AU129" s="25"/>
      <c r="AV129" s="25"/>
      <c r="AW129" s="25"/>
      <c r="AX129" s="25"/>
      <c r="AY129" s="25"/>
      <c r="AZ129" s="25"/>
      <c r="BA129" s="25"/>
      <c r="BB129" s="25"/>
      <c r="BC129" s="25"/>
      <c r="BD129" s="25"/>
      <c r="BE129" s="25"/>
      <c r="BF129" s="25"/>
      <c r="BG129" s="25"/>
      <c r="BH129" s="25"/>
      <c r="BI129" s="25"/>
      <c r="BJ129" s="25"/>
      <c r="BK129" s="25"/>
      <c r="BL129" s="25"/>
      <c r="BM129" s="25"/>
      <c r="BN129" s="25"/>
      <c r="BO129" s="25"/>
      <c r="BP129" s="25"/>
      <c r="BQ129" s="25"/>
      <c r="BR129" s="25"/>
      <c r="BS129" s="25"/>
      <c r="BT129" s="25"/>
      <c r="BU129" s="25"/>
      <c r="BV129" s="25"/>
      <c r="BW129" s="25"/>
      <c r="BX129" s="25"/>
      <c r="BY129" s="25"/>
      <c r="BZ129" s="25"/>
      <c r="CA129" s="25"/>
      <c r="CB129" s="25"/>
      <c r="CC129" s="25"/>
      <c r="CD129" s="25"/>
      <c r="CE129" s="25"/>
      <c r="CF129" s="25"/>
      <c r="CG129" s="25"/>
      <c r="CH129" s="25"/>
      <c r="CI129" s="25"/>
      <c r="CJ129" s="25"/>
      <c r="CK129" s="25"/>
      <c r="CL129" s="25"/>
      <c r="CM129" s="25"/>
      <c r="CN129" s="25"/>
      <c r="CO129" s="25"/>
      <c r="CP129" s="25"/>
      <c r="CQ129" s="25"/>
      <c r="CR129" s="25"/>
      <c r="CS129" s="25"/>
      <c r="CT129" s="25"/>
      <c r="CU129" s="25"/>
      <c r="CV129" s="25"/>
      <c r="CW129" s="25"/>
      <c r="CX129" s="25"/>
      <c r="CY129" s="25"/>
      <c r="CZ129" s="25"/>
      <c r="DA129" s="25"/>
      <c r="DB129" s="25"/>
      <c r="DC129" s="25"/>
      <c r="DD129" s="25"/>
      <c r="DE129" s="25"/>
      <c r="DF129" s="25"/>
      <c r="DG129" s="25"/>
      <c r="DH129" s="25"/>
      <c r="DI129" s="25"/>
      <c r="DJ129" s="25"/>
      <c r="DK129" s="25"/>
      <c r="DL129" s="25"/>
      <c r="DM129" s="25"/>
      <c r="DN129" s="25"/>
      <c r="DO129" s="25"/>
      <c r="DP129" s="25"/>
      <c r="DQ129" s="25"/>
      <c r="DR129" s="25"/>
      <c r="DS129" s="25"/>
      <c r="DT129" s="25"/>
      <c r="DU129" s="25"/>
      <c r="DV129" s="25"/>
      <c r="DW129" s="25"/>
      <c r="DX129" s="25"/>
      <c r="DY129" s="25"/>
      <c r="DZ129" s="25"/>
      <c r="EA129" s="25"/>
      <c r="EB129" s="25"/>
      <c r="EC129" s="25"/>
      <c r="ED129" s="25"/>
      <c r="EE129" s="25"/>
      <c r="EF129" s="25"/>
      <c r="EG129" s="25"/>
      <c r="EH129" s="25"/>
      <c r="EI129" s="25"/>
      <c r="EJ129" s="25"/>
      <c r="EK129" s="25"/>
      <c r="EL129" s="25"/>
      <c r="EM129" s="25"/>
      <c r="EN129" s="25"/>
      <c r="EO129" s="25"/>
      <c r="EP129" s="25"/>
      <c r="EQ129" s="25"/>
      <c r="ER129" s="25"/>
      <c r="ES129" s="25"/>
      <c r="ET129" s="25"/>
      <c r="EU129" s="25"/>
      <c r="EV129" s="25"/>
      <c r="EW129" s="25"/>
      <c r="EX129" s="25"/>
      <c r="EY129" s="25"/>
      <c r="EZ129" s="25"/>
      <c r="FA129" s="25"/>
      <c r="FB129" s="25"/>
      <c r="FC129" s="25"/>
      <c r="FD129" s="25"/>
      <c r="FE129" s="25"/>
      <c r="FF129" s="25"/>
      <c r="FG129" s="25"/>
      <c r="FH129" s="25"/>
      <c r="FI129" s="25"/>
      <c r="FJ129" s="25"/>
      <c r="FK129" s="25"/>
      <c r="FL129" s="25"/>
      <c r="FM129" s="25"/>
      <c r="FN129" s="25"/>
      <c r="FO129" s="25"/>
      <c r="FP129" s="25"/>
      <c r="FQ129" s="25"/>
      <c r="FR129" s="25"/>
      <c r="FS129" s="25"/>
      <c r="FT129" s="25"/>
      <c r="FU129" s="25"/>
      <c r="FV129" s="25"/>
      <c r="FW129" s="25"/>
      <c r="FX129" s="25"/>
      <c r="FY129" s="25"/>
      <c r="FZ129" s="25"/>
      <c r="GA129" s="25"/>
      <c r="GB129" s="25"/>
      <c r="GC129" s="25"/>
      <c r="GD129" s="25"/>
      <c r="GE129" s="25"/>
      <c r="GF129" s="25"/>
      <c r="GG129" s="25"/>
      <c r="GH129" s="25"/>
      <c r="GI129" s="25"/>
      <c r="GJ129" s="25"/>
      <c r="GK129" s="25"/>
      <c r="GL129" s="25"/>
      <c r="GM129" s="25"/>
      <c r="GN129" s="25"/>
      <c r="GO129" s="25"/>
      <c r="GP129" s="25"/>
      <c r="GQ129" s="25"/>
      <c r="GR129" s="25"/>
      <c r="GS129" s="25"/>
      <c r="GT129" s="25"/>
      <c r="GU129" s="25"/>
      <c r="GV129" s="25"/>
      <c r="GW129" s="25"/>
      <c r="GX129" s="25"/>
      <c r="GY129" s="25"/>
      <c r="GZ129" s="25"/>
      <c r="HA129" s="25"/>
      <c r="HB129" s="25"/>
      <c r="HC129" s="25"/>
      <c r="HD129" s="25"/>
      <c r="HE129" s="25"/>
      <c r="HF129" s="25"/>
      <c r="HG129" s="25"/>
      <c r="HH129" s="25"/>
      <c r="HI129" s="25"/>
      <c r="HJ129" s="25"/>
      <c r="HK129" s="25"/>
      <c r="HL129" s="25"/>
      <c r="HM129" s="25"/>
      <c r="HN129" s="25"/>
      <c r="HO129" s="25"/>
      <c r="HP129" s="25"/>
      <c r="HQ129" s="25"/>
      <c r="HR129" s="25"/>
      <c r="HS129" s="25"/>
      <c r="HT129" s="25"/>
      <c r="HU129" s="25"/>
      <c r="HV129" s="25"/>
      <c r="HW129" s="25"/>
      <c r="HX129" s="25"/>
      <c r="HY129" s="25"/>
      <c r="HZ129" s="25"/>
      <c r="IA129" s="25"/>
      <c r="IB129" s="25"/>
      <c r="IC129" s="25"/>
      <c r="ID129" s="25"/>
      <c r="IE129" s="25"/>
      <c r="IF129" s="25"/>
      <c r="IG129" s="25"/>
      <c r="IH129" s="25"/>
      <c r="II129" s="25"/>
      <c r="IJ129" s="25"/>
      <c r="IK129" s="25"/>
      <c r="IL129" s="25"/>
      <c r="IM129" s="25"/>
      <c r="IN129" s="25"/>
      <c r="IO129" s="25"/>
      <c r="IP129" s="25"/>
      <c r="IQ129" s="25"/>
      <c r="IR129" s="25"/>
      <c r="IS129" s="25"/>
      <c r="IT129" s="25"/>
      <c r="IU129" s="25"/>
      <c r="IV129" s="25"/>
    </row>
    <row r="130" spans="2:256" s="27" customFormat="1">
      <c r="B130" s="25"/>
      <c r="C130" s="32"/>
      <c r="D130" s="33"/>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c r="AI130" s="25"/>
      <c r="AJ130" s="25"/>
      <c r="AK130" s="25"/>
      <c r="AL130" s="25"/>
      <c r="AM130" s="25"/>
      <c r="AN130" s="25"/>
      <c r="AO130" s="25"/>
      <c r="AP130" s="25"/>
      <c r="AQ130" s="25"/>
      <c r="AR130" s="25"/>
      <c r="AS130" s="25"/>
      <c r="AT130" s="25"/>
      <c r="AU130" s="25"/>
      <c r="AV130" s="25"/>
      <c r="AW130" s="25"/>
      <c r="AX130" s="25"/>
      <c r="AY130" s="25"/>
      <c r="AZ130" s="25"/>
      <c r="BA130" s="25"/>
      <c r="BB130" s="25"/>
      <c r="BC130" s="25"/>
      <c r="BD130" s="25"/>
      <c r="BE130" s="25"/>
      <c r="BF130" s="25"/>
      <c r="BG130" s="25"/>
      <c r="BH130" s="25"/>
      <c r="BI130" s="25"/>
      <c r="BJ130" s="25"/>
      <c r="BK130" s="25"/>
      <c r="BL130" s="25"/>
      <c r="BM130" s="25"/>
      <c r="BN130" s="25"/>
      <c r="BO130" s="25"/>
      <c r="BP130" s="25"/>
      <c r="BQ130" s="25"/>
      <c r="BR130" s="25"/>
      <c r="BS130" s="25"/>
      <c r="BT130" s="25"/>
      <c r="BU130" s="25"/>
      <c r="BV130" s="25"/>
      <c r="BW130" s="25"/>
      <c r="BX130" s="25"/>
      <c r="BY130" s="25"/>
      <c r="BZ130" s="25"/>
      <c r="CA130" s="25"/>
      <c r="CB130" s="25"/>
      <c r="CC130" s="25"/>
      <c r="CD130" s="25"/>
      <c r="CE130" s="25"/>
      <c r="CF130" s="25"/>
      <c r="CG130" s="25"/>
      <c r="CH130" s="25"/>
      <c r="CI130" s="25"/>
      <c r="CJ130" s="25"/>
      <c r="CK130" s="25"/>
      <c r="CL130" s="25"/>
      <c r="CM130" s="25"/>
      <c r="CN130" s="25"/>
      <c r="CO130" s="25"/>
      <c r="CP130" s="25"/>
      <c r="CQ130" s="25"/>
      <c r="CR130" s="25"/>
      <c r="CS130" s="25"/>
      <c r="CT130" s="25"/>
      <c r="CU130" s="25"/>
      <c r="CV130" s="25"/>
      <c r="CW130" s="25"/>
      <c r="CX130" s="25"/>
      <c r="CY130" s="25"/>
      <c r="CZ130" s="25"/>
      <c r="DA130" s="25"/>
      <c r="DB130" s="25"/>
      <c r="DC130" s="25"/>
      <c r="DD130" s="25"/>
      <c r="DE130" s="25"/>
      <c r="DF130" s="25"/>
      <c r="DG130" s="25"/>
      <c r="DH130" s="25"/>
      <c r="DI130" s="25"/>
      <c r="DJ130" s="25"/>
      <c r="DK130" s="25"/>
      <c r="DL130" s="25"/>
      <c r="DM130" s="25"/>
      <c r="DN130" s="25"/>
      <c r="DO130" s="25"/>
      <c r="DP130" s="25"/>
      <c r="DQ130" s="25"/>
      <c r="DR130" s="25"/>
      <c r="DS130" s="25"/>
      <c r="DT130" s="25"/>
      <c r="DU130" s="25"/>
      <c r="DV130" s="25"/>
      <c r="DW130" s="25"/>
      <c r="DX130" s="25"/>
      <c r="DY130" s="25"/>
      <c r="DZ130" s="25"/>
      <c r="EA130" s="25"/>
      <c r="EB130" s="25"/>
      <c r="EC130" s="25"/>
      <c r="ED130" s="25"/>
      <c r="EE130" s="25"/>
      <c r="EF130" s="25"/>
      <c r="EG130" s="25"/>
      <c r="EH130" s="25"/>
      <c r="EI130" s="25"/>
      <c r="EJ130" s="25"/>
      <c r="EK130" s="25"/>
      <c r="EL130" s="25"/>
      <c r="EM130" s="25"/>
      <c r="EN130" s="25"/>
      <c r="EO130" s="25"/>
      <c r="EP130" s="25"/>
      <c r="EQ130" s="25"/>
      <c r="ER130" s="25"/>
      <c r="ES130" s="25"/>
      <c r="ET130" s="25"/>
      <c r="EU130" s="25"/>
      <c r="EV130" s="25"/>
      <c r="EW130" s="25"/>
      <c r="EX130" s="25"/>
      <c r="EY130" s="25"/>
      <c r="EZ130" s="25"/>
      <c r="FA130" s="25"/>
      <c r="FB130" s="25"/>
      <c r="FC130" s="25"/>
      <c r="FD130" s="25"/>
      <c r="FE130" s="25"/>
      <c r="FF130" s="25"/>
      <c r="FG130" s="25"/>
      <c r="FH130" s="25"/>
      <c r="FI130" s="25"/>
      <c r="FJ130" s="25"/>
      <c r="FK130" s="25"/>
      <c r="FL130" s="25"/>
      <c r="FM130" s="25"/>
      <c r="FN130" s="25"/>
      <c r="FO130" s="25"/>
      <c r="FP130" s="25"/>
      <c r="FQ130" s="25"/>
      <c r="FR130" s="25"/>
      <c r="FS130" s="25"/>
      <c r="FT130" s="25"/>
      <c r="FU130" s="25"/>
      <c r="FV130" s="25"/>
      <c r="FW130" s="25"/>
      <c r="FX130" s="25"/>
      <c r="FY130" s="25"/>
      <c r="FZ130" s="25"/>
      <c r="GA130" s="25"/>
      <c r="GB130" s="25"/>
      <c r="GC130" s="25"/>
      <c r="GD130" s="25"/>
      <c r="GE130" s="25"/>
      <c r="GF130" s="25"/>
      <c r="GG130" s="25"/>
      <c r="GH130" s="25"/>
      <c r="GI130" s="25"/>
      <c r="GJ130" s="25"/>
      <c r="GK130" s="25"/>
      <c r="GL130" s="25"/>
      <c r="GM130" s="25"/>
      <c r="GN130" s="25"/>
      <c r="GO130" s="25"/>
      <c r="GP130" s="25"/>
      <c r="GQ130" s="25"/>
      <c r="GR130" s="25"/>
      <c r="GS130" s="25"/>
      <c r="GT130" s="25"/>
      <c r="GU130" s="25"/>
      <c r="GV130" s="25"/>
      <c r="GW130" s="25"/>
      <c r="GX130" s="25"/>
      <c r="GY130" s="25"/>
      <c r="GZ130" s="25"/>
      <c r="HA130" s="25"/>
      <c r="HB130" s="25"/>
      <c r="HC130" s="25"/>
      <c r="HD130" s="25"/>
      <c r="HE130" s="25"/>
      <c r="HF130" s="25"/>
      <c r="HG130" s="25"/>
      <c r="HH130" s="25"/>
      <c r="HI130" s="25"/>
      <c r="HJ130" s="25"/>
      <c r="HK130" s="25"/>
      <c r="HL130" s="25"/>
      <c r="HM130" s="25"/>
      <c r="HN130" s="25"/>
      <c r="HO130" s="25"/>
      <c r="HP130" s="25"/>
      <c r="HQ130" s="25"/>
      <c r="HR130" s="25"/>
      <c r="HS130" s="25"/>
      <c r="HT130" s="25"/>
      <c r="HU130" s="25"/>
      <c r="HV130" s="25"/>
      <c r="HW130" s="25"/>
      <c r="HX130" s="25"/>
      <c r="HY130" s="25"/>
      <c r="HZ130" s="25"/>
      <c r="IA130" s="25"/>
      <c r="IB130" s="25"/>
      <c r="IC130" s="25"/>
      <c r="ID130" s="25"/>
      <c r="IE130" s="25"/>
      <c r="IF130" s="25"/>
      <c r="IG130" s="25"/>
      <c r="IH130" s="25"/>
      <c r="II130" s="25"/>
      <c r="IJ130" s="25"/>
      <c r="IK130" s="25"/>
      <c r="IL130" s="25"/>
      <c r="IM130" s="25"/>
      <c r="IN130" s="25"/>
      <c r="IO130" s="25"/>
      <c r="IP130" s="25"/>
      <c r="IQ130" s="25"/>
      <c r="IR130" s="25"/>
      <c r="IS130" s="25"/>
      <c r="IT130" s="25"/>
      <c r="IU130" s="25"/>
      <c r="IV130" s="25"/>
    </row>
    <row r="131" spans="2:256" s="27" customFormat="1">
      <c r="B131" s="25"/>
      <c r="C131" s="32"/>
      <c r="D131" s="33"/>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c r="AG131" s="25"/>
      <c r="AH131" s="25"/>
      <c r="AI131" s="25"/>
      <c r="AJ131" s="25"/>
      <c r="AK131" s="25"/>
      <c r="AL131" s="25"/>
      <c r="AM131" s="25"/>
      <c r="AN131" s="25"/>
      <c r="AO131" s="25"/>
      <c r="AP131" s="25"/>
      <c r="AQ131" s="25"/>
      <c r="AR131" s="25"/>
      <c r="AS131" s="25"/>
      <c r="AT131" s="25"/>
      <c r="AU131" s="25"/>
      <c r="AV131" s="25"/>
      <c r="AW131" s="25"/>
      <c r="AX131" s="25"/>
      <c r="AY131" s="25"/>
      <c r="AZ131" s="25"/>
      <c r="BA131" s="25"/>
      <c r="BB131" s="25"/>
      <c r="BC131" s="25"/>
      <c r="BD131" s="25"/>
      <c r="BE131" s="25"/>
      <c r="BF131" s="25"/>
      <c r="BG131" s="25"/>
      <c r="BH131" s="25"/>
      <c r="BI131" s="25"/>
      <c r="BJ131" s="25"/>
      <c r="BK131" s="25"/>
      <c r="BL131" s="25"/>
      <c r="BM131" s="25"/>
      <c r="BN131" s="25"/>
      <c r="BO131" s="25"/>
      <c r="BP131" s="25"/>
      <c r="BQ131" s="25"/>
      <c r="BR131" s="25"/>
      <c r="BS131" s="25"/>
      <c r="BT131" s="25"/>
      <c r="BU131" s="25"/>
      <c r="BV131" s="25"/>
      <c r="BW131" s="25"/>
      <c r="BX131" s="25"/>
      <c r="BY131" s="25"/>
      <c r="BZ131" s="25"/>
      <c r="CA131" s="25"/>
      <c r="CB131" s="25"/>
      <c r="CC131" s="25"/>
      <c r="CD131" s="25"/>
      <c r="CE131" s="25"/>
      <c r="CF131" s="25"/>
      <c r="CG131" s="25"/>
      <c r="CH131" s="25"/>
      <c r="CI131" s="25"/>
      <c r="CJ131" s="25"/>
      <c r="CK131" s="25"/>
      <c r="CL131" s="25"/>
      <c r="CM131" s="25"/>
      <c r="CN131" s="25"/>
      <c r="CO131" s="25"/>
      <c r="CP131" s="25"/>
      <c r="CQ131" s="25"/>
      <c r="CR131" s="25"/>
      <c r="CS131" s="25"/>
      <c r="CT131" s="25"/>
      <c r="CU131" s="25"/>
      <c r="CV131" s="25"/>
      <c r="CW131" s="25"/>
      <c r="CX131" s="25"/>
      <c r="CY131" s="25"/>
      <c r="CZ131" s="25"/>
      <c r="DA131" s="25"/>
      <c r="DB131" s="25"/>
      <c r="DC131" s="25"/>
      <c r="DD131" s="25"/>
      <c r="DE131" s="25"/>
      <c r="DF131" s="25"/>
      <c r="DG131" s="25"/>
      <c r="DH131" s="25"/>
      <c r="DI131" s="25"/>
      <c r="DJ131" s="25"/>
      <c r="DK131" s="25"/>
      <c r="DL131" s="25"/>
      <c r="DM131" s="25"/>
      <c r="DN131" s="25"/>
      <c r="DO131" s="25"/>
      <c r="DP131" s="25"/>
      <c r="DQ131" s="25"/>
      <c r="DR131" s="25"/>
      <c r="DS131" s="25"/>
      <c r="DT131" s="25"/>
      <c r="DU131" s="25"/>
      <c r="DV131" s="25"/>
      <c r="DW131" s="25"/>
      <c r="DX131" s="25"/>
      <c r="DY131" s="25"/>
      <c r="DZ131" s="25"/>
      <c r="EA131" s="25"/>
      <c r="EB131" s="25"/>
      <c r="EC131" s="25"/>
      <c r="ED131" s="25"/>
      <c r="EE131" s="25"/>
      <c r="EF131" s="25"/>
      <c r="EG131" s="25"/>
      <c r="EH131" s="25"/>
      <c r="EI131" s="25"/>
      <c r="EJ131" s="25"/>
      <c r="EK131" s="25"/>
      <c r="EL131" s="25"/>
      <c r="EM131" s="25"/>
      <c r="EN131" s="25"/>
      <c r="EO131" s="25"/>
      <c r="EP131" s="25"/>
      <c r="EQ131" s="25"/>
      <c r="ER131" s="25"/>
      <c r="ES131" s="25"/>
      <c r="ET131" s="25"/>
      <c r="EU131" s="25"/>
      <c r="EV131" s="25"/>
      <c r="EW131" s="25"/>
      <c r="EX131" s="25"/>
      <c r="EY131" s="25"/>
      <c r="EZ131" s="25"/>
      <c r="FA131" s="25"/>
      <c r="FB131" s="25"/>
      <c r="FC131" s="25"/>
      <c r="FD131" s="25"/>
      <c r="FE131" s="25"/>
      <c r="FF131" s="25"/>
      <c r="FG131" s="25"/>
      <c r="FH131" s="25"/>
      <c r="FI131" s="25"/>
      <c r="FJ131" s="25"/>
      <c r="FK131" s="25"/>
      <c r="FL131" s="25"/>
      <c r="FM131" s="25"/>
      <c r="FN131" s="25"/>
      <c r="FO131" s="25"/>
      <c r="FP131" s="25"/>
      <c r="FQ131" s="25"/>
      <c r="FR131" s="25"/>
      <c r="FS131" s="25"/>
      <c r="FT131" s="25"/>
      <c r="FU131" s="25"/>
      <c r="FV131" s="25"/>
      <c r="FW131" s="25"/>
      <c r="FX131" s="25"/>
      <c r="FY131" s="25"/>
      <c r="FZ131" s="25"/>
      <c r="GA131" s="25"/>
      <c r="GB131" s="25"/>
      <c r="GC131" s="25"/>
      <c r="GD131" s="25"/>
      <c r="GE131" s="25"/>
      <c r="GF131" s="25"/>
      <c r="GG131" s="25"/>
      <c r="GH131" s="25"/>
      <c r="GI131" s="25"/>
      <c r="GJ131" s="25"/>
      <c r="GK131" s="25"/>
      <c r="GL131" s="25"/>
      <c r="GM131" s="25"/>
      <c r="GN131" s="25"/>
      <c r="GO131" s="25"/>
      <c r="GP131" s="25"/>
      <c r="GQ131" s="25"/>
      <c r="GR131" s="25"/>
      <c r="GS131" s="25"/>
      <c r="GT131" s="25"/>
      <c r="GU131" s="25"/>
      <c r="GV131" s="25"/>
      <c r="GW131" s="25"/>
      <c r="GX131" s="25"/>
      <c r="GY131" s="25"/>
      <c r="GZ131" s="25"/>
      <c r="HA131" s="25"/>
      <c r="HB131" s="25"/>
      <c r="HC131" s="25"/>
      <c r="HD131" s="25"/>
      <c r="HE131" s="25"/>
      <c r="HF131" s="25"/>
      <c r="HG131" s="25"/>
      <c r="HH131" s="25"/>
      <c r="HI131" s="25"/>
      <c r="HJ131" s="25"/>
      <c r="HK131" s="25"/>
      <c r="HL131" s="25"/>
      <c r="HM131" s="25"/>
      <c r="HN131" s="25"/>
      <c r="HO131" s="25"/>
      <c r="HP131" s="25"/>
      <c r="HQ131" s="25"/>
      <c r="HR131" s="25"/>
      <c r="HS131" s="25"/>
      <c r="HT131" s="25"/>
      <c r="HU131" s="25"/>
      <c r="HV131" s="25"/>
      <c r="HW131" s="25"/>
      <c r="HX131" s="25"/>
      <c r="HY131" s="25"/>
      <c r="HZ131" s="25"/>
      <c r="IA131" s="25"/>
      <c r="IB131" s="25"/>
      <c r="IC131" s="25"/>
      <c r="ID131" s="25"/>
      <c r="IE131" s="25"/>
      <c r="IF131" s="25"/>
      <c r="IG131" s="25"/>
      <c r="IH131" s="25"/>
      <c r="II131" s="25"/>
      <c r="IJ131" s="25"/>
      <c r="IK131" s="25"/>
      <c r="IL131" s="25"/>
      <c r="IM131" s="25"/>
      <c r="IN131" s="25"/>
      <c r="IO131" s="25"/>
      <c r="IP131" s="25"/>
      <c r="IQ131" s="25"/>
      <c r="IR131" s="25"/>
      <c r="IS131" s="25"/>
      <c r="IT131" s="25"/>
      <c r="IU131" s="25"/>
      <c r="IV131" s="25"/>
    </row>
    <row r="132" spans="2:256" s="27" customFormat="1">
      <c r="B132" s="25"/>
      <c r="C132" s="32"/>
      <c r="D132" s="33"/>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c r="AG132" s="25"/>
      <c r="AH132" s="25"/>
      <c r="AI132" s="25"/>
      <c r="AJ132" s="25"/>
      <c r="AK132" s="25"/>
      <c r="AL132" s="25"/>
      <c r="AM132" s="25"/>
      <c r="AN132" s="25"/>
      <c r="AO132" s="25"/>
      <c r="AP132" s="25"/>
      <c r="AQ132" s="25"/>
      <c r="AR132" s="25"/>
      <c r="AS132" s="25"/>
      <c r="AT132" s="25"/>
      <c r="AU132" s="25"/>
      <c r="AV132" s="25"/>
      <c r="AW132" s="25"/>
      <c r="AX132" s="25"/>
      <c r="AY132" s="25"/>
      <c r="AZ132" s="25"/>
      <c r="BA132" s="25"/>
      <c r="BB132" s="25"/>
      <c r="BC132" s="25"/>
      <c r="BD132" s="25"/>
      <c r="BE132" s="25"/>
      <c r="BF132" s="25"/>
      <c r="BG132" s="25"/>
      <c r="BH132" s="25"/>
      <c r="BI132" s="25"/>
      <c r="BJ132" s="25"/>
      <c r="BK132" s="25"/>
      <c r="BL132" s="25"/>
      <c r="BM132" s="25"/>
      <c r="BN132" s="25"/>
      <c r="BO132" s="25"/>
      <c r="BP132" s="25"/>
      <c r="BQ132" s="25"/>
      <c r="BR132" s="25"/>
      <c r="BS132" s="25"/>
      <c r="BT132" s="25"/>
      <c r="BU132" s="25"/>
      <c r="BV132" s="25"/>
      <c r="BW132" s="25"/>
      <c r="BX132" s="25"/>
      <c r="BY132" s="25"/>
      <c r="BZ132" s="25"/>
      <c r="CA132" s="25"/>
      <c r="CB132" s="25"/>
      <c r="CC132" s="25"/>
      <c r="CD132" s="25"/>
      <c r="CE132" s="25"/>
      <c r="CF132" s="25"/>
      <c r="CG132" s="25"/>
      <c r="CH132" s="25"/>
      <c r="CI132" s="25"/>
      <c r="CJ132" s="25"/>
      <c r="CK132" s="25"/>
      <c r="CL132" s="25"/>
      <c r="CM132" s="25"/>
      <c r="CN132" s="25"/>
      <c r="CO132" s="25"/>
      <c r="CP132" s="25"/>
      <c r="CQ132" s="25"/>
      <c r="CR132" s="25"/>
      <c r="CS132" s="25"/>
      <c r="CT132" s="25"/>
      <c r="CU132" s="25"/>
      <c r="CV132" s="25"/>
      <c r="CW132" s="25"/>
      <c r="CX132" s="25"/>
      <c r="CY132" s="25"/>
      <c r="CZ132" s="25"/>
      <c r="DA132" s="25"/>
      <c r="DB132" s="25"/>
      <c r="DC132" s="25"/>
      <c r="DD132" s="25"/>
      <c r="DE132" s="25"/>
      <c r="DF132" s="25"/>
      <c r="DG132" s="25"/>
      <c r="DH132" s="25"/>
      <c r="DI132" s="25"/>
      <c r="DJ132" s="25"/>
      <c r="DK132" s="25"/>
      <c r="DL132" s="25"/>
      <c r="DM132" s="25"/>
      <c r="DN132" s="25"/>
      <c r="DO132" s="25"/>
      <c r="DP132" s="25"/>
      <c r="DQ132" s="25"/>
      <c r="DR132" s="25"/>
      <c r="DS132" s="25"/>
      <c r="DT132" s="25"/>
      <c r="DU132" s="25"/>
      <c r="DV132" s="25"/>
      <c r="DW132" s="25"/>
      <c r="DX132" s="25"/>
      <c r="DY132" s="25"/>
      <c r="DZ132" s="25"/>
      <c r="EA132" s="25"/>
      <c r="EB132" s="25"/>
      <c r="EC132" s="25"/>
      <c r="ED132" s="25"/>
      <c r="EE132" s="25"/>
      <c r="EF132" s="25"/>
      <c r="EG132" s="25"/>
      <c r="EH132" s="25"/>
      <c r="EI132" s="25"/>
      <c r="EJ132" s="25"/>
      <c r="EK132" s="25"/>
      <c r="EL132" s="25"/>
      <c r="EM132" s="25"/>
      <c r="EN132" s="25"/>
      <c r="EO132" s="25"/>
      <c r="EP132" s="25"/>
      <c r="EQ132" s="25"/>
      <c r="ER132" s="25"/>
      <c r="ES132" s="25"/>
      <c r="ET132" s="25"/>
      <c r="EU132" s="25"/>
      <c r="EV132" s="25"/>
      <c r="EW132" s="25"/>
      <c r="EX132" s="25"/>
      <c r="EY132" s="25"/>
      <c r="EZ132" s="25"/>
      <c r="FA132" s="25"/>
      <c r="FB132" s="25"/>
      <c r="FC132" s="25"/>
      <c r="FD132" s="25"/>
      <c r="FE132" s="25"/>
      <c r="FF132" s="25"/>
      <c r="FG132" s="25"/>
      <c r="FH132" s="25"/>
      <c r="FI132" s="25"/>
      <c r="FJ132" s="25"/>
      <c r="FK132" s="25"/>
      <c r="FL132" s="25"/>
      <c r="FM132" s="25"/>
      <c r="FN132" s="25"/>
      <c r="FO132" s="25"/>
      <c r="FP132" s="25"/>
      <c r="FQ132" s="25"/>
      <c r="FR132" s="25"/>
      <c r="FS132" s="25"/>
      <c r="FT132" s="25"/>
      <c r="FU132" s="25"/>
      <c r="FV132" s="25"/>
      <c r="FW132" s="25"/>
      <c r="FX132" s="25"/>
      <c r="FY132" s="25"/>
      <c r="FZ132" s="25"/>
      <c r="GA132" s="25"/>
      <c r="GB132" s="25"/>
      <c r="GC132" s="25"/>
      <c r="GD132" s="25"/>
      <c r="GE132" s="25"/>
      <c r="GF132" s="25"/>
      <c r="GG132" s="25"/>
      <c r="GH132" s="25"/>
      <c r="GI132" s="25"/>
      <c r="GJ132" s="25"/>
      <c r="GK132" s="25"/>
      <c r="GL132" s="25"/>
      <c r="GM132" s="25"/>
      <c r="GN132" s="25"/>
      <c r="GO132" s="25"/>
      <c r="GP132" s="25"/>
      <c r="GQ132" s="25"/>
      <c r="GR132" s="25"/>
      <c r="GS132" s="25"/>
      <c r="GT132" s="25"/>
      <c r="GU132" s="25"/>
      <c r="GV132" s="25"/>
      <c r="GW132" s="25"/>
      <c r="GX132" s="25"/>
      <c r="GY132" s="25"/>
      <c r="GZ132" s="25"/>
      <c r="HA132" s="25"/>
      <c r="HB132" s="25"/>
      <c r="HC132" s="25"/>
      <c r="HD132" s="25"/>
      <c r="HE132" s="25"/>
      <c r="HF132" s="25"/>
      <c r="HG132" s="25"/>
      <c r="HH132" s="25"/>
      <c r="HI132" s="25"/>
      <c r="HJ132" s="25"/>
      <c r="HK132" s="25"/>
      <c r="HL132" s="25"/>
      <c r="HM132" s="25"/>
      <c r="HN132" s="25"/>
      <c r="HO132" s="25"/>
      <c r="HP132" s="25"/>
      <c r="HQ132" s="25"/>
      <c r="HR132" s="25"/>
      <c r="HS132" s="25"/>
      <c r="HT132" s="25"/>
      <c r="HU132" s="25"/>
      <c r="HV132" s="25"/>
      <c r="HW132" s="25"/>
      <c r="HX132" s="25"/>
      <c r="HY132" s="25"/>
      <c r="HZ132" s="25"/>
      <c r="IA132" s="25"/>
      <c r="IB132" s="25"/>
      <c r="IC132" s="25"/>
      <c r="ID132" s="25"/>
      <c r="IE132" s="25"/>
      <c r="IF132" s="25"/>
      <c r="IG132" s="25"/>
      <c r="IH132" s="25"/>
      <c r="II132" s="25"/>
      <c r="IJ132" s="25"/>
      <c r="IK132" s="25"/>
      <c r="IL132" s="25"/>
      <c r="IM132" s="25"/>
      <c r="IN132" s="25"/>
      <c r="IO132" s="25"/>
      <c r="IP132" s="25"/>
      <c r="IQ132" s="25"/>
      <c r="IR132" s="25"/>
      <c r="IS132" s="25"/>
      <c r="IT132" s="25"/>
      <c r="IU132" s="25"/>
      <c r="IV132" s="25"/>
    </row>
    <row r="133" spans="2:256" s="27" customFormat="1">
      <c r="B133" s="25"/>
      <c r="C133" s="32"/>
      <c r="D133" s="33"/>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5"/>
      <c r="AH133" s="25"/>
      <c r="AI133" s="25"/>
      <c r="AJ133" s="25"/>
      <c r="AK133" s="25"/>
      <c r="AL133" s="25"/>
      <c r="AM133" s="25"/>
      <c r="AN133" s="25"/>
      <c r="AO133" s="25"/>
      <c r="AP133" s="25"/>
      <c r="AQ133" s="25"/>
      <c r="AR133" s="25"/>
      <c r="AS133" s="25"/>
      <c r="AT133" s="25"/>
      <c r="AU133" s="25"/>
      <c r="AV133" s="25"/>
      <c r="AW133" s="25"/>
      <c r="AX133" s="25"/>
      <c r="AY133" s="25"/>
      <c r="AZ133" s="25"/>
      <c r="BA133" s="25"/>
      <c r="BB133" s="25"/>
      <c r="BC133" s="25"/>
      <c r="BD133" s="25"/>
      <c r="BE133" s="25"/>
      <c r="BF133" s="25"/>
      <c r="BG133" s="25"/>
      <c r="BH133" s="25"/>
      <c r="BI133" s="25"/>
      <c r="BJ133" s="25"/>
      <c r="BK133" s="25"/>
      <c r="BL133" s="25"/>
      <c r="BM133" s="25"/>
      <c r="BN133" s="25"/>
      <c r="BO133" s="25"/>
      <c r="BP133" s="25"/>
      <c r="BQ133" s="25"/>
      <c r="BR133" s="25"/>
      <c r="BS133" s="25"/>
      <c r="BT133" s="25"/>
      <c r="BU133" s="25"/>
      <c r="BV133" s="25"/>
      <c r="BW133" s="25"/>
      <c r="BX133" s="25"/>
      <c r="BY133" s="25"/>
      <c r="BZ133" s="25"/>
      <c r="CA133" s="25"/>
      <c r="CB133" s="25"/>
      <c r="CC133" s="25"/>
      <c r="CD133" s="25"/>
      <c r="CE133" s="25"/>
      <c r="CF133" s="25"/>
      <c r="CG133" s="25"/>
      <c r="CH133" s="25"/>
      <c r="CI133" s="25"/>
      <c r="CJ133" s="25"/>
      <c r="CK133" s="25"/>
      <c r="CL133" s="25"/>
      <c r="CM133" s="25"/>
      <c r="CN133" s="25"/>
      <c r="CO133" s="25"/>
      <c r="CP133" s="25"/>
      <c r="CQ133" s="25"/>
      <c r="CR133" s="25"/>
      <c r="CS133" s="25"/>
      <c r="CT133" s="25"/>
      <c r="CU133" s="25"/>
      <c r="CV133" s="25"/>
      <c r="CW133" s="25"/>
      <c r="CX133" s="25"/>
      <c r="CY133" s="25"/>
      <c r="CZ133" s="25"/>
      <c r="DA133" s="25"/>
      <c r="DB133" s="25"/>
      <c r="DC133" s="25"/>
      <c r="DD133" s="25"/>
      <c r="DE133" s="25"/>
      <c r="DF133" s="25"/>
      <c r="DG133" s="25"/>
      <c r="DH133" s="25"/>
      <c r="DI133" s="25"/>
      <c r="DJ133" s="25"/>
      <c r="DK133" s="25"/>
      <c r="DL133" s="25"/>
      <c r="DM133" s="25"/>
      <c r="DN133" s="25"/>
      <c r="DO133" s="25"/>
      <c r="DP133" s="25"/>
      <c r="DQ133" s="25"/>
      <c r="DR133" s="25"/>
      <c r="DS133" s="25"/>
      <c r="DT133" s="25"/>
      <c r="DU133" s="25"/>
      <c r="DV133" s="25"/>
      <c r="DW133" s="25"/>
      <c r="DX133" s="25"/>
      <c r="DY133" s="25"/>
      <c r="DZ133" s="25"/>
      <c r="EA133" s="25"/>
      <c r="EB133" s="25"/>
      <c r="EC133" s="25"/>
      <c r="ED133" s="25"/>
      <c r="EE133" s="25"/>
      <c r="EF133" s="25"/>
      <c r="EG133" s="25"/>
      <c r="EH133" s="25"/>
      <c r="EI133" s="25"/>
      <c r="EJ133" s="25"/>
      <c r="EK133" s="25"/>
      <c r="EL133" s="25"/>
      <c r="EM133" s="25"/>
      <c r="EN133" s="25"/>
      <c r="EO133" s="25"/>
      <c r="EP133" s="25"/>
      <c r="EQ133" s="25"/>
      <c r="ER133" s="25"/>
      <c r="ES133" s="25"/>
      <c r="ET133" s="25"/>
      <c r="EU133" s="25"/>
      <c r="EV133" s="25"/>
      <c r="EW133" s="25"/>
      <c r="EX133" s="25"/>
      <c r="EY133" s="25"/>
      <c r="EZ133" s="25"/>
      <c r="FA133" s="25"/>
      <c r="FB133" s="25"/>
      <c r="FC133" s="25"/>
      <c r="FD133" s="25"/>
      <c r="FE133" s="25"/>
      <c r="FF133" s="25"/>
      <c r="FG133" s="25"/>
      <c r="FH133" s="25"/>
      <c r="FI133" s="25"/>
      <c r="FJ133" s="25"/>
      <c r="FK133" s="25"/>
      <c r="FL133" s="25"/>
      <c r="FM133" s="25"/>
      <c r="FN133" s="25"/>
      <c r="FO133" s="25"/>
      <c r="FP133" s="25"/>
      <c r="FQ133" s="25"/>
      <c r="FR133" s="25"/>
      <c r="FS133" s="25"/>
      <c r="FT133" s="25"/>
      <c r="FU133" s="25"/>
      <c r="FV133" s="25"/>
      <c r="FW133" s="25"/>
      <c r="FX133" s="25"/>
      <c r="FY133" s="25"/>
      <c r="FZ133" s="25"/>
      <c r="GA133" s="25"/>
      <c r="GB133" s="25"/>
      <c r="GC133" s="25"/>
      <c r="GD133" s="25"/>
      <c r="GE133" s="25"/>
      <c r="GF133" s="25"/>
      <c r="GG133" s="25"/>
      <c r="GH133" s="25"/>
      <c r="GI133" s="25"/>
      <c r="GJ133" s="25"/>
      <c r="GK133" s="25"/>
      <c r="GL133" s="25"/>
      <c r="GM133" s="25"/>
      <c r="GN133" s="25"/>
      <c r="GO133" s="25"/>
      <c r="GP133" s="25"/>
      <c r="GQ133" s="25"/>
      <c r="GR133" s="25"/>
      <c r="GS133" s="25"/>
      <c r="GT133" s="25"/>
      <c r="GU133" s="25"/>
      <c r="GV133" s="25"/>
      <c r="GW133" s="25"/>
      <c r="GX133" s="25"/>
      <c r="GY133" s="25"/>
      <c r="GZ133" s="25"/>
      <c r="HA133" s="25"/>
      <c r="HB133" s="25"/>
      <c r="HC133" s="25"/>
      <c r="HD133" s="25"/>
      <c r="HE133" s="25"/>
      <c r="HF133" s="25"/>
      <c r="HG133" s="25"/>
      <c r="HH133" s="25"/>
      <c r="HI133" s="25"/>
      <c r="HJ133" s="25"/>
      <c r="HK133" s="25"/>
      <c r="HL133" s="25"/>
      <c r="HM133" s="25"/>
      <c r="HN133" s="25"/>
      <c r="HO133" s="25"/>
      <c r="HP133" s="25"/>
      <c r="HQ133" s="25"/>
      <c r="HR133" s="25"/>
      <c r="HS133" s="25"/>
      <c r="HT133" s="25"/>
      <c r="HU133" s="25"/>
      <c r="HV133" s="25"/>
      <c r="HW133" s="25"/>
      <c r="HX133" s="25"/>
      <c r="HY133" s="25"/>
      <c r="HZ133" s="25"/>
      <c r="IA133" s="25"/>
      <c r="IB133" s="25"/>
      <c r="IC133" s="25"/>
      <c r="ID133" s="25"/>
      <c r="IE133" s="25"/>
      <c r="IF133" s="25"/>
      <c r="IG133" s="25"/>
      <c r="IH133" s="25"/>
      <c r="II133" s="25"/>
      <c r="IJ133" s="25"/>
      <c r="IK133" s="25"/>
      <c r="IL133" s="25"/>
      <c r="IM133" s="25"/>
      <c r="IN133" s="25"/>
      <c r="IO133" s="25"/>
      <c r="IP133" s="25"/>
      <c r="IQ133" s="25"/>
      <c r="IR133" s="25"/>
      <c r="IS133" s="25"/>
      <c r="IT133" s="25"/>
      <c r="IU133" s="25"/>
      <c r="IV133" s="25"/>
    </row>
    <row r="134" spans="2:256" s="27" customFormat="1">
      <c r="B134" s="25"/>
      <c r="C134" s="32"/>
      <c r="D134" s="33"/>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c r="AF134" s="25"/>
      <c r="AG134" s="25"/>
      <c r="AH134" s="25"/>
      <c r="AI134" s="25"/>
      <c r="AJ134" s="25"/>
      <c r="AK134" s="25"/>
      <c r="AL134" s="25"/>
      <c r="AM134" s="25"/>
      <c r="AN134" s="25"/>
      <c r="AO134" s="25"/>
      <c r="AP134" s="25"/>
      <c r="AQ134" s="25"/>
      <c r="AR134" s="25"/>
      <c r="AS134" s="25"/>
      <c r="AT134" s="25"/>
      <c r="AU134" s="25"/>
      <c r="AV134" s="25"/>
      <c r="AW134" s="25"/>
      <c r="AX134" s="25"/>
      <c r="AY134" s="25"/>
      <c r="AZ134" s="25"/>
      <c r="BA134" s="25"/>
      <c r="BB134" s="25"/>
      <c r="BC134" s="25"/>
      <c r="BD134" s="25"/>
      <c r="BE134" s="25"/>
      <c r="BF134" s="25"/>
      <c r="BG134" s="25"/>
      <c r="BH134" s="25"/>
      <c r="BI134" s="25"/>
      <c r="BJ134" s="25"/>
      <c r="BK134" s="25"/>
      <c r="BL134" s="25"/>
      <c r="BM134" s="25"/>
      <c r="BN134" s="25"/>
      <c r="BO134" s="25"/>
      <c r="BP134" s="25"/>
      <c r="BQ134" s="25"/>
      <c r="BR134" s="25"/>
      <c r="BS134" s="25"/>
      <c r="BT134" s="25"/>
      <c r="BU134" s="25"/>
      <c r="BV134" s="25"/>
      <c r="BW134" s="25"/>
      <c r="BX134" s="25"/>
      <c r="BY134" s="25"/>
      <c r="BZ134" s="25"/>
      <c r="CA134" s="25"/>
      <c r="CB134" s="25"/>
      <c r="CC134" s="25"/>
      <c r="CD134" s="25"/>
      <c r="CE134" s="25"/>
      <c r="CF134" s="25"/>
      <c r="CG134" s="25"/>
      <c r="CH134" s="25"/>
      <c r="CI134" s="25"/>
      <c r="CJ134" s="25"/>
      <c r="CK134" s="25"/>
      <c r="CL134" s="25"/>
      <c r="CM134" s="25"/>
      <c r="CN134" s="25"/>
      <c r="CO134" s="25"/>
      <c r="CP134" s="25"/>
      <c r="CQ134" s="25"/>
      <c r="CR134" s="25"/>
      <c r="CS134" s="25"/>
      <c r="CT134" s="25"/>
      <c r="CU134" s="25"/>
      <c r="CV134" s="25"/>
      <c r="CW134" s="25"/>
      <c r="CX134" s="25"/>
      <c r="CY134" s="25"/>
      <c r="CZ134" s="25"/>
      <c r="DA134" s="25"/>
      <c r="DB134" s="25"/>
      <c r="DC134" s="25"/>
      <c r="DD134" s="25"/>
      <c r="DE134" s="25"/>
      <c r="DF134" s="25"/>
      <c r="DG134" s="25"/>
      <c r="DH134" s="25"/>
      <c r="DI134" s="25"/>
      <c r="DJ134" s="25"/>
      <c r="DK134" s="25"/>
      <c r="DL134" s="25"/>
      <c r="DM134" s="25"/>
      <c r="DN134" s="25"/>
      <c r="DO134" s="25"/>
      <c r="DP134" s="25"/>
      <c r="DQ134" s="25"/>
      <c r="DR134" s="25"/>
      <c r="DS134" s="25"/>
      <c r="DT134" s="25"/>
      <c r="DU134" s="25"/>
      <c r="DV134" s="25"/>
      <c r="DW134" s="25"/>
      <c r="DX134" s="25"/>
      <c r="DY134" s="25"/>
      <c r="DZ134" s="25"/>
      <c r="EA134" s="25"/>
      <c r="EB134" s="25"/>
      <c r="EC134" s="25"/>
      <c r="ED134" s="25"/>
      <c r="EE134" s="25"/>
      <c r="EF134" s="25"/>
      <c r="EG134" s="25"/>
      <c r="EH134" s="25"/>
      <c r="EI134" s="25"/>
      <c r="EJ134" s="25"/>
      <c r="EK134" s="25"/>
      <c r="EL134" s="25"/>
      <c r="EM134" s="25"/>
      <c r="EN134" s="25"/>
      <c r="EO134" s="25"/>
      <c r="EP134" s="25"/>
      <c r="EQ134" s="25"/>
      <c r="ER134" s="25"/>
      <c r="ES134" s="25"/>
      <c r="ET134" s="25"/>
      <c r="EU134" s="25"/>
      <c r="EV134" s="25"/>
      <c r="EW134" s="25"/>
      <c r="EX134" s="25"/>
      <c r="EY134" s="25"/>
      <c r="EZ134" s="25"/>
      <c r="FA134" s="25"/>
      <c r="FB134" s="25"/>
      <c r="FC134" s="25"/>
      <c r="FD134" s="25"/>
      <c r="FE134" s="25"/>
      <c r="FF134" s="25"/>
      <c r="FG134" s="25"/>
      <c r="FH134" s="25"/>
      <c r="FI134" s="25"/>
      <c r="FJ134" s="25"/>
      <c r="FK134" s="25"/>
      <c r="FL134" s="25"/>
      <c r="FM134" s="25"/>
      <c r="FN134" s="25"/>
      <c r="FO134" s="25"/>
      <c r="FP134" s="25"/>
      <c r="FQ134" s="25"/>
      <c r="FR134" s="25"/>
      <c r="FS134" s="25"/>
      <c r="FT134" s="25"/>
      <c r="FU134" s="25"/>
      <c r="FV134" s="25"/>
      <c r="FW134" s="25"/>
      <c r="FX134" s="25"/>
      <c r="FY134" s="25"/>
      <c r="FZ134" s="25"/>
      <c r="GA134" s="25"/>
      <c r="GB134" s="25"/>
      <c r="GC134" s="25"/>
      <c r="GD134" s="25"/>
      <c r="GE134" s="25"/>
      <c r="GF134" s="25"/>
      <c r="GG134" s="25"/>
      <c r="GH134" s="25"/>
      <c r="GI134" s="25"/>
      <c r="GJ134" s="25"/>
      <c r="GK134" s="25"/>
      <c r="GL134" s="25"/>
      <c r="GM134" s="25"/>
      <c r="GN134" s="25"/>
      <c r="GO134" s="25"/>
      <c r="GP134" s="25"/>
      <c r="GQ134" s="25"/>
      <c r="GR134" s="25"/>
      <c r="GS134" s="25"/>
      <c r="GT134" s="25"/>
      <c r="GU134" s="25"/>
      <c r="GV134" s="25"/>
      <c r="GW134" s="25"/>
      <c r="GX134" s="25"/>
      <c r="GY134" s="25"/>
      <c r="GZ134" s="25"/>
      <c r="HA134" s="25"/>
      <c r="HB134" s="25"/>
      <c r="HC134" s="25"/>
      <c r="HD134" s="25"/>
      <c r="HE134" s="25"/>
      <c r="HF134" s="25"/>
      <c r="HG134" s="25"/>
      <c r="HH134" s="25"/>
      <c r="HI134" s="25"/>
      <c r="HJ134" s="25"/>
      <c r="HK134" s="25"/>
      <c r="HL134" s="25"/>
      <c r="HM134" s="25"/>
      <c r="HN134" s="25"/>
      <c r="HO134" s="25"/>
      <c r="HP134" s="25"/>
      <c r="HQ134" s="25"/>
      <c r="HR134" s="25"/>
      <c r="HS134" s="25"/>
      <c r="HT134" s="25"/>
      <c r="HU134" s="25"/>
      <c r="HV134" s="25"/>
      <c r="HW134" s="25"/>
      <c r="HX134" s="25"/>
      <c r="HY134" s="25"/>
      <c r="HZ134" s="25"/>
      <c r="IA134" s="25"/>
      <c r="IB134" s="25"/>
      <c r="IC134" s="25"/>
      <c r="ID134" s="25"/>
      <c r="IE134" s="25"/>
      <c r="IF134" s="25"/>
      <c r="IG134" s="25"/>
      <c r="IH134" s="25"/>
      <c r="II134" s="25"/>
      <c r="IJ134" s="25"/>
      <c r="IK134" s="25"/>
      <c r="IL134" s="25"/>
      <c r="IM134" s="25"/>
      <c r="IN134" s="25"/>
      <c r="IO134" s="25"/>
      <c r="IP134" s="25"/>
      <c r="IQ134" s="25"/>
      <c r="IR134" s="25"/>
      <c r="IS134" s="25"/>
      <c r="IT134" s="25"/>
      <c r="IU134" s="25"/>
      <c r="IV134" s="25"/>
    </row>
    <row r="135" spans="2:256" s="27" customFormat="1">
      <c r="B135" s="25"/>
      <c r="C135" s="32"/>
      <c r="D135" s="33"/>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25"/>
      <c r="AG135" s="25"/>
      <c r="AH135" s="25"/>
      <c r="AI135" s="25"/>
      <c r="AJ135" s="25"/>
      <c r="AK135" s="25"/>
      <c r="AL135" s="25"/>
      <c r="AM135" s="25"/>
      <c r="AN135" s="25"/>
      <c r="AO135" s="25"/>
      <c r="AP135" s="25"/>
      <c r="AQ135" s="25"/>
      <c r="AR135" s="25"/>
      <c r="AS135" s="25"/>
      <c r="AT135" s="25"/>
      <c r="AU135" s="25"/>
      <c r="AV135" s="25"/>
      <c r="AW135" s="25"/>
      <c r="AX135" s="25"/>
      <c r="AY135" s="25"/>
      <c r="AZ135" s="25"/>
      <c r="BA135" s="25"/>
      <c r="BB135" s="25"/>
      <c r="BC135" s="25"/>
      <c r="BD135" s="25"/>
      <c r="BE135" s="25"/>
      <c r="BF135" s="25"/>
      <c r="BG135" s="25"/>
      <c r="BH135" s="25"/>
      <c r="BI135" s="25"/>
      <c r="BJ135" s="25"/>
      <c r="BK135" s="25"/>
      <c r="BL135" s="25"/>
      <c r="BM135" s="25"/>
      <c r="BN135" s="25"/>
      <c r="BO135" s="25"/>
      <c r="BP135" s="25"/>
      <c r="BQ135" s="25"/>
      <c r="BR135" s="25"/>
      <c r="BS135" s="25"/>
      <c r="BT135" s="25"/>
      <c r="BU135" s="25"/>
      <c r="BV135" s="25"/>
      <c r="BW135" s="25"/>
      <c r="BX135" s="25"/>
      <c r="BY135" s="25"/>
      <c r="BZ135" s="25"/>
      <c r="CA135" s="25"/>
      <c r="CB135" s="25"/>
      <c r="CC135" s="25"/>
      <c r="CD135" s="25"/>
      <c r="CE135" s="25"/>
      <c r="CF135" s="25"/>
      <c r="CG135" s="25"/>
      <c r="CH135" s="25"/>
      <c r="CI135" s="25"/>
      <c r="CJ135" s="25"/>
      <c r="CK135" s="25"/>
      <c r="CL135" s="25"/>
      <c r="CM135" s="25"/>
      <c r="CN135" s="25"/>
      <c r="CO135" s="25"/>
      <c r="CP135" s="25"/>
      <c r="CQ135" s="25"/>
      <c r="CR135" s="25"/>
      <c r="CS135" s="25"/>
      <c r="CT135" s="25"/>
      <c r="CU135" s="25"/>
      <c r="CV135" s="25"/>
      <c r="CW135" s="25"/>
      <c r="CX135" s="25"/>
      <c r="CY135" s="25"/>
      <c r="CZ135" s="25"/>
      <c r="DA135" s="25"/>
      <c r="DB135" s="25"/>
      <c r="DC135" s="25"/>
      <c r="DD135" s="25"/>
      <c r="DE135" s="25"/>
      <c r="DF135" s="25"/>
      <c r="DG135" s="25"/>
      <c r="DH135" s="25"/>
      <c r="DI135" s="25"/>
      <c r="DJ135" s="25"/>
      <c r="DK135" s="25"/>
      <c r="DL135" s="25"/>
      <c r="DM135" s="25"/>
      <c r="DN135" s="25"/>
      <c r="DO135" s="25"/>
      <c r="DP135" s="25"/>
      <c r="DQ135" s="25"/>
      <c r="DR135" s="25"/>
      <c r="DS135" s="25"/>
      <c r="DT135" s="25"/>
      <c r="DU135" s="25"/>
      <c r="DV135" s="25"/>
      <c r="DW135" s="25"/>
      <c r="DX135" s="25"/>
      <c r="DY135" s="25"/>
      <c r="DZ135" s="25"/>
      <c r="EA135" s="25"/>
      <c r="EB135" s="25"/>
      <c r="EC135" s="25"/>
      <c r="ED135" s="25"/>
      <c r="EE135" s="25"/>
      <c r="EF135" s="25"/>
      <c r="EG135" s="25"/>
      <c r="EH135" s="25"/>
      <c r="EI135" s="25"/>
      <c r="EJ135" s="25"/>
      <c r="EK135" s="25"/>
      <c r="EL135" s="25"/>
      <c r="EM135" s="25"/>
      <c r="EN135" s="25"/>
      <c r="EO135" s="25"/>
      <c r="EP135" s="25"/>
      <c r="EQ135" s="25"/>
      <c r="ER135" s="25"/>
      <c r="ES135" s="25"/>
      <c r="ET135" s="25"/>
      <c r="EU135" s="25"/>
      <c r="EV135" s="25"/>
      <c r="EW135" s="25"/>
      <c r="EX135" s="25"/>
      <c r="EY135" s="25"/>
      <c r="EZ135" s="25"/>
      <c r="FA135" s="25"/>
      <c r="FB135" s="25"/>
      <c r="FC135" s="25"/>
      <c r="FD135" s="25"/>
      <c r="FE135" s="25"/>
      <c r="FF135" s="25"/>
      <c r="FG135" s="25"/>
      <c r="FH135" s="25"/>
      <c r="FI135" s="25"/>
      <c r="FJ135" s="25"/>
      <c r="FK135" s="25"/>
      <c r="FL135" s="25"/>
      <c r="FM135" s="25"/>
      <c r="FN135" s="25"/>
      <c r="FO135" s="25"/>
      <c r="FP135" s="25"/>
      <c r="FQ135" s="25"/>
      <c r="FR135" s="25"/>
      <c r="FS135" s="25"/>
      <c r="FT135" s="25"/>
      <c r="FU135" s="25"/>
      <c r="FV135" s="25"/>
      <c r="FW135" s="25"/>
      <c r="FX135" s="25"/>
      <c r="FY135" s="25"/>
      <c r="FZ135" s="25"/>
      <c r="GA135" s="25"/>
      <c r="GB135" s="25"/>
      <c r="GC135" s="25"/>
      <c r="GD135" s="25"/>
      <c r="GE135" s="25"/>
      <c r="GF135" s="25"/>
      <c r="GG135" s="25"/>
      <c r="GH135" s="25"/>
      <c r="GI135" s="25"/>
      <c r="GJ135" s="25"/>
      <c r="GK135" s="25"/>
      <c r="GL135" s="25"/>
      <c r="GM135" s="25"/>
      <c r="GN135" s="25"/>
      <c r="GO135" s="25"/>
      <c r="GP135" s="25"/>
      <c r="GQ135" s="25"/>
      <c r="GR135" s="25"/>
      <c r="GS135" s="25"/>
      <c r="GT135" s="25"/>
      <c r="GU135" s="25"/>
      <c r="GV135" s="25"/>
      <c r="GW135" s="25"/>
      <c r="GX135" s="25"/>
      <c r="GY135" s="25"/>
      <c r="GZ135" s="25"/>
      <c r="HA135" s="25"/>
      <c r="HB135" s="25"/>
      <c r="HC135" s="25"/>
      <c r="HD135" s="25"/>
      <c r="HE135" s="25"/>
      <c r="HF135" s="25"/>
      <c r="HG135" s="25"/>
      <c r="HH135" s="25"/>
      <c r="HI135" s="25"/>
      <c r="HJ135" s="25"/>
      <c r="HK135" s="25"/>
      <c r="HL135" s="25"/>
      <c r="HM135" s="25"/>
      <c r="HN135" s="25"/>
      <c r="HO135" s="25"/>
      <c r="HP135" s="25"/>
      <c r="HQ135" s="25"/>
      <c r="HR135" s="25"/>
      <c r="HS135" s="25"/>
      <c r="HT135" s="25"/>
      <c r="HU135" s="25"/>
      <c r="HV135" s="25"/>
      <c r="HW135" s="25"/>
      <c r="HX135" s="25"/>
      <c r="HY135" s="25"/>
      <c r="HZ135" s="25"/>
      <c r="IA135" s="25"/>
      <c r="IB135" s="25"/>
      <c r="IC135" s="25"/>
      <c r="ID135" s="25"/>
      <c r="IE135" s="25"/>
      <c r="IF135" s="25"/>
      <c r="IG135" s="25"/>
      <c r="IH135" s="25"/>
      <c r="II135" s="25"/>
      <c r="IJ135" s="25"/>
      <c r="IK135" s="25"/>
      <c r="IL135" s="25"/>
      <c r="IM135" s="25"/>
      <c r="IN135" s="25"/>
      <c r="IO135" s="25"/>
      <c r="IP135" s="25"/>
      <c r="IQ135" s="25"/>
      <c r="IR135" s="25"/>
      <c r="IS135" s="25"/>
      <c r="IT135" s="25"/>
      <c r="IU135" s="25"/>
      <c r="IV135" s="25"/>
    </row>
    <row r="136" spans="2:256" s="27" customFormat="1">
      <c r="B136" s="25"/>
      <c r="C136" s="32"/>
      <c r="D136" s="33"/>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25"/>
      <c r="AG136" s="25"/>
      <c r="AH136" s="25"/>
      <c r="AI136" s="25"/>
      <c r="AJ136" s="25"/>
      <c r="AK136" s="25"/>
      <c r="AL136" s="25"/>
      <c r="AM136" s="25"/>
      <c r="AN136" s="25"/>
      <c r="AO136" s="25"/>
      <c r="AP136" s="25"/>
      <c r="AQ136" s="25"/>
      <c r="AR136" s="25"/>
      <c r="AS136" s="25"/>
      <c r="AT136" s="25"/>
      <c r="AU136" s="25"/>
      <c r="AV136" s="25"/>
      <c r="AW136" s="25"/>
      <c r="AX136" s="25"/>
      <c r="AY136" s="25"/>
      <c r="AZ136" s="25"/>
      <c r="BA136" s="25"/>
      <c r="BB136" s="25"/>
      <c r="BC136" s="25"/>
      <c r="BD136" s="25"/>
      <c r="BE136" s="25"/>
      <c r="BF136" s="25"/>
      <c r="BG136" s="25"/>
      <c r="BH136" s="25"/>
      <c r="BI136" s="25"/>
      <c r="BJ136" s="25"/>
      <c r="BK136" s="25"/>
      <c r="BL136" s="25"/>
      <c r="BM136" s="25"/>
      <c r="BN136" s="25"/>
      <c r="BO136" s="25"/>
      <c r="BP136" s="25"/>
      <c r="BQ136" s="25"/>
      <c r="BR136" s="25"/>
      <c r="BS136" s="25"/>
      <c r="BT136" s="25"/>
      <c r="BU136" s="25"/>
      <c r="BV136" s="25"/>
      <c r="BW136" s="25"/>
      <c r="BX136" s="25"/>
      <c r="BY136" s="25"/>
      <c r="BZ136" s="25"/>
      <c r="CA136" s="25"/>
      <c r="CB136" s="25"/>
      <c r="CC136" s="25"/>
      <c r="CD136" s="25"/>
      <c r="CE136" s="25"/>
      <c r="CF136" s="25"/>
      <c r="CG136" s="25"/>
      <c r="CH136" s="25"/>
      <c r="CI136" s="25"/>
      <c r="CJ136" s="25"/>
      <c r="CK136" s="25"/>
      <c r="CL136" s="25"/>
      <c r="CM136" s="25"/>
      <c r="CN136" s="25"/>
      <c r="CO136" s="25"/>
      <c r="CP136" s="25"/>
      <c r="CQ136" s="25"/>
      <c r="CR136" s="25"/>
      <c r="CS136" s="25"/>
      <c r="CT136" s="25"/>
      <c r="CU136" s="25"/>
      <c r="CV136" s="25"/>
      <c r="CW136" s="25"/>
      <c r="CX136" s="25"/>
      <c r="CY136" s="25"/>
      <c r="CZ136" s="25"/>
      <c r="DA136" s="25"/>
      <c r="DB136" s="25"/>
      <c r="DC136" s="25"/>
      <c r="DD136" s="25"/>
      <c r="DE136" s="25"/>
      <c r="DF136" s="25"/>
      <c r="DG136" s="25"/>
      <c r="DH136" s="25"/>
      <c r="DI136" s="25"/>
      <c r="DJ136" s="25"/>
      <c r="DK136" s="25"/>
      <c r="DL136" s="25"/>
      <c r="DM136" s="25"/>
      <c r="DN136" s="25"/>
      <c r="DO136" s="25"/>
      <c r="DP136" s="25"/>
      <c r="DQ136" s="25"/>
      <c r="DR136" s="25"/>
      <c r="DS136" s="25"/>
      <c r="DT136" s="25"/>
      <c r="DU136" s="25"/>
      <c r="DV136" s="25"/>
      <c r="DW136" s="25"/>
      <c r="DX136" s="25"/>
      <c r="DY136" s="25"/>
      <c r="DZ136" s="25"/>
      <c r="EA136" s="25"/>
      <c r="EB136" s="25"/>
      <c r="EC136" s="25"/>
      <c r="ED136" s="25"/>
      <c r="EE136" s="25"/>
      <c r="EF136" s="25"/>
      <c r="EG136" s="25"/>
      <c r="EH136" s="25"/>
      <c r="EI136" s="25"/>
      <c r="EJ136" s="25"/>
      <c r="EK136" s="25"/>
      <c r="EL136" s="25"/>
      <c r="EM136" s="25"/>
      <c r="EN136" s="25"/>
      <c r="EO136" s="25"/>
      <c r="EP136" s="25"/>
      <c r="EQ136" s="25"/>
      <c r="ER136" s="25"/>
      <c r="ES136" s="25"/>
      <c r="ET136" s="25"/>
      <c r="EU136" s="25"/>
      <c r="EV136" s="25"/>
      <c r="EW136" s="25"/>
      <c r="EX136" s="25"/>
      <c r="EY136" s="25"/>
      <c r="EZ136" s="25"/>
      <c r="FA136" s="25"/>
      <c r="FB136" s="25"/>
      <c r="FC136" s="25"/>
      <c r="FD136" s="25"/>
      <c r="FE136" s="25"/>
      <c r="FF136" s="25"/>
      <c r="FG136" s="25"/>
      <c r="FH136" s="25"/>
      <c r="FI136" s="25"/>
      <c r="FJ136" s="25"/>
      <c r="FK136" s="25"/>
      <c r="FL136" s="25"/>
      <c r="FM136" s="25"/>
      <c r="FN136" s="25"/>
      <c r="FO136" s="25"/>
      <c r="FP136" s="25"/>
      <c r="FQ136" s="25"/>
      <c r="FR136" s="25"/>
      <c r="FS136" s="25"/>
      <c r="FT136" s="25"/>
      <c r="FU136" s="25"/>
      <c r="FV136" s="25"/>
      <c r="FW136" s="25"/>
      <c r="FX136" s="25"/>
      <c r="FY136" s="25"/>
      <c r="FZ136" s="25"/>
      <c r="GA136" s="25"/>
      <c r="GB136" s="25"/>
      <c r="GC136" s="25"/>
      <c r="GD136" s="25"/>
      <c r="GE136" s="25"/>
      <c r="GF136" s="25"/>
      <c r="GG136" s="25"/>
      <c r="GH136" s="25"/>
      <c r="GI136" s="25"/>
      <c r="GJ136" s="25"/>
      <c r="GK136" s="25"/>
      <c r="GL136" s="25"/>
      <c r="GM136" s="25"/>
      <c r="GN136" s="25"/>
      <c r="GO136" s="25"/>
      <c r="GP136" s="25"/>
      <c r="GQ136" s="25"/>
      <c r="GR136" s="25"/>
      <c r="GS136" s="25"/>
      <c r="GT136" s="25"/>
      <c r="GU136" s="25"/>
      <c r="GV136" s="25"/>
      <c r="GW136" s="25"/>
      <c r="GX136" s="25"/>
      <c r="GY136" s="25"/>
      <c r="GZ136" s="25"/>
      <c r="HA136" s="25"/>
      <c r="HB136" s="25"/>
      <c r="HC136" s="25"/>
      <c r="HD136" s="25"/>
      <c r="HE136" s="25"/>
      <c r="HF136" s="25"/>
      <c r="HG136" s="25"/>
      <c r="HH136" s="25"/>
      <c r="HI136" s="25"/>
      <c r="HJ136" s="25"/>
      <c r="HK136" s="25"/>
      <c r="HL136" s="25"/>
      <c r="HM136" s="25"/>
      <c r="HN136" s="25"/>
      <c r="HO136" s="25"/>
      <c r="HP136" s="25"/>
      <c r="HQ136" s="25"/>
      <c r="HR136" s="25"/>
      <c r="HS136" s="25"/>
      <c r="HT136" s="25"/>
      <c r="HU136" s="25"/>
      <c r="HV136" s="25"/>
      <c r="HW136" s="25"/>
      <c r="HX136" s="25"/>
      <c r="HY136" s="25"/>
      <c r="HZ136" s="25"/>
      <c r="IA136" s="25"/>
      <c r="IB136" s="25"/>
      <c r="IC136" s="25"/>
      <c r="ID136" s="25"/>
      <c r="IE136" s="25"/>
      <c r="IF136" s="25"/>
      <c r="IG136" s="25"/>
      <c r="IH136" s="25"/>
      <c r="II136" s="25"/>
      <c r="IJ136" s="25"/>
      <c r="IK136" s="25"/>
      <c r="IL136" s="25"/>
      <c r="IM136" s="25"/>
      <c r="IN136" s="25"/>
      <c r="IO136" s="25"/>
      <c r="IP136" s="25"/>
      <c r="IQ136" s="25"/>
      <c r="IR136" s="25"/>
      <c r="IS136" s="25"/>
      <c r="IT136" s="25"/>
      <c r="IU136" s="25"/>
      <c r="IV136" s="25"/>
    </row>
    <row r="137" spans="2:256" s="27" customFormat="1">
      <c r="B137" s="25"/>
      <c r="C137" s="32"/>
      <c r="D137" s="33"/>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c r="AF137" s="25"/>
      <c r="AG137" s="25"/>
      <c r="AH137" s="25"/>
      <c r="AI137" s="25"/>
      <c r="AJ137" s="25"/>
      <c r="AK137" s="25"/>
      <c r="AL137" s="25"/>
      <c r="AM137" s="25"/>
      <c r="AN137" s="25"/>
      <c r="AO137" s="25"/>
      <c r="AP137" s="25"/>
      <c r="AQ137" s="25"/>
      <c r="AR137" s="25"/>
      <c r="AS137" s="25"/>
      <c r="AT137" s="25"/>
      <c r="AU137" s="25"/>
      <c r="AV137" s="25"/>
      <c r="AW137" s="25"/>
      <c r="AX137" s="25"/>
      <c r="AY137" s="25"/>
      <c r="AZ137" s="25"/>
      <c r="BA137" s="25"/>
      <c r="BB137" s="25"/>
      <c r="BC137" s="25"/>
      <c r="BD137" s="25"/>
      <c r="BE137" s="25"/>
      <c r="BF137" s="25"/>
      <c r="BG137" s="25"/>
      <c r="BH137" s="25"/>
      <c r="BI137" s="25"/>
      <c r="BJ137" s="25"/>
      <c r="BK137" s="25"/>
      <c r="BL137" s="25"/>
      <c r="BM137" s="25"/>
      <c r="BN137" s="25"/>
      <c r="BO137" s="25"/>
      <c r="BP137" s="25"/>
      <c r="BQ137" s="25"/>
      <c r="BR137" s="25"/>
      <c r="BS137" s="25"/>
      <c r="BT137" s="25"/>
      <c r="BU137" s="25"/>
      <c r="BV137" s="25"/>
      <c r="BW137" s="25"/>
      <c r="BX137" s="25"/>
      <c r="BY137" s="25"/>
      <c r="BZ137" s="25"/>
      <c r="CA137" s="25"/>
      <c r="CB137" s="25"/>
      <c r="CC137" s="25"/>
      <c r="CD137" s="25"/>
      <c r="CE137" s="25"/>
      <c r="CF137" s="25"/>
      <c r="CG137" s="25"/>
      <c r="CH137" s="25"/>
      <c r="CI137" s="25"/>
      <c r="CJ137" s="25"/>
      <c r="CK137" s="25"/>
      <c r="CL137" s="25"/>
      <c r="CM137" s="25"/>
      <c r="CN137" s="25"/>
      <c r="CO137" s="25"/>
      <c r="CP137" s="25"/>
      <c r="CQ137" s="25"/>
      <c r="CR137" s="25"/>
      <c r="CS137" s="25"/>
      <c r="CT137" s="25"/>
      <c r="CU137" s="25"/>
      <c r="CV137" s="25"/>
      <c r="CW137" s="25"/>
      <c r="CX137" s="25"/>
      <c r="CY137" s="25"/>
      <c r="CZ137" s="25"/>
      <c r="DA137" s="25"/>
      <c r="DB137" s="25"/>
      <c r="DC137" s="25"/>
      <c r="DD137" s="25"/>
      <c r="DE137" s="25"/>
      <c r="DF137" s="25"/>
      <c r="DG137" s="25"/>
      <c r="DH137" s="25"/>
      <c r="DI137" s="25"/>
      <c r="DJ137" s="25"/>
      <c r="DK137" s="25"/>
      <c r="DL137" s="25"/>
      <c r="DM137" s="25"/>
      <c r="DN137" s="25"/>
      <c r="DO137" s="25"/>
      <c r="DP137" s="25"/>
      <c r="DQ137" s="25"/>
      <c r="DR137" s="25"/>
      <c r="DS137" s="25"/>
      <c r="DT137" s="25"/>
      <c r="DU137" s="25"/>
      <c r="DV137" s="25"/>
      <c r="DW137" s="25"/>
      <c r="DX137" s="25"/>
      <c r="DY137" s="25"/>
      <c r="DZ137" s="25"/>
      <c r="EA137" s="25"/>
      <c r="EB137" s="25"/>
      <c r="EC137" s="25"/>
      <c r="ED137" s="25"/>
      <c r="EE137" s="25"/>
      <c r="EF137" s="25"/>
      <c r="EG137" s="25"/>
      <c r="EH137" s="25"/>
      <c r="EI137" s="25"/>
      <c r="EJ137" s="25"/>
      <c r="EK137" s="25"/>
      <c r="EL137" s="25"/>
      <c r="EM137" s="25"/>
      <c r="EN137" s="25"/>
      <c r="EO137" s="25"/>
      <c r="EP137" s="25"/>
      <c r="EQ137" s="25"/>
      <c r="ER137" s="25"/>
      <c r="ES137" s="25"/>
      <c r="ET137" s="25"/>
      <c r="EU137" s="25"/>
      <c r="EV137" s="25"/>
      <c r="EW137" s="25"/>
      <c r="EX137" s="25"/>
      <c r="EY137" s="25"/>
      <c r="EZ137" s="25"/>
      <c r="FA137" s="25"/>
      <c r="FB137" s="25"/>
      <c r="FC137" s="25"/>
      <c r="FD137" s="25"/>
      <c r="FE137" s="25"/>
      <c r="FF137" s="25"/>
      <c r="FG137" s="25"/>
      <c r="FH137" s="25"/>
      <c r="FI137" s="25"/>
      <c r="FJ137" s="25"/>
      <c r="FK137" s="25"/>
      <c r="FL137" s="25"/>
      <c r="FM137" s="25"/>
      <c r="FN137" s="25"/>
      <c r="FO137" s="25"/>
      <c r="FP137" s="25"/>
      <c r="FQ137" s="25"/>
      <c r="FR137" s="25"/>
      <c r="FS137" s="25"/>
      <c r="FT137" s="25"/>
      <c r="FU137" s="25"/>
      <c r="FV137" s="25"/>
      <c r="FW137" s="25"/>
      <c r="FX137" s="25"/>
      <c r="FY137" s="25"/>
      <c r="FZ137" s="25"/>
      <c r="GA137" s="25"/>
      <c r="GB137" s="25"/>
      <c r="GC137" s="25"/>
      <c r="GD137" s="25"/>
      <c r="GE137" s="25"/>
      <c r="GF137" s="25"/>
      <c r="GG137" s="25"/>
      <c r="GH137" s="25"/>
      <c r="GI137" s="25"/>
      <c r="GJ137" s="25"/>
      <c r="GK137" s="25"/>
      <c r="GL137" s="25"/>
      <c r="GM137" s="25"/>
      <c r="GN137" s="25"/>
      <c r="GO137" s="25"/>
      <c r="GP137" s="25"/>
      <c r="GQ137" s="25"/>
      <c r="GR137" s="25"/>
      <c r="GS137" s="25"/>
      <c r="GT137" s="25"/>
      <c r="GU137" s="25"/>
      <c r="GV137" s="25"/>
      <c r="GW137" s="25"/>
      <c r="GX137" s="25"/>
      <c r="GY137" s="25"/>
      <c r="GZ137" s="25"/>
      <c r="HA137" s="25"/>
      <c r="HB137" s="25"/>
      <c r="HC137" s="25"/>
      <c r="HD137" s="25"/>
      <c r="HE137" s="25"/>
      <c r="HF137" s="25"/>
      <c r="HG137" s="25"/>
      <c r="HH137" s="25"/>
      <c r="HI137" s="25"/>
      <c r="HJ137" s="25"/>
      <c r="HK137" s="25"/>
      <c r="HL137" s="25"/>
      <c r="HM137" s="25"/>
      <c r="HN137" s="25"/>
      <c r="HO137" s="25"/>
      <c r="HP137" s="25"/>
      <c r="HQ137" s="25"/>
      <c r="HR137" s="25"/>
      <c r="HS137" s="25"/>
      <c r="HT137" s="25"/>
      <c r="HU137" s="25"/>
      <c r="HV137" s="25"/>
      <c r="HW137" s="25"/>
      <c r="HX137" s="25"/>
      <c r="HY137" s="25"/>
      <c r="HZ137" s="25"/>
      <c r="IA137" s="25"/>
      <c r="IB137" s="25"/>
      <c r="IC137" s="25"/>
      <c r="ID137" s="25"/>
      <c r="IE137" s="25"/>
      <c r="IF137" s="25"/>
      <c r="IG137" s="25"/>
      <c r="IH137" s="25"/>
      <c r="II137" s="25"/>
      <c r="IJ137" s="25"/>
      <c r="IK137" s="25"/>
      <c r="IL137" s="25"/>
      <c r="IM137" s="25"/>
      <c r="IN137" s="25"/>
      <c r="IO137" s="25"/>
      <c r="IP137" s="25"/>
      <c r="IQ137" s="25"/>
      <c r="IR137" s="25"/>
      <c r="IS137" s="25"/>
      <c r="IT137" s="25"/>
      <c r="IU137" s="25"/>
      <c r="IV137" s="25"/>
    </row>
    <row r="138" spans="2:256" s="27" customFormat="1">
      <c r="B138" s="25"/>
      <c r="C138" s="32"/>
      <c r="D138" s="33"/>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25"/>
      <c r="AG138" s="25"/>
      <c r="AH138" s="25"/>
      <c r="AI138" s="25"/>
      <c r="AJ138" s="25"/>
      <c r="AK138" s="25"/>
      <c r="AL138" s="25"/>
      <c r="AM138" s="25"/>
      <c r="AN138" s="25"/>
      <c r="AO138" s="25"/>
      <c r="AP138" s="25"/>
      <c r="AQ138" s="25"/>
      <c r="AR138" s="25"/>
      <c r="AS138" s="25"/>
      <c r="AT138" s="25"/>
      <c r="AU138" s="25"/>
      <c r="AV138" s="25"/>
      <c r="AW138" s="25"/>
      <c r="AX138" s="25"/>
      <c r="AY138" s="25"/>
      <c r="AZ138" s="25"/>
      <c r="BA138" s="25"/>
      <c r="BB138" s="25"/>
      <c r="BC138" s="25"/>
      <c r="BD138" s="25"/>
      <c r="BE138" s="25"/>
      <c r="BF138" s="25"/>
      <c r="BG138" s="25"/>
      <c r="BH138" s="25"/>
      <c r="BI138" s="25"/>
      <c r="BJ138" s="25"/>
      <c r="BK138" s="25"/>
      <c r="BL138" s="25"/>
      <c r="BM138" s="25"/>
      <c r="BN138" s="25"/>
      <c r="BO138" s="25"/>
      <c r="BP138" s="25"/>
      <c r="BQ138" s="25"/>
      <c r="BR138" s="25"/>
      <c r="BS138" s="25"/>
      <c r="BT138" s="25"/>
      <c r="BU138" s="25"/>
      <c r="BV138" s="25"/>
      <c r="BW138" s="25"/>
      <c r="BX138" s="25"/>
      <c r="BY138" s="25"/>
      <c r="BZ138" s="25"/>
      <c r="CA138" s="25"/>
      <c r="CB138" s="25"/>
      <c r="CC138" s="25"/>
      <c r="CD138" s="25"/>
      <c r="CE138" s="25"/>
      <c r="CF138" s="25"/>
      <c r="CG138" s="25"/>
      <c r="CH138" s="25"/>
      <c r="CI138" s="25"/>
      <c r="CJ138" s="25"/>
      <c r="CK138" s="25"/>
      <c r="CL138" s="25"/>
      <c r="CM138" s="25"/>
      <c r="CN138" s="25"/>
      <c r="CO138" s="25"/>
      <c r="CP138" s="25"/>
      <c r="CQ138" s="25"/>
      <c r="CR138" s="25"/>
      <c r="CS138" s="25"/>
      <c r="CT138" s="25"/>
      <c r="CU138" s="25"/>
      <c r="CV138" s="25"/>
      <c r="CW138" s="25"/>
      <c r="CX138" s="25"/>
      <c r="CY138" s="25"/>
      <c r="CZ138" s="25"/>
      <c r="DA138" s="25"/>
      <c r="DB138" s="25"/>
      <c r="DC138" s="25"/>
      <c r="DD138" s="25"/>
      <c r="DE138" s="25"/>
      <c r="DF138" s="25"/>
      <c r="DG138" s="25"/>
      <c r="DH138" s="25"/>
      <c r="DI138" s="25"/>
      <c r="DJ138" s="25"/>
      <c r="DK138" s="25"/>
      <c r="DL138" s="25"/>
      <c r="DM138" s="25"/>
      <c r="DN138" s="25"/>
      <c r="DO138" s="25"/>
      <c r="DP138" s="25"/>
      <c r="DQ138" s="25"/>
      <c r="DR138" s="25"/>
      <c r="DS138" s="25"/>
      <c r="DT138" s="25"/>
      <c r="DU138" s="25"/>
      <c r="DV138" s="25"/>
      <c r="DW138" s="25"/>
      <c r="DX138" s="25"/>
      <c r="DY138" s="25"/>
      <c r="DZ138" s="25"/>
      <c r="EA138" s="25"/>
      <c r="EB138" s="25"/>
      <c r="EC138" s="25"/>
      <c r="ED138" s="25"/>
      <c r="EE138" s="25"/>
      <c r="EF138" s="25"/>
      <c r="EG138" s="25"/>
      <c r="EH138" s="25"/>
      <c r="EI138" s="25"/>
      <c r="EJ138" s="25"/>
      <c r="EK138" s="25"/>
      <c r="EL138" s="25"/>
      <c r="EM138" s="25"/>
      <c r="EN138" s="25"/>
      <c r="EO138" s="25"/>
      <c r="EP138" s="25"/>
      <c r="EQ138" s="25"/>
      <c r="ER138" s="25"/>
      <c r="ES138" s="25"/>
      <c r="ET138" s="25"/>
      <c r="EU138" s="25"/>
      <c r="EV138" s="25"/>
      <c r="EW138" s="25"/>
      <c r="EX138" s="25"/>
      <c r="EY138" s="25"/>
      <c r="EZ138" s="25"/>
      <c r="FA138" s="25"/>
      <c r="FB138" s="25"/>
      <c r="FC138" s="25"/>
      <c r="FD138" s="25"/>
      <c r="FE138" s="25"/>
      <c r="FF138" s="25"/>
      <c r="FG138" s="25"/>
      <c r="FH138" s="25"/>
      <c r="FI138" s="25"/>
      <c r="FJ138" s="25"/>
      <c r="FK138" s="25"/>
      <c r="FL138" s="25"/>
      <c r="FM138" s="25"/>
      <c r="FN138" s="25"/>
      <c r="FO138" s="25"/>
      <c r="FP138" s="25"/>
      <c r="FQ138" s="25"/>
      <c r="FR138" s="25"/>
      <c r="FS138" s="25"/>
      <c r="FT138" s="25"/>
      <c r="FU138" s="25"/>
      <c r="FV138" s="25"/>
      <c r="FW138" s="25"/>
      <c r="FX138" s="25"/>
      <c r="FY138" s="25"/>
      <c r="FZ138" s="25"/>
      <c r="GA138" s="25"/>
      <c r="GB138" s="25"/>
      <c r="GC138" s="25"/>
      <c r="GD138" s="25"/>
      <c r="GE138" s="25"/>
      <c r="GF138" s="25"/>
      <c r="GG138" s="25"/>
      <c r="GH138" s="25"/>
      <c r="GI138" s="25"/>
      <c r="GJ138" s="25"/>
      <c r="GK138" s="25"/>
      <c r="GL138" s="25"/>
      <c r="GM138" s="25"/>
      <c r="GN138" s="25"/>
      <c r="GO138" s="25"/>
      <c r="GP138" s="25"/>
      <c r="GQ138" s="25"/>
      <c r="GR138" s="25"/>
      <c r="GS138" s="25"/>
      <c r="GT138" s="25"/>
      <c r="GU138" s="25"/>
      <c r="GV138" s="25"/>
      <c r="GW138" s="25"/>
      <c r="GX138" s="25"/>
      <c r="GY138" s="25"/>
      <c r="GZ138" s="25"/>
      <c r="HA138" s="25"/>
      <c r="HB138" s="25"/>
      <c r="HC138" s="25"/>
      <c r="HD138" s="25"/>
      <c r="HE138" s="25"/>
      <c r="HF138" s="25"/>
      <c r="HG138" s="25"/>
      <c r="HH138" s="25"/>
      <c r="HI138" s="25"/>
      <c r="HJ138" s="25"/>
      <c r="HK138" s="25"/>
      <c r="HL138" s="25"/>
      <c r="HM138" s="25"/>
      <c r="HN138" s="25"/>
      <c r="HO138" s="25"/>
      <c r="HP138" s="25"/>
      <c r="HQ138" s="25"/>
      <c r="HR138" s="25"/>
      <c r="HS138" s="25"/>
      <c r="HT138" s="25"/>
      <c r="HU138" s="25"/>
      <c r="HV138" s="25"/>
      <c r="HW138" s="25"/>
      <c r="HX138" s="25"/>
      <c r="HY138" s="25"/>
      <c r="HZ138" s="25"/>
      <c r="IA138" s="25"/>
      <c r="IB138" s="25"/>
      <c r="IC138" s="25"/>
      <c r="ID138" s="25"/>
      <c r="IE138" s="25"/>
      <c r="IF138" s="25"/>
      <c r="IG138" s="25"/>
      <c r="IH138" s="25"/>
      <c r="II138" s="25"/>
      <c r="IJ138" s="25"/>
      <c r="IK138" s="25"/>
      <c r="IL138" s="25"/>
      <c r="IM138" s="25"/>
      <c r="IN138" s="25"/>
      <c r="IO138" s="25"/>
      <c r="IP138" s="25"/>
      <c r="IQ138" s="25"/>
      <c r="IR138" s="25"/>
      <c r="IS138" s="25"/>
      <c r="IT138" s="25"/>
      <c r="IU138" s="25"/>
      <c r="IV138" s="25"/>
    </row>
    <row r="139" spans="2:256" s="27" customFormat="1">
      <c r="B139" s="25"/>
      <c r="C139" s="32"/>
      <c r="D139" s="33"/>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c r="AF139" s="25"/>
      <c r="AG139" s="25"/>
      <c r="AH139" s="25"/>
      <c r="AI139" s="25"/>
      <c r="AJ139" s="25"/>
      <c r="AK139" s="25"/>
      <c r="AL139" s="25"/>
      <c r="AM139" s="25"/>
      <c r="AN139" s="25"/>
      <c r="AO139" s="25"/>
      <c r="AP139" s="25"/>
      <c r="AQ139" s="25"/>
      <c r="AR139" s="25"/>
      <c r="AS139" s="25"/>
      <c r="AT139" s="25"/>
      <c r="AU139" s="25"/>
      <c r="AV139" s="25"/>
      <c r="AW139" s="25"/>
      <c r="AX139" s="25"/>
      <c r="AY139" s="25"/>
      <c r="AZ139" s="25"/>
      <c r="BA139" s="25"/>
      <c r="BB139" s="25"/>
      <c r="BC139" s="25"/>
      <c r="BD139" s="25"/>
      <c r="BE139" s="25"/>
      <c r="BF139" s="25"/>
      <c r="BG139" s="25"/>
      <c r="BH139" s="25"/>
      <c r="BI139" s="25"/>
      <c r="BJ139" s="25"/>
      <c r="BK139" s="25"/>
      <c r="BL139" s="25"/>
      <c r="BM139" s="25"/>
      <c r="BN139" s="25"/>
      <c r="BO139" s="25"/>
      <c r="BP139" s="25"/>
      <c r="BQ139" s="25"/>
      <c r="BR139" s="25"/>
      <c r="BS139" s="25"/>
      <c r="BT139" s="25"/>
      <c r="BU139" s="25"/>
      <c r="BV139" s="25"/>
      <c r="BW139" s="25"/>
      <c r="BX139" s="25"/>
      <c r="BY139" s="25"/>
      <c r="BZ139" s="25"/>
      <c r="CA139" s="25"/>
      <c r="CB139" s="25"/>
      <c r="CC139" s="25"/>
      <c r="CD139" s="25"/>
      <c r="CE139" s="25"/>
      <c r="CF139" s="25"/>
      <c r="CG139" s="25"/>
      <c r="CH139" s="25"/>
      <c r="CI139" s="25"/>
      <c r="CJ139" s="25"/>
      <c r="CK139" s="25"/>
      <c r="CL139" s="25"/>
      <c r="CM139" s="25"/>
      <c r="CN139" s="25"/>
      <c r="CO139" s="25"/>
      <c r="CP139" s="25"/>
      <c r="CQ139" s="25"/>
      <c r="CR139" s="25"/>
      <c r="CS139" s="25"/>
      <c r="CT139" s="25"/>
      <c r="CU139" s="25"/>
      <c r="CV139" s="25"/>
      <c r="CW139" s="25"/>
      <c r="CX139" s="25"/>
      <c r="CY139" s="25"/>
      <c r="CZ139" s="25"/>
      <c r="DA139" s="25"/>
      <c r="DB139" s="25"/>
      <c r="DC139" s="25"/>
      <c r="DD139" s="25"/>
      <c r="DE139" s="25"/>
      <c r="DF139" s="25"/>
      <c r="DG139" s="25"/>
      <c r="DH139" s="25"/>
      <c r="DI139" s="25"/>
      <c r="DJ139" s="25"/>
      <c r="DK139" s="25"/>
      <c r="DL139" s="25"/>
      <c r="DM139" s="25"/>
      <c r="DN139" s="25"/>
      <c r="DO139" s="25"/>
      <c r="DP139" s="25"/>
      <c r="DQ139" s="25"/>
      <c r="DR139" s="25"/>
      <c r="DS139" s="25"/>
      <c r="DT139" s="25"/>
      <c r="DU139" s="25"/>
      <c r="DV139" s="25"/>
      <c r="DW139" s="25"/>
      <c r="DX139" s="25"/>
      <c r="DY139" s="25"/>
      <c r="DZ139" s="25"/>
      <c r="EA139" s="25"/>
      <c r="EB139" s="25"/>
      <c r="EC139" s="25"/>
      <c r="ED139" s="25"/>
      <c r="EE139" s="25"/>
      <c r="EF139" s="25"/>
      <c r="EG139" s="25"/>
      <c r="EH139" s="25"/>
      <c r="EI139" s="25"/>
      <c r="EJ139" s="25"/>
      <c r="EK139" s="25"/>
      <c r="EL139" s="25"/>
      <c r="EM139" s="25"/>
      <c r="EN139" s="25"/>
      <c r="EO139" s="25"/>
      <c r="EP139" s="25"/>
      <c r="EQ139" s="25"/>
      <c r="ER139" s="25"/>
      <c r="ES139" s="25"/>
      <c r="ET139" s="25"/>
      <c r="EU139" s="25"/>
      <c r="EV139" s="25"/>
      <c r="EW139" s="25"/>
      <c r="EX139" s="25"/>
      <c r="EY139" s="25"/>
      <c r="EZ139" s="25"/>
      <c r="FA139" s="25"/>
      <c r="FB139" s="25"/>
      <c r="FC139" s="25"/>
      <c r="FD139" s="25"/>
      <c r="FE139" s="25"/>
      <c r="FF139" s="25"/>
      <c r="FG139" s="25"/>
      <c r="FH139" s="25"/>
      <c r="FI139" s="25"/>
      <c r="FJ139" s="25"/>
      <c r="FK139" s="25"/>
      <c r="FL139" s="25"/>
      <c r="FM139" s="25"/>
      <c r="FN139" s="25"/>
      <c r="FO139" s="25"/>
      <c r="FP139" s="25"/>
      <c r="FQ139" s="25"/>
      <c r="FR139" s="25"/>
      <c r="FS139" s="25"/>
      <c r="FT139" s="25"/>
      <c r="FU139" s="25"/>
      <c r="FV139" s="25"/>
      <c r="FW139" s="25"/>
      <c r="FX139" s="25"/>
      <c r="FY139" s="25"/>
      <c r="FZ139" s="25"/>
      <c r="GA139" s="25"/>
      <c r="GB139" s="25"/>
      <c r="GC139" s="25"/>
      <c r="GD139" s="25"/>
      <c r="GE139" s="25"/>
      <c r="GF139" s="25"/>
      <c r="GG139" s="25"/>
      <c r="GH139" s="25"/>
      <c r="GI139" s="25"/>
      <c r="GJ139" s="25"/>
      <c r="GK139" s="25"/>
      <c r="GL139" s="25"/>
      <c r="GM139" s="25"/>
      <c r="GN139" s="25"/>
      <c r="GO139" s="25"/>
      <c r="GP139" s="25"/>
      <c r="GQ139" s="25"/>
      <c r="GR139" s="25"/>
      <c r="GS139" s="25"/>
      <c r="GT139" s="25"/>
      <c r="GU139" s="25"/>
      <c r="GV139" s="25"/>
      <c r="GW139" s="25"/>
      <c r="GX139" s="25"/>
      <c r="GY139" s="25"/>
      <c r="GZ139" s="25"/>
      <c r="HA139" s="25"/>
      <c r="HB139" s="25"/>
      <c r="HC139" s="25"/>
      <c r="HD139" s="25"/>
      <c r="HE139" s="25"/>
      <c r="HF139" s="25"/>
      <c r="HG139" s="25"/>
      <c r="HH139" s="25"/>
      <c r="HI139" s="25"/>
      <c r="HJ139" s="25"/>
      <c r="HK139" s="25"/>
      <c r="HL139" s="25"/>
      <c r="HM139" s="25"/>
      <c r="HN139" s="25"/>
      <c r="HO139" s="25"/>
      <c r="HP139" s="25"/>
      <c r="HQ139" s="25"/>
      <c r="HR139" s="25"/>
      <c r="HS139" s="25"/>
      <c r="HT139" s="25"/>
      <c r="HU139" s="25"/>
      <c r="HV139" s="25"/>
      <c r="HW139" s="25"/>
      <c r="HX139" s="25"/>
      <c r="HY139" s="25"/>
      <c r="HZ139" s="25"/>
      <c r="IA139" s="25"/>
      <c r="IB139" s="25"/>
      <c r="IC139" s="25"/>
      <c r="ID139" s="25"/>
      <c r="IE139" s="25"/>
      <c r="IF139" s="25"/>
      <c r="IG139" s="25"/>
      <c r="IH139" s="25"/>
      <c r="II139" s="25"/>
      <c r="IJ139" s="25"/>
      <c r="IK139" s="25"/>
      <c r="IL139" s="25"/>
      <c r="IM139" s="25"/>
      <c r="IN139" s="25"/>
      <c r="IO139" s="25"/>
      <c r="IP139" s="25"/>
      <c r="IQ139" s="25"/>
      <c r="IR139" s="25"/>
      <c r="IS139" s="25"/>
      <c r="IT139" s="25"/>
      <c r="IU139" s="25"/>
      <c r="IV139" s="25"/>
    </row>
    <row r="140" spans="2:256" s="27" customFormat="1">
      <c r="B140" s="25"/>
      <c r="C140" s="32"/>
      <c r="D140" s="33"/>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25"/>
      <c r="AG140" s="25"/>
      <c r="AH140" s="25"/>
      <c r="AI140" s="25"/>
      <c r="AJ140" s="25"/>
      <c r="AK140" s="25"/>
      <c r="AL140" s="25"/>
      <c r="AM140" s="25"/>
      <c r="AN140" s="25"/>
      <c r="AO140" s="25"/>
      <c r="AP140" s="25"/>
      <c r="AQ140" s="25"/>
      <c r="AR140" s="25"/>
      <c r="AS140" s="25"/>
      <c r="AT140" s="25"/>
      <c r="AU140" s="25"/>
      <c r="AV140" s="25"/>
      <c r="AW140" s="25"/>
      <c r="AX140" s="25"/>
      <c r="AY140" s="25"/>
      <c r="AZ140" s="25"/>
      <c r="BA140" s="25"/>
      <c r="BB140" s="25"/>
      <c r="BC140" s="25"/>
      <c r="BD140" s="25"/>
      <c r="BE140" s="25"/>
      <c r="BF140" s="25"/>
      <c r="BG140" s="25"/>
      <c r="BH140" s="25"/>
      <c r="BI140" s="25"/>
      <c r="BJ140" s="25"/>
      <c r="BK140" s="25"/>
      <c r="BL140" s="25"/>
      <c r="BM140" s="25"/>
      <c r="BN140" s="25"/>
      <c r="BO140" s="25"/>
      <c r="BP140" s="25"/>
      <c r="BQ140" s="25"/>
      <c r="BR140" s="25"/>
      <c r="BS140" s="25"/>
      <c r="BT140" s="25"/>
      <c r="BU140" s="25"/>
      <c r="BV140" s="25"/>
      <c r="BW140" s="25"/>
      <c r="BX140" s="25"/>
      <c r="BY140" s="25"/>
      <c r="BZ140" s="25"/>
      <c r="CA140" s="25"/>
      <c r="CB140" s="25"/>
      <c r="CC140" s="25"/>
      <c r="CD140" s="25"/>
      <c r="CE140" s="25"/>
      <c r="CF140" s="25"/>
      <c r="CG140" s="25"/>
      <c r="CH140" s="25"/>
      <c r="CI140" s="25"/>
      <c r="CJ140" s="25"/>
      <c r="CK140" s="25"/>
      <c r="CL140" s="25"/>
      <c r="CM140" s="25"/>
      <c r="CN140" s="25"/>
      <c r="CO140" s="25"/>
      <c r="CP140" s="25"/>
      <c r="CQ140" s="25"/>
      <c r="CR140" s="25"/>
      <c r="CS140" s="25"/>
      <c r="CT140" s="25"/>
      <c r="CU140" s="25"/>
      <c r="CV140" s="25"/>
      <c r="CW140" s="25"/>
      <c r="CX140" s="25"/>
      <c r="CY140" s="25"/>
      <c r="CZ140" s="25"/>
      <c r="DA140" s="25"/>
      <c r="DB140" s="25"/>
      <c r="DC140" s="25"/>
      <c r="DD140" s="25"/>
      <c r="DE140" s="25"/>
      <c r="DF140" s="25"/>
      <c r="DG140" s="25"/>
      <c r="DH140" s="25"/>
      <c r="DI140" s="25"/>
      <c r="DJ140" s="25"/>
      <c r="DK140" s="25"/>
      <c r="DL140" s="25"/>
      <c r="DM140" s="25"/>
      <c r="DN140" s="25"/>
      <c r="DO140" s="25"/>
      <c r="DP140" s="25"/>
      <c r="DQ140" s="25"/>
      <c r="DR140" s="25"/>
      <c r="DS140" s="25"/>
      <c r="DT140" s="25"/>
      <c r="DU140" s="25"/>
      <c r="DV140" s="25"/>
      <c r="DW140" s="25"/>
      <c r="DX140" s="25"/>
      <c r="DY140" s="25"/>
      <c r="DZ140" s="25"/>
      <c r="EA140" s="25"/>
      <c r="EB140" s="25"/>
      <c r="EC140" s="25"/>
      <c r="ED140" s="25"/>
      <c r="EE140" s="25"/>
      <c r="EF140" s="25"/>
      <c r="EG140" s="25"/>
      <c r="EH140" s="25"/>
      <c r="EI140" s="25"/>
      <c r="EJ140" s="25"/>
      <c r="EK140" s="25"/>
      <c r="EL140" s="25"/>
      <c r="EM140" s="25"/>
      <c r="EN140" s="25"/>
      <c r="EO140" s="25"/>
      <c r="EP140" s="25"/>
      <c r="EQ140" s="25"/>
      <c r="ER140" s="25"/>
      <c r="ES140" s="25"/>
      <c r="ET140" s="25"/>
      <c r="EU140" s="25"/>
      <c r="EV140" s="25"/>
      <c r="EW140" s="25"/>
      <c r="EX140" s="25"/>
      <c r="EY140" s="25"/>
      <c r="EZ140" s="25"/>
      <c r="FA140" s="25"/>
      <c r="FB140" s="25"/>
      <c r="FC140" s="25"/>
      <c r="FD140" s="25"/>
      <c r="FE140" s="25"/>
      <c r="FF140" s="25"/>
      <c r="FG140" s="25"/>
      <c r="FH140" s="25"/>
      <c r="FI140" s="25"/>
      <c r="FJ140" s="25"/>
      <c r="FK140" s="25"/>
      <c r="FL140" s="25"/>
      <c r="FM140" s="25"/>
      <c r="FN140" s="25"/>
      <c r="FO140" s="25"/>
      <c r="FP140" s="25"/>
      <c r="FQ140" s="25"/>
      <c r="FR140" s="25"/>
      <c r="FS140" s="25"/>
      <c r="FT140" s="25"/>
      <c r="FU140" s="25"/>
      <c r="FV140" s="25"/>
      <c r="FW140" s="25"/>
      <c r="FX140" s="25"/>
      <c r="FY140" s="25"/>
      <c r="FZ140" s="25"/>
      <c r="GA140" s="25"/>
      <c r="GB140" s="25"/>
      <c r="GC140" s="25"/>
      <c r="GD140" s="25"/>
      <c r="GE140" s="25"/>
      <c r="GF140" s="25"/>
      <c r="GG140" s="25"/>
      <c r="GH140" s="25"/>
      <c r="GI140" s="25"/>
      <c r="GJ140" s="25"/>
      <c r="GK140" s="25"/>
      <c r="GL140" s="25"/>
      <c r="GM140" s="25"/>
      <c r="GN140" s="25"/>
      <c r="GO140" s="25"/>
      <c r="GP140" s="25"/>
      <c r="GQ140" s="25"/>
      <c r="GR140" s="25"/>
      <c r="GS140" s="25"/>
      <c r="GT140" s="25"/>
      <c r="GU140" s="25"/>
      <c r="GV140" s="25"/>
      <c r="GW140" s="25"/>
      <c r="GX140" s="25"/>
      <c r="GY140" s="25"/>
      <c r="GZ140" s="25"/>
      <c r="HA140" s="25"/>
      <c r="HB140" s="25"/>
      <c r="HC140" s="25"/>
      <c r="HD140" s="25"/>
      <c r="HE140" s="25"/>
      <c r="HF140" s="25"/>
      <c r="HG140" s="25"/>
      <c r="HH140" s="25"/>
      <c r="HI140" s="25"/>
      <c r="HJ140" s="25"/>
      <c r="HK140" s="25"/>
      <c r="HL140" s="25"/>
      <c r="HM140" s="25"/>
      <c r="HN140" s="25"/>
      <c r="HO140" s="25"/>
      <c r="HP140" s="25"/>
      <c r="HQ140" s="25"/>
      <c r="HR140" s="25"/>
      <c r="HS140" s="25"/>
      <c r="HT140" s="25"/>
      <c r="HU140" s="25"/>
      <c r="HV140" s="25"/>
      <c r="HW140" s="25"/>
      <c r="HX140" s="25"/>
      <c r="HY140" s="25"/>
      <c r="HZ140" s="25"/>
      <c r="IA140" s="25"/>
      <c r="IB140" s="25"/>
      <c r="IC140" s="25"/>
      <c r="ID140" s="25"/>
      <c r="IE140" s="25"/>
      <c r="IF140" s="25"/>
      <c r="IG140" s="25"/>
      <c r="IH140" s="25"/>
      <c r="II140" s="25"/>
      <c r="IJ140" s="25"/>
      <c r="IK140" s="25"/>
      <c r="IL140" s="25"/>
      <c r="IM140" s="25"/>
      <c r="IN140" s="25"/>
      <c r="IO140" s="25"/>
      <c r="IP140" s="25"/>
      <c r="IQ140" s="25"/>
      <c r="IR140" s="25"/>
      <c r="IS140" s="25"/>
      <c r="IT140" s="25"/>
      <c r="IU140" s="25"/>
      <c r="IV140" s="25"/>
    </row>
    <row r="141" spans="2:256" s="27" customFormat="1">
      <c r="B141" s="25"/>
      <c r="C141" s="32"/>
      <c r="D141" s="33"/>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25"/>
      <c r="AG141" s="25"/>
      <c r="AH141" s="25"/>
      <c r="AI141" s="25"/>
      <c r="AJ141" s="25"/>
      <c r="AK141" s="25"/>
      <c r="AL141" s="25"/>
      <c r="AM141" s="25"/>
      <c r="AN141" s="25"/>
      <c r="AO141" s="25"/>
      <c r="AP141" s="25"/>
      <c r="AQ141" s="25"/>
      <c r="AR141" s="25"/>
      <c r="AS141" s="25"/>
      <c r="AT141" s="25"/>
      <c r="AU141" s="25"/>
      <c r="AV141" s="25"/>
      <c r="AW141" s="25"/>
      <c r="AX141" s="25"/>
      <c r="AY141" s="25"/>
      <c r="AZ141" s="25"/>
      <c r="BA141" s="25"/>
      <c r="BB141" s="25"/>
      <c r="BC141" s="25"/>
      <c r="BD141" s="25"/>
      <c r="BE141" s="25"/>
      <c r="BF141" s="25"/>
      <c r="BG141" s="25"/>
      <c r="BH141" s="25"/>
      <c r="BI141" s="25"/>
      <c r="BJ141" s="25"/>
      <c r="BK141" s="25"/>
      <c r="BL141" s="25"/>
      <c r="BM141" s="25"/>
      <c r="BN141" s="25"/>
      <c r="BO141" s="25"/>
      <c r="BP141" s="25"/>
      <c r="BQ141" s="25"/>
      <c r="BR141" s="25"/>
      <c r="BS141" s="25"/>
      <c r="BT141" s="25"/>
      <c r="BU141" s="25"/>
      <c r="BV141" s="25"/>
      <c r="BW141" s="25"/>
      <c r="BX141" s="25"/>
      <c r="BY141" s="25"/>
      <c r="BZ141" s="25"/>
      <c r="CA141" s="25"/>
      <c r="CB141" s="25"/>
      <c r="CC141" s="25"/>
      <c r="CD141" s="25"/>
      <c r="CE141" s="25"/>
      <c r="CF141" s="25"/>
      <c r="CG141" s="25"/>
      <c r="CH141" s="25"/>
      <c r="CI141" s="25"/>
      <c r="CJ141" s="25"/>
      <c r="CK141" s="25"/>
      <c r="CL141" s="25"/>
      <c r="CM141" s="25"/>
      <c r="CN141" s="25"/>
      <c r="CO141" s="25"/>
      <c r="CP141" s="25"/>
      <c r="CQ141" s="25"/>
      <c r="CR141" s="25"/>
      <c r="CS141" s="25"/>
      <c r="CT141" s="25"/>
      <c r="CU141" s="25"/>
      <c r="CV141" s="25"/>
      <c r="CW141" s="25"/>
      <c r="CX141" s="25"/>
      <c r="CY141" s="25"/>
      <c r="CZ141" s="25"/>
      <c r="DA141" s="25"/>
      <c r="DB141" s="25"/>
      <c r="DC141" s="25"/>
      <c r="DD141" s="25"/>
      <c r="DE141" s="25"/>
      <c r="DF141" s="25"/>
      <c r="DG141" s="25"/>
      <c r="DH141" s="25"/>
      <c r="DI141" s="25"/>
      <c r="DJ141" s="25"/>
      <c r="DK141" s="25"/>
      <c r="DL141" s="25"/>
      <c r="DM141" s="25"/>
      <c r="DN141" s="25"/>
      <c r="DO141" s="25"/>
      <c r="DP141" s="25"/>
      <c r="DQ141" s="25"/>
      <c r="DR141" s="25"/>
      <c r="DS141" s="25"/>
      <c r="DT141" s="25"/>
      <c r="DU141" s="25"/>
      <c r="DV141" s="25"/>
      <c r="DW141" s="25"/>
      <c r="DX141" s="25"/>
      <c r="DY141" s="25"/>
      <c r="DZ141" s="25"/>
      <c r="EA141" s="25"/>
      <c r="EB141" s="25"/>
      <c r="EC141" s="25"/>
      <c r="ED141" s="25"/>
      <c r="EE141" s="25"/>
      <c r="EF141" s="25"/>
      <c r="EG141" s="25"/>
      <c r="EH141" s="25"/>
      <c r="EI141" s="25"/>
      <c r="EJ141" s="25"/>
      <c r="EK141" s="25"/>
      <c r="EL141" s="25"/>
      <c r="EM141" s="25"/>
      <c r="EN141" s="25"/>
      <c r="EO141" s="25"/>
      <c r="EP141" s="25"/>
      <c r="EQ141" s="25"/>
      <c r="ER141" s="25"/>
      <c r="ES141" s="25"/>
      <c r="ET141" s="25"/>
      <c r="EU141" s="25"/>
      <c r="EV141" s="25"/>
      <c r="EW141" s="25"/>
      <c r="EX141" s="25"/>
      <c r="EY141" s="25"/>
      <c r="EZ141" s="25"/>
      <c r="FA141" s="25"/>
      <c r="FB141" s="25"/>
      <c r="FC141" s="25"/>
      <c r="FD141" s="25"/>
      <c r="FE141" s="25"/>
      <c r="FF141" s="25"/>
      <c r="FG141" s="25"/>
      <c r="FH141" s="25"/>
      <c r="FI141" s="25"/>
      <c r="FJ141" s="25"/>
      <c r="FK141" s="25"/>
      <c r="FL141" s="25"/>
      <c r="FM141" s="25"/>
      <c r="FN141" s="25"/>
      <c r="FO141" s="25"/>
      <c r="FP141" s="25"/>
      <c r="FQ141" s="25"/>
      <c r="FR141" s="25"/>
      <c r="FS141" s="25"/>
      <c r="FT141" s="25"/>
      <c r="FU141" s="25"/>
      <c r="FV141" s="25"/>
      <c r="FW141" s="25"/>
      <c r="FX141" s="25"/>
      <c r="FY141" s="25"/>
      <c r="FZ141" s="25"/>
      <c r="GA141" s="25"/>
      <c r="GB141" s="25"/>
      <c r="GC141" s="25"/>
      <c r="GD141" s="25"/>
      <c r="GE141" s="25"/>
      <c r="GF141" s="25"/>
      <c r="GG141" s="25"/>
      <c r="GH141" s="25"/>
      <c r="GI141" s="25"/>
      <c r="GJ141" s="25"/>
      <c r="GK141" s="25"/>
      <c r="GL141" s="25"/>
      <c r="GM141" s="25"/>
      <c r="GN141" s="25"/>
      <c r="GO141" s="25"/>
      <c r="GP141" s="25"/>
      <c r="GQ141" s="25"/>
      <c r="GR141" s="25"/>
      <c r="GS141" s="25"/>
      <c r="GT141" s="25"/>
      <c r="GU141" s="25"/>
      <c r="GV141" s="25"/>
      <c r="GW141" s="25"/>
      <c r="GX141" s="25"/>
      <c r="GY141" s="25"/>
      <c r="GZ141" s="25"/>
      <c r="HA141" s="25"/>
      <c r="HB141" s="25"/>
      <c r="HC141" s="25"/>
      <c r="HD141" s="25"/>
      <c r="HE141" s="25"/>
      <c r="HF141" s="25"/>
      <c r="HG141" s="25"/>
      <c r="HH141" s="25"/>
      <c r="HI141" s="25"/>
      <c r="HJ141" s="25"/>
      <c r="HK141" s="25"/>
      <c r="HL141" s="25"/>
      <c r="HM141" s="25"/>
      <c r="HN141" s="25"/>
      <c r="HO141" s="25"/>
      <c r="HP141" s="25"/>
      <c r="HQ141" s="25"/>
      <c r="HR141" s="25"/>
      <c r="HS141" s="25"/>
      <c r="HT141" s="25"/>
      <c r="HU141" s="25"/>
      <c r="HV141" s="25"/>
      <c r="HW141" s="25"/>
      <c r="HX141" s="25"/>
      <c r="HY141" s="25"/>
      <c r="HZ141" s="25"/>
      <c r="IA141" s="25"/>
      <c r="IB141" s="25"/>
      <c r="IC141" s="25"/>
      <c r="ID141" s="25"/>
      <c r="IE141" s="25"/>
      <c r="IF141" s="25"/>
      <c r="IG141" s="25"/>
      <c r="IH141" s="25"/>
      <c r="II141" s="25"/>
      <c r="IJ141" s="25"/>
      <c r="IK141" s="25"/>
      <c r="IL141" s="25"/>
      <c r="IM141" s="25"/>
      <c r="IN141" s="25"/>
      <c r="IO141" s="25"/>
      <c r="IP141" s="25"/>
      <c r="IQ141" s="25"/>
      <c r="IR141" s="25"/>
      <c r="IS141" s="25"/>
      <c r="IT141" s="25"/>
      <c r="IU141" s="25"/>
      <c r="IV141" s="25"/>
    </row>
    <row r="142" spans="2:256" s="27" customFormat="1">
      <c r="B142" s="25"/>
      <c r="C142" s="32"/>
      <c r="D142" s="33"/>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c r="AF142" s="25"/>
      <c r="AG142" s="25"/>
      <c r="AH142" s="25"/>
      <c r="AI142" s="25"/>
      <c r="AJ142" s="25"/>
      <c r="AK142" s="25"/>
      <c r="AL142" s="25"/>
      <c r="AM142" s="25"/>
      <c r="AN142" s="25"/>
      <c r="AO142" s="25"/>
      <c r="AP142" s="25"/>
      <c r="AQ142" s="25"/>
      <c r="AR142" s="25"/>
      <c r="AS142" s="25"/>
      <c r="AT142" s="25"/>
      <c r="AU142" s="25"/>
      <c r="AV142" s="25"/>
      <c r="AW142" s="25"/>
      <c r="AX142" s="25"/>
      <c r="AY142" s="25"/>
      <c r="AZ142" s="25"/>
      <c r="BA142" s="25"/>
      <c r="BB142" s="25"/>
      <c r="BC142" s="25"/>
      <c r="BD142" s="25"/>
      <c r="BE142" s="25"/>
      <c r="BF142" s="25"/>
      <c r="BG142" s="25"/>
      <c r="BH142" s="25"/>
      <c r="BI142" s="25"/>
      <c r="BJ142" s="25"/>
      <c r="BK142" s="25"/>
      <c r="BL142" s="25"/>
      <c r="BM142" s="25"/>
      <c r="BN142" s="25"/>
      <c r="BO142" s="25"/>
      <c r="BP142" s="25"/>
      <c r="BQ142" s="25"/>
      <c r="BR142" s="25"/>
      <c r="BS142" s="25"/>
      <c r="BT142" s="25"/>
      <c r="BU142" s="25"/>
      <c r="BV142" s="25"/>
      <c r="BW142" s="25"/>
      <c r="BX142" s="25"/>
      <c r="BY142" s="25"/>
      <c r="BZ142" s="25"/>
      <c r="CA142" s="25"/>
      <c r="CB142" s="25"/>
      <c r="CC142" s="25"/>
      <c r="CD142" s="25"/>
      <c r="CE142" s="25"/>
      <c r="CF142" s="25"/>
      <c r="CG142" s="25"/>
      <c r="CH142" s="25"/>
      <c r="CI142" s="25"/>
      <c r="CJ142" s="25"/>
      <c r="CK142" s="25"/>
      <c r="CL142" s="25"/>
      <c r="CM142" s="25"/>
      <c r="CN142" s="25"/>
      <c r="CO142" s="25"/>
      <c r="CP142" s="25"/>
      <c r="CQ142" s="25"/>
      <c r="CR142" s="25"/>
      <c r="CS142" s="25"/>
      <c r="CT142" s="25"/>
      <c r="CU142" s="25"/>
      <c r="CV142" s="25"/>
      <c r="CW142" s="25"/>
      <c r="CX142" s="25"/>
      <c r="CY142" s="25"/>
      <c r="CZ142" s="25"/>
      <c r="DA142" s="25"/>
      <c r="DB142" s="25"/>
      <c r="DC142" s="25"/>
      <c r="DD142" s="25"/>
      <c r="DE142" s="25"/>
      <c r="DF142" s="25"/>
      <c r="DG142" s="25"/>
      <c r="DH142" s="25"/>
      <c r="DI142" s="25"/>
      <c r="DJ142" s="25"/>
      <c r="DK142" s="25"/>
      <c r="DL142" s="25"/>
      <c r="DM142" s="25"/>
      <c r="DN142" s="25"/>
      <c r="DO142" s="25"/>
      <c r="DP142" s="25"/>
      <c r="DQ142" s="25"/>
      <c r="DR142" s="25"/>
      <c r="DS142" s="25"/>
      <c r="DT142" s="25"/>
      <c r="DU142" s="25"/>
      <c r="DV142" s="25"/>
      <c r="DW142" s="25"/>
      <c r="DX142" s="25"/>
      <c r="DY142" s="25"/>
      <c r="DZ142" s="25"/>
      <c r="EA142" s="25"/>
      <c r="EB142" s="25"/>
      <c r="EC142" s="25"/>
      <c r="ED142" s="25"/>
      <c r="EE142" s="25"/>
      <c r="EF142" s="25"/>
      <c r="EG142" s="25"/>
      <c r="EH142" s="25"/>
      <c r="EI142" s="25"/>
      <c r="EJ142" s="25"/>
      <c r="EK142" s="25"/>
      <c r="EL142" s="25"/>
      <c r="EM142" s="25"/>
      <c r="EN142" s="25"/>
      <c r="EO142" s="25"/>
      <c r="EP142" s="25"/>
      <c r="EQ142" s="25"/>
      <c r="ER142" s="25"/>
      <c r="ES142" s="25"/>
      <c r="ET142" s="25"/>
      <c r="EU142" s="25"/>
      <c r="EV142" s="25"/>
      <c r="EW142" s="25"/>
      <c r="EX142" s="25"/>
      <c r="EY142" s="25"/>
      <c r="EZ142" s="25"/>
      <c r="FA142" s="25"/>
      <c r="FB142" s="25"/>
      <c r="FC142" s="25"/>
      <c r="FD142" s="25"/>
      <c r="FE142" s="25"/>
      <c r="FF142" s="25"/>
      <c r="FG142" s="25"/>
      <c r="FH142" s="25"/>
      <c r="FI142" s="25"/>
      <c r="FJ142" s="25"/>
      <c r="FK142" s="25"/>
      <c r="FL142" s="25"/>
      <c r="FM142" s="25"/>
      <c r="FN142" s="25"/>
      <c r="FO142" s="25"/>
      <c r="FP142" s="25"/>
      <c r="FQ142" s="25"/>
      <c r="FR142" s="25"/>
      <c r="FS142" s="25"/>
      <c r="FT142" s="25"/>
      <c r="FU142" s="25"/>
      <c r="FV142" s="25"/>
      <c r="FW142" s="25"/>
      <c r="FX142" s="25"/>
      <c r="FY142" s="25"/>
      <c r="FZ142" s="25"/>
      <c r="GA142" s="25"/>
      <c r="GB142" s="25"/>
      <c r="GC142" s="25"/>
      <c r="GD142" s="25"/>
      <c r="GE142" s="25"/>
      <c r="GF142" s="25"/>
      <c r="GG142" s="25"/>
      <c r="GH142" s="25"/>
      <c r="GI142" s="25"/>
      <c r="GJ142" s="25"/>
      <c r="GK142" s="25"/>
      <c r="GL142" s="25"/>
      <c r="GM142" s="25"/>
      <c r="GN142" s="25"/>
      <c r="GO142" s="25"/>
      <c r="GP142" s="25"/>
      <c r="GQ142" s="25"/>
      <c r="GR142" s="25"/>
      <c r="GS142" s="25"/>
      <c r="GT142" s="25"/>
      <c r="GU142" s="25"/>
      <c r="GV142" s="25"/>
      <c r="GW142" s="25"/>
      <c r="GX142" s="25"/>
      <c r="GY142" s="25"/>
      <c r="GZ142" s="25"/>
      <c r="HA142" s="25"/>
      <c r="HB142" s="25"/>
      <c r="HC142" s="25"/>
      <c r="HD142" s="25"/>
      <c r="HE142" s="25"/>
      <c r="HF142" s="25"/>
      <c r="HG142" s="25"/>
      <c r="HH142" s="25"/>
      <c r="HI142" s="25"/>
      <c r="HJ142" s="25"/>
      <c r="HK142" s="25"/>
      <c r="HL142" s="25"/>
      <c r="HM142" s="25"/>
      <c r="HN142" s="25"/>
      <c r="HO142" s="25"/>
      <c r="HP142" s="25"/>
      <c r="HQ142" s="25"/>
      <c r="HR142" s="25"/>
      <c r="HS142" s="25"/>
      <c r="HT142" s="25"/>
      <c r="HU142" s="25"/>
      <c r="HV142" s="25"/>
      <c r="HW142" s="25"/>
      <c r="HX142" s="25"/>
      <c r="HY142" s="25"/>
      <c r="HZ142" s="25"/>
      <c r="IA142" s="25"/>
      <c r="IB142" s="25"/>
      <c r="IC142" s="25"/>
      <c r="ID142" s="25"/>
      <c r="IE142" s="25"/>
      <c r="IF142" s="25"/>
      <c r="IG142" s="25"/>
      <c r="IH142" s="25"/>
      <c r="II142" s="25"/>
      <c r="IJ142" s="25"/>
      <c r="IK142" s="25"/>
      <c r="IL142" s="25"/>
      <c r="IM142" s="25"/>
      <c r="IN142" s="25"/>
      <c r="IO142" s="25"/>
      <c r="IP142" s="25"/>
      <c r="IQ142" s="25"/>
      <c r="IR142" s="25"/>
      <c r="IS142" s="25"/>
      <c r="IT142" s="25"/>
      <c r="IU142" s="25"/>
      <c r="IV142" s="25"/>
    </row>
    <row r="143" spans="2:256" s="27" customFormat="1">
      <c r="B143" s="25"/>
      <c r="C143" s="32"/>
      <c r="D143" s="33"/>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c r="AF143" s="25"/>
      <c r="AG143" s="25"/>
      <c r="AH143" s="25"/>
      <c r="AI143" s="25"/>
      <c r="AJ143" s="25"/>
      <c r="AK143" s="25"/>
      <c r="AL143" s="25"/>
      <c r="AM143" s="25"/>
      <c r="AN143" s="25"/>
      <c r="AO143" s="25"/>
      <c r="AP143" s="25"/>
      <c r="AQ143" s="25"/>
      <c r="AR143" s="25"/>
      <c r="AS143" s="25"/>
      <c r="AT143" s="25"/>
      <c r="AU143" s="25"/>
      <c r="AV143" s="25"/>
      <c r="AW143" s="25"/>
      <c r="AX143" s="25"/>
      <c r="AY143" s="25"/>
      <c r="AZ143" s="25"/>
      <c r="BA143" s="25"/>
      <c r="BB143" s="25"/>
      <c r="BC143" s="25"/>
      <c r="BD143" s="25"/>
      <c r="BE143" s="25"/>
      <c r="BF143" s="25"/>
      <c r="BG143" s="25"/>
      <c r="BH143" s="25"/>
      <c r="BI143" s="25"/>
      <c r="BJ143" s="25"/>
      <c r="BK143" s="25"/>
      <c r="BL143" s="25"/>
      <c r="BM143" s="25"/>
      <c r="BN143" s="25"/>
      <c r="BO143" s="25"/>
      <c r="BP143" s="25"/>
      <c r="BQ143" s="25"/>
      <c r="BR143" s="25"/>
      <c r="BS143" s="25"/>
      <c r="BT143" s="25"/>
      <c r="BU143" s="25"/>
      <c r="BV143" s="25"/>
      <c r="BW143" s="25"/>
      <c r="BX143" s="25"/>
      <c r="BY143" s="25"/>
      <c r="BZ143" s="25"/>
      <c r="CA143" s="25"/>
      <c r="CB143" s="25"/>
      <c r="CC143" s="25"/>
      <c r="CD143" s="25"/>
      <c r="CE143" s="25"/>
      <c r="CF143" s="25"/>
      <c r="CG143" s="25"/>
      <c r="CH143" s="25"/>
      <c r="CI143" s="25"/>
      <c r="CJ143" s="25"/>
      <c r="CK143" s="25"/>
      <c r="CL143" s="25"/>
      <c r="CM143" s="25"/>
      <c r="CN143" s="25"/>
      <c r="CO143" s="25"/>
      <c r="CP143" s="25"/>
      <c r="CQ143" s="25"/>
      <c r="CR143" s="25"/>
      <c r="CS143" s="25"/>
      <c r="CT143" s="25"/>
      <c r="CU143" s="25"/>
      <c r="CV143" s="25"/>
      <c r="CW143" s="25"/>
      <c r="CX143" s="25"/>
      <c r="CY143" s="25"/>
      <c r="CZ143" s="25"/>
      <c r="DA143" s="25"/>
      <c r="DB143" s="25"/>
      <c r="DC143" s="25"/>
      <c r="DD143" s="25"/>
      <c r="DE143" s="25"/>
      <c r="DF143" s="25"/>
      <c r="DG143" s="25"/>
      <c r="DH143" s="25"/>
      <c r="DI143" s="25"/>
      <c r="DJ143" s="25"/>
      <c r="DK143" s="25"/>
      <c r="DL143" s="25"/>
      <c r="DM143" s="25"/>
      <c r="DN143" s="25"/>
      <c r="DO143" s="25"/>
      <c r="DP143" s="25"/>
      <c r="DQ143" s="25"/>
      <c r="DR143" s="25"/>
      <c r="DS143" s="25"/>
      <c r="DT143" s="25"/>
      <c r="DU143" s="25"/>
      <c r="DV143" s="25"/>
      <c r="DW143" s="25"/>
      <c r="DX143" s="25"/>
      <c r="DY143" s="25"/>
      <c r="DZ143" s="25"/>
      <c r="EA143" s="25"/>
      <c r="EB143" s="25"/>
      <c r="EC143" s="25"/>
      <c r="ED143" s="25"/>
      <c r="EE143" s="25"/>
      <c r="EF143" s="25"/>
      <c r="EG143" s="25"/>
      <c r="EH143" s="25"/>
      <c r="EI143" s="25"/>
      <c r="EJ143" s="25"/>
      <c r="EK143" s="25"/>
      <c r="EL143" s="25"/>
      <c r="EM143" s="25"/>
      <c r="EN143" s="25"/>
      <c r="EO143" s="25"/>
      <c r="EP143" s="25"/>
      <c r="EQ143" s="25"/>
      <c r="ER143" s="25"/>
      <c r="ES143" s="25"/>
      <c r="ET143" s="25"/>
      <c r="EU143" s="25"/>
      <c r="EV143" s="25"/>
      <c r="EW143" s="25"/>
      <c r="EX143" s="25"/>
      <c r="EY143" s="25"/>
      <c r="EZ143" s="25"/>
      <c r="FA143" s="25"/>
      <c r="FB143" s="25"/>
      <c r="FC143" s="25"/>
      <c r="FD143" s="25"/>
      <c r="FE143" s="25"/>
      <c r="FF143" s="25"/>
      <c r="FG143" s="25"/>
      <c r="FH143" s="25"/>
      <c r="FI143" s="25"/>
      <c r="FJ143" s="25"/>
      <c r="FK143" s="25"/>
      <c r="FL143" s="25"/>
      <c r="FM143" s="25"/>
      <c r="FN143" s="25"/>
      <c r="FO143" s="25"/>
      <c r="FP143" s="25"/>
      <c r="FQ143" s="25"/>
      <c r="FR143" s="25"/>
      <c r="FS143" s="25"/>
      <c r="FT143" s="25"/>
      <c r="FU143" s="25"/>
      <c r="FV143" s="25"/>
      <c r="FW143" s="25"/>
      <c r="FX143" s="25"/>
      <c r="FY143" s="25"/>
      <c r="FZ143" s="25"/>
      <c r="GA143" s="25"/>
      <c r="GB143" s="25"/>
      <c r="GC143" s="25"/>
      <c r="GD143" s="25"/>
      <c r="GE143" s="25"/>
      <c r="GF143" s="25"/>
      <c r="GG143" s="25"/>
      <c r="GH143" s="25"/>
      <c r="GI143" s="25"/>
      <c r="GJ143" s="25"/>
      <c r="GK143" s="25"/>
      <c r="GL143" s="25"/>
      <c r="GM143" s="25"/>
      <c r="GN143" s="25"/>
      <c r="GO143" s="25"/>
      <c r="GP143" s="25"/>
      <c r="GQ143" s="25"/>
      <c r="GR143" s="25"/>
      <c r="GS143" s="25"/>
      <c r="GT143" s="25"/>
      <c r="GU143" s="25"/>
      <c r="GV143" s="25"/>
      <c r="GW143" s="25"/>
      <c r="GX143" s="25"/>
      <c r="GY143" s="25"/>
      <c r="GZ143" s="25"/>
      <c r="HA143" s="25"/>
      <c r="HB143" s="25"/>
      <c r="HC143" s="25"/>
      <c r="HD143" s="25"/>
      <c r="HE143" s="25"/>
      <c r="HF143" s="25"/>
      <c r="HG143" s="25"/>
      <c r="HH143" s="25"/>
      <c r="HI143" s="25"/>
      <c r="HJ143" s="25"/>
      <c r="HK143" s="25"/>
      <c r="HL143" s="25"/>
      <c r="HM143" s="25"/>
      <c r="HN143" s="25"/>
      <c r="HO143" s="25"/>
      <c r="HP143" s="25"/>
      <c r="HQ143" s="25"/>
      <c r="HR143" s="25"/>
      <c r="HS143" s="25"/>
      <c r="HT143" s="25"/>
      <c r="HU143" s="25"/>
      <c r="HV143" s="25"/>
      <c r="HW143" s="25"/>
      <c r="HX143" s="25"/>
      <c r="HY143" s="25"/>
      <c r="HZ143" s="25"/>
      <c r="IA143" s="25"/>
      <c r="IB143" s="25"/>
      <c r="IC143" s="25"/>
      <c r="ID143" s="25"/>
      <c r="IE143" s="25"/>
      <c r="IF143" s="25"/>
      <c r="IG143" s="25"/>
      <c r="IH143" s="25"/>
      <c r="II143" s="25"/>
      <c r="IJ143" s="25"/>
      <c r="IK143" s="25"/>
      <c r="IL143" s="25"/>
      <c r="IM143" s="25"/>
      <c r="IN143" s="25"/>
      <c r="IO143" s="25"/>
      <c r="IP143" s="25"/>
      <c r="IQ143" s="25"/>
      <c r="IR143" s="25"/>
      <c r="IS143" s="25"/>
      <c r="IT143" s="25"/>
      <c r="IU143" s="25"/>
      <c r="IV143" s="25"/>
    </row>
    <row r="144" spans="2:256" s="27" customFormat="1">
      <c r="B144" s="25"/>
      <c r="C144" s="32"/>
      <c r="D144" s="33"/>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c r="AF144" s="25"/>
      <c r="AG144" s="25"/>
      <c r="AH144" s="25"/>
      <c r="AI144" s="25"/>
      <c r="AJ144" s="25"/>
      <c r="AK144" s="25"/>
      <c r="AL144" s="25"/>
      <c r="AM144" s="25"/>
      <c r="AN144" s="25"/>
      <c r="AO144" s="25"/>
      <c r="AP144" s="25"/>
      <c r="AQ144" s="25"/>
      <c r="AR144" s="25"/>
      <c r="AS144" s="25"/>
      <c r="AT144" s="25"/>
      <c r="AU144" s="25"/>
      <c r="AV144" s="25"/>
      <c r="AW144" s="25"/>
      <c r="AX144" s="25"/>
      <c r="AY144" s="25"/>
      <c r="AZ144" s="25"/>
      <c r="BA144" s="25"/>
      <c r="BB144" s="25"/>
      <c r="BC144" s="25"/>
      <c r="BD144" s="25"/>
      <c r="BE144" s="25"/>
      <c r="BF144" s="25"/>
      <c r="BG144" s="25"/>
      <c r="BH144" s="25"/>
      <c r="BI144" s="25"/>
      <c r="BJ144" s="25"/>
      <c r="BK144" s="25"/>
      <c r="BL144" s="25"/>
      <c r="BM144" s="25"/>
      <c r="BN144" s="25"/>
      <c r="BO144" s="25"/>
      <c r="BP144" s="25"/>
      <c r="BQ144" s="25"/>
      <c r="BR144" s="25"/>
      <c r="BS144" s="25"/>
      <c r="BT144" s="25"/>
      <c r="BU144" s="25"/>
      <c r="BV144" s="25"/>
      <c r="BW144" s="25"/>
      <c r="BX144" s="25"/>
      <c r="BY144" s="25"/>
      <c r="BZ144" s="25"/>
      <c r="CA144" s="25"/>
      <c r="CB144" s="25"/>
      <c r="CC144" s="25"/>
      <c r="CD144" s="25"/>
      <c r="CE144" s="25"/>
      <c r="CF144" s="25"/>
      <c r="CG144" s="25"/>
      <c r="CH144" s="25"/>
      <c r="CI144" s="25"/>
      <c r="CJ144" s="25"/>
      <c r="CK144" s="25"/>
      <c r="CL144" s="25"/>
      <c r="CM144" s="25"/>
      <c r="CN144" s="25"/>
      <c r="CO144" s="25"/>
      <c r="CP144" s="25"/>
      <c r="CQ144" s="25"/>
      <c r="CR144" s="25"/>
      <c r="CS144" s="25"/>
      <c r="CT144" s="25"/>
      <c r="CU144" s="25"/>
      <c r="CV144" s="25"/>
      <c r="CW144" s="25"/>
      <c r="CX144" s="25"/>
      <c r="CY144" s="25"/>
      <c r="CZ144" s="25"/>
      <c r="DA144" s="25"/>
      <c r="DB144" s="25"/>
      <c r="DC144" s="25"/>
      <c r="DD144" s="25"/>
      <c r="DE144" s="25"/>
      <c r="DF144" s="25"/>
      <c r="DG144" s="25"/>
      <c r="DH144" s="25"/>
      <c r="DI144" s="25"/>
      <c r="DJ144" s="25"/>
      <c r="DK144" s="25"/>
      <c r="DL144" s="25"/>
      <c r="DM144" s="25"/>
      <c r="DN144" s="25"/>
      <c r="DO144" s="25"/>
      <c r="DP144" s="25"/>
      <c r="DQ144" s="25"/>
      <c r="DR144" s="25"/>
      <c r="DS144" s="25"/>
      <c r="DT144" s="25"/>
      <c r="DU144" s="25"/>
      <c r="DV144" s="25"/>
      <c r="DW144" s="25"/>
      <c r="DX144" s="25"/>
      <c r="DY144" s="25"/>
      <c r="DZ144" s="25"/>
      <c r="EA144" s="25"/>
      <c r="EB144" s="25"/>
      <c r="EC144" s="25"/>
      <c r="ED144" s="25"/>
      <c r="EE144" s="25"/>
      <c r="EF144" s="25"/>
      <c r="EG144" s="25"/>
      <c r="EH144" s="25"/>
      <c r="EI144" s="25"/>
      <c r="EJ144" s="25"/>
      <c r="EK144" s="25"/>
      <c r="EL144" s="25"/>
      <c r="EM144" s="25"/>
      <c r="EN144" s="25"/>
      <c r="EO144" s="25"/>
      <c r="EP144" s="25"/>
      <c r="EQ144" s="25"/>
      <c r="ER144" s="25"/>
      <c r="ES144" s="25"/>
      <c r="ET144" s="25"/>
      <c r="EU144" s="25"/>
      <c r="EV144" s="25"/>
      <c r="EW144" s="25"/>
      <c r="EX144" s="25"/>
      <c r="EY144" s="25"/>
      <c r="EZ144" s="25"/>
      <c r="FA144" s="25"/>
      <c r="FB144" s="25"/>
      <c r="FC144" s="25"/>
      <c r="FD144" s="25"/>
      <c r="FE144" s="25"/>
      <c r="FF144" s="25"/>
      <c r="FG144" s="25"/>
      <c r="FH144" s="25"/>
      <c r="FI144" s="25"/>
      <c r="FJ144" s="25"/>
      <c r="FK144" s="25"/>
      <c r="FL144" s="25"/>
      <c r="FM144" s="25"/>
      <c r="FN144" s="25"/>
      <c r="FO144" s="25"/>
      <c r="FP144" s="25"/>
      <c r="FQ144" s="25"/>
      <c r="FR144" s="25"/>
      <c r="FS144" s="25"/>
      <c r="FT144" s="25"/>
      <c r="FU144" s="25"/>
      <c r="FV144" s="25"/>
      <c r="FW144" s="25"/>
      <c r="FX144" s="25"/>
      <c r="FY144" s="25"/>
      <c r="FZ144" s="25"/>
      <c r="GA144" s="25"/>
      <c r="GB144" s="25"/>
      <c r="GC144" s="25"/>
      <c r="GD144" s="25"/>
      <c r="GE144" s="25"/>
      <c r="GF144" s="25"/>
      <c r="GG144" s="25"/>
      <c r="GH144" s="25"/>
      <c r="GI144" s="25"/>
      <c r="GJ144" s="25"/>
      <c r="GK144" s="25"/>
      <c r="GL144" s="25"/>
      <c r="GM144" s="25"/>
      <c r="GN144" s="25"/>
      <c r="GO144" s="25"/>
      <c r="GP144" s="25"/>
      <c r="GQ144" s="25"/>
      <c r="GR144" s="25"/>
      <c r="GS144" s="25"/>
      <c r="GT144" s="25"/>
      <c r="GU144" s="25"/>
      <c r="GV144" s="25"/>
      <c r="GW144" s="25"/>
      <c r="GX144" s="25"/>
      <c r="GY144" s="25"/>
      <c r="GZ144" s="25"/>
      <c r="HA144" s="25"/>
      <c r="HB144" s="25"/>
      <c r="HC144" s="25"/>
      <c r="HD144" s="25"/>
      <c r="HE144" s="25"/>
      <c r="HF144" s="25"/>
      <c r="HG144" s="25"/>
      <c r="HH144" s="25"/>
      <c r="HI144" s="25"/>
      <c r="HJ144" s="25"/>
      <c r="HK144" s="25"/>
      <c r="HL144" s="25"/>
      <c r="HM144" s="25"/>
      <c r="HN144" s="25"/>
      <c r="HO144" s="25"/>
      <c r="HP144" s="25"/>
      <c r="HQ144" s="25"/>
      <c r="HR144" s="25"/>
      <c r="HS144" s="25"/>
      <c r="HT144" s="25"/>
      <c r="HU144" s="25"/>
      <c r="HV144" s="25"/>
      <c r="HW144" s="25"/>
      <c r="HX144" s="25"/>
      <c r="HY144" s="25"/>
      <c r="HZ144" s="25"/>
      <c r="IA144" s="25"/>
      <c r="IB144" s="25"/>
      <c r="IC144" s="25"/>
      <c r="ID144" s="25"/>
      <c r="IE144" s="25"/>
      <c r="IF144" s="25"/>
      <c r="IG144" s="25"/>
      <c r="IH144" s="25"/>
      <c r="II144" s="25"/>
      <c r="IJ144" s="25"/>
      <c r="IK144" s="25"/>
      <c r="IL144" s="25"/>
      <c r="IM144" s="25"/>
      <c r="IN144" s="25"/>
      <c r="IO144" s="25"/>
      <c r="IP144" s="25"/>
      <c r="IQ144" s="25"/>
      <c r="IR144" s="25"/>
      <c r="IS144" s="25"/>
      <c r="IT144" s="25"/>
      <c r="IU144" s="25"/>
      <c r="IV144" s="25"/>
    </row>
    <row r="145" spans="2:256" s="27" customFormat="1">
      <c r="B145" s="25"/>
      <c r="C145" s="32"/>
      <c r="D145" s="33"/>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c r="AF145" s="25"/>
      <c r="AG145" s="25"/>
      <c r="AH145" s="25"/>
      <c r="AI145" s="25"/>
      <c r="AJ145" s="25"/>
      <c r="AK145" s="25"/>
      <c r="AL145" s="25"/>
      <c r="AM145" s="25"/>
      <c r="AN145" s="25"/>
      <c r="AO145" s="25"/>
      <c r="AP145" s="25"/>
      <c r="AQ145" s="25"/>
      <c r="AR145" s="25"/>
      <c r="AS145" s="25"/>
      <c r="AT145" s="25"/>
      <c r="AU145" s="25"/>
      <c r="AV145" s="25"/>
      <c r="AW145" s="25"/>
      <c r="AX145" s="25"/>
      <c r="AY145" s="25"/>
      <c r="AZ145" s="25"/>
      <c r="BA145" s="25"/>
      <c r="BB145" s="25"/>
      <c r="BC145" s="25"/>
      <c r="BD145" s="25"/>
      <c r="BE145" s="25"/>
      <c r="BF145" s="25"/>
      <c r="BG145" s="25"/>
      <c r="BH145" s="25"/>
      <c r="BI145" s="25"/>
      <c r="BJ145" s="25"/>
      <c r="BK145" s="25"/>
      <c r="BL145" s="25"/>
      <c r="BM145" s="25"/>
      <c r="BN145" s="25"/>
      <c r="BO145" s="25"/>
      <c r="BP145" s="25"/>
      <c r="BQ145" s="25"/>
      <c r="BR145" s="25"/>
      <c r="BS145" s="25"/>
      <c r="BT145" s="25"/>
      <c r="BU145" s="25"/>
      <c r="BV145" s="25"/>
      <c r="BW145" s="25"/>
      <c r="BX145" s="25"/>
      <c r="BY145" s="25"/>
      <c r="BZ145" s="25"/>
      <c r="CA145" s="25"/>
      <c r="CB145" s="25"/>
      <c r="CC145" s="25"/>
      <c r="CD145" s="25"/>
      <c r="CE145" s="25"/>
      <c r="CF145" s="25"/>
      <c r="CG145" s="25"/>
      <c r="CH145" s="25"/>
      <c r="CI145" s="25"/>
      <c r="CJ145" s="25"/>
      <c r="CK145" s="25"/>
      <c r="CL145" s="25"/>
      <c r="CM145" s="25"/>
      <c r="CN145" s="25"/>
      <c r="CO145" s="25"/>
      <c r="CP145" s="25"/>
      <c r="CQ145" s="25"/>
      <c r="CR145" s="25"/>
      <c r="CS145" s="25"/>
      <c r="CT145" s="25"/>
      <c r="CU145" s="25"/>
      <c r="CV145" s="25"/>
      <c r="CW145" s="25"/>
      <c r="CX145" s="25"/>
      <c r="CY145" s="25"/>
      <c r="CZ145" s="25"/>
      <c r="DA145" s="25"/>
      <c r="DB145" s="25"/>
      <c r="DC145" s="25"/>
      <c r="DD145" s="25"/>
      <c r="DE145" s="25"/>
      <c r="DF145" s="25"/>
      <c r="DG145" s="25"/>
      <c r="DH145" s="25"/>
      <c r="DI145" s="25"/>
      <c r="DJ145" s="25"/>
      <c r="DK145" s="25"/>
      <c r="DL145" s="25"/>
      <c r="DM145" s="25"/>
      <c r="DN145" s="25"/>
      <c r="DO145" s="25"/>
      <c r="DP145" s="25"/>
      <c r="DQ145" s="25"/>
      <c r="DR145" s="25"/>
      <c r="DS145" s="25"/>
      <c r="DT145" s="25"/>
      <c r="DU145" s="25"/>
      <c r="DV145" s="25"/>
      <c r="DW145" s="25"/>
      <c r="DX145" s="25"/>
      <c r="DY145" s="25"/>
      <c r="DZ145" s="25"/>
      <c r="EA145" s="25"/>
      <c r="EB145" s="25"/>
      <c r="EC145" s="25"/>
      <c r="ED145" s="25"/>
      <c r="EE145" s="25"/>
      <c r="EF145" s="25"/>
      <c r="EG145" s="25"/>
      <c r="EH145" s="25"/>
      <c r="EI145" s="25"/>
      <c r="EJ145" s="25"/>
      <c r="EK145" s="25"/>
      <c r="EL145" s="25"/>
      <c r="EM145" s="25"/>
      <c r="EN145" s="25"/>
      <c r="EO145" s="25"/>
      <c r="EP145" s="25"/>
      <c r="EQ145" s="25"/>
      <c r="ER145" s="25"/>
      <c r="ES145" s="25"/>
      <c r="ET145" s="25"/>
      <c r="EU145" s="25"/>
      <c r="EV145" s="25"/>
      <c r="EW145" s="25"/>
      <c r="EX145" s="25"/>
      <c r="EY145" s="25"/>
      <c r="EZ145" s="25"/>
      <c r="FA145" s="25"/>
      <c r="FB145" s="25"/>
      <c r="FC145" s="25"/>
      <c r="FD145" s="25"/>
      <c r="FE145" s="25"/>
      <c r="FF145" s="25"/>
      <c r="FG145" s="25"/>
      <c r="FH145" s="25"/>
      <c r="FI145" s="25"/>
      <c r="FJ145" s="25"/>
      <c r="FK145" s="25"/>
      <c r="FL145" s="25"/>
      <c r="FM145" s="25"/>
      <c r="FN145" s="25"/>
      <c r="FO145" s="25"/>
      <c r="FP145" s="25"/>
      <c r="FQ145" s="25"/>
      <c r="FR145" s="25"/>
      <c r="FS145" s="25"/>
      <c r="FT145" s="25"/>
      <c r="FU145" s="25"/>
      <c r="FV145" s="25"/>
      <c r="FW145" s="25"/>
      <c r="FX145" s="25"/>
      <c r="FY145" s="25"/>
      <c r="FZ145" s="25"/>
      <c r="GA145" s="25"/>
      <c r="GB145" s="25"/>
      <c r="GC145" s="25"/>
      <c r="GD145" s="25"/>
      <c r="GE145" s="25"/>
      <c r="GF145" s="25"/>
      <c r="GG145" s="25"/>
      <c r="GH145" s="25"/>
      <c r="GI145" s="25"/>
      <c r="GJ145" s="25"/>
      <c r="GK145" s="25"/>
      <c r="GL145" s="25"/>
      <c r="GM145" s="25"/>
      <c r="GN145" s="25"/>
      <c r="GO145" s="25"/>
      <c r="GP145" s="25"/>
      <c r="GQ145" s="25"/>
      <c r="GR145" s="25"/>
      <c r="GS145" s="25"/>
      <c r="GT145" s="25"/>
      <c r="GU145" s="25"/>
      <c r="GV145" s="25"/>
      <c r="GW145" s="25"/>
      <c r="GX145" s="25"/>
      <c r="GY145" s="25"/>
      <c r="GZ145" s="25"/>
      <c r="HA145" s="25"/>
      <c r="HB145" s="25"/>
      <c r="HC145" s="25"/>
      <c r="HD145" s="25"/>
      <c r="HE145" s="25"/>
      <c r="HF145" s="25"/>
      <c r="HG145" s="25"/>
      <c r="HH145" s="25"/>
      <c r="HI145" s="25"/>
      <c r="HJ145" s="25"/>
      <c r="HK145" s="25"/>
      <c r="HL145" s="25"/>
      <c r="HM145" s="25"/>
      <c r="HN145" s="25"/>
      <c r="HO145" s="25"/>
      <c r="HP145" s="25"/>
      <c r="HQ145" s="25"/>
      <c r="HR145" s="25"/>
      <c r="HS145" s="25"/>
      <c r="HT145" s="25"/>
      <c r="HU145" s="25"/>
      <c r="HV145" s="25"/>
      <c r="HW145" s="25"/>
      <c r="HX145" s="25"/>
      <c r="HY145" s="25"/>
      <c r="HZ145" s="25"/>
      <c r="IA145" s="25"/>
      <c r="IB145" s="25"/>
      <c r="IC145" s="25"/>
      <c r="ID145" s="25"/>
      <c r="IE145" s="25"/>
      <c r="IF145" s="25"/>
      <c r="IG145" s="25"/>
      <c r="IH145" s="25"/>
      <c r="II145" s="25"/>
      <c r="IJ145" s="25"/>
      <c r="IK145" s="25"/>
      <c r="IL145" s="25"/>
      <c r="IM145" s="25"/>
      <c r="IN145" s="25"/>
      <c r="IO145" s="25"/>
      <c r="IP145" s="25"/>
      <c r="IQ145" s="25"/>
      <c r="IR145" s="25"/>
      <c r="IS145" s="25"/>
      <c r="IT145" s="25"/>
      <c r="IU145" s="25"/>
      <c r="IV145" s="25"/>
    </row>
    <row r="146" spans="2:256" s="27" customFormat="1">
      <c r="B146" s="25"/>
      <c r="C146" s="32"/>
      <c r="D146" s="33"/>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c r="AF146" s="25"/>
      <c r="AG146" s="25"/>
      <c r="AH146" s="25"/>
      <c r="AI146" s="25"/>
      <c r="AJ146" s="25"/>
      <c r="AK146" s="25"/>
      <c r="AL146" s="25"/>
      <c r="AM146" s="25"/>
      <c r="AN146" s="25"/>
      <c r="AO146" s="25"/>
      <c r="AP146" s="25"/>
      <c r="AQ146" s="25"/>
      <c r="AR146" s="25"/>
      <c r="AS146" s="25"/>
      <c r="AT146" s="25"/>
      <c r="AU146" s="25"/>
      <c r="AV146" s="25"/>
      <c r="AW146" s="25"/>
      <c r="AX146" s="25"/>
      <c r="AY146" s="25"/>
      <c r="AZ146" s="25"/>
      <c r="BA146" s="25"/>
      <c r="BB146" s="25"/>
      <c r="BC146" s="25"/>
      <c r="BD146" s="25"/>
      <c r="BE146" s="25"/>
      <c r="BF146" s="25"/>
      <c r="BG146" s="25"/>
      <c r="BH146" s="25"/>
      <c r="BI146" s="25"/>
      <c r="BJ146" s="25"/>
      <c r="BK146" s="25"/>
      <c r="BL146" s="25"/>
      <c r="BM146" s="25"/>
      <c r="BN146" s="25"/>
      <c r="BO146" s="25"/>
      <c r="BP146" s="25"/>
      <c r="BQ146" s="25"/>
      <c r="BR146" s="25"/>
      <c r="BS146" s="25"/>
      <c r="BT146" s="25"/>
      <c r="BU146" s="25"/>
      <c r="BV146" s="25"/>
      <c r="BW146" s="25"/>
      <c r="BX146" s="25"/>
      <c r="BY146" s="25"/>
      <c r="BZ146" s="25"/>
      <c r="CA146" s="25"/>
      <c r="CB146" s="25"/>
      <c r="CC146" s="25"/>
      <c r="CD146" s="25"/>
      <c r="CE146" s="25"/>
      <c r="CF146" s="25"/>
      <c r="CG146" s="25"/>
      <c r="CH146" s="25"/>
      <c r="CI146" s="25"/>
      <c r="CJ146" s="25"/>
      <c r="CK146" s="25"/>
      <c r="CL146" s="25"/>
      <c r="CM146" s="25"/>
      <c r="CN146" s="25"/>
      <c r="CO146" s="25"/>
      <c r="CP146" s="25"/>
      <c r="CQ146" s="25"/>
      <c r="CR146" s="25"/>
      <c r="CS146" s="25"/>
      <c r="CT146" s="25"/>
      <c r="CU146" s="25"/>
      <c r="CV146" s="25"/>
      <c r="CW146" s="25"/>
      <c r="CX146" s="25"/>
      <c r="CY146" s="25"/>
      <c r="CZ146" s="25"/>
      <c r="DA146" s="25"/>
      <c r="DB146" s="25"/>
      <c r="DC146" s="25"/>
      <c r="DD146" s="25"/>
      <c r="DE146" s="25"/>
      <c r="DF146" s="25"/>
      <c r="DG146" s="25"/>
      <c r="DH146" s="25"/>
      <c r="DI146" s="25"/>
      <c r="DJ146" s="25"/>
      <c r="DK146" s="25"/>
      <c r="DL146" s="25"/>
      <c r="DM146" s="25"/>
      <c r="DN146" s="25"/>
      <c r="DO146" s="25"/>
      <c r="DP146" s="25"/>
      <c r="DQ146" s="25"/>
      <c r="DR146" s="25"/>
      <c r="DS146" s="25"/>
      <c r="DT146" s="25"/>
      <c r="DU146" s="25"/>
      <c r="DV146" s="25"/>
      <c r="DW146" s="25"/>
      <c r="DX146" s="25"/>
      <c r="DY146" s="25"/>
      <c r="DZ146" s="25"/>
      <c r="EA146" s="25"/>
      <c r="EB146" s="25"/>
      <c r="EC146" s="25"/>
      <c r="ED146" s="25"/>
      <c r="EE146" s="25"/>
      <c r="EF146" s="25"/>
      <c r="EG146" s="25"/>
      <c r="EH146" s="25"/>
      <c r="EI146" s="25"/>
      <c r="EJ146" s="25"/>
      <c r="EK146" s="25"/>
      <c r="EL146" s="25"/>
      <c r="EM146" s="25"/>
      <c r="EN146" s="25"/>
      <c r="EO146" s="25"/>
      <c r="EP146" s="25"/>
      <c r="EQ146" s="25"/>
      <c r="ER146" s="25"/>
      <c r="ES146" s="25"/>
      <c r="ET146" s="25"/>
      <c r="EU146" s="25"/>
      <c r="EV146" s="25"/>
      <c r="EW146" s="25"/>
      <c r="EX146" s="25"/>
      <c r="EY146" s="25"/>
      <c r="EZ146" s="25"/>
      <c r="FA146" s="25"/>
      <c r="FB146" s="25"/>
      <c r="FC146" s="25"/>
      <c r="FD146" s="25"/>
      <c r="FE146" s="25"/>
      <c r="FF146" s="25"/>
      <c r="FG146" s="25"/>
      <c r="FH146" s="25"/>
      <c r="FI146" s="25"/>
      <c r="FJ146" s="25"/>
      <c r="FK146" s="25"/>
      <c r="FL146" s="25"/>
      <c r="FM146" s="25"/>
      <c r="FN146" s="25"/>
      <c r="FO146" s="25"/>
      <c r="FP146" s="25"/>
      <c r="FQ146" s="25"/>
      <c r="FR146" s="25"/>
      <c r="FS146" s="25"/>
      <c r="FT146" s="25"/>
      <c r="FU146" s="25"/>
      <c r="FV146" s="25"/>
      <c r="FW146" s="25"/>
      <c r="FX146" s="25"/>
      <c r="FY146" s="25"/>
      <c r="FZ146" s="25"/>
      <c r="GA146" s="25"/>
      <c r="GB146" s="25"/>
      <c r="GC146" s="25"/>
      <c r="GD146" s="25"/>
      <c r="GE146" s="25"/>
      <c r="GF146" s="25"/>
      <c r="GG146" s="25"/>
      <c r="GH146" s="25"/>
      <c r="GI146" s="25"/>
      <c r="GJ146" s="25"/>
      <c r="GK146" s="25"/>
      <c r="GL146" s="25"/>
      <c r="GM146" s="25"/>
      <c r="GN146" s="25"/>
      <c r="GO146" s="25"/>
      <c r="GP146" s="25"/>
      <c r="GQ146" s="25"/>
      <c r="GR146" s="25"/>
      <c r="GS146" s="25"/>
      <c r="GT146" s="25"/>
      <c r="GU146" s="25"/>
      <c r="GV146" s="25"/>
      <c r="GW146" s="25"/>
      <c r="GX146" s="25"/>
      <c r="GY146" s="25"/>
      <c r="GZ146" s="25"/>
      <c r="HA146" s="25"/>
      <c r="HB146" s="25"/>
      <c r="HC146" s="25"/>
      <c r="HD146" s="25"/>
      <c r="HE146" s="25"/>
      <c r="HF146" s="25"/>
      <c r="HG146" s="25"/>
      <c r="HH146" s="25"/>
      <c r="HI146" s="25"/>
      <c r="HJ146" s="25"/>
      <c r="HK146" s="25"/>
      <c r="HL146" s="25"/>
      <c r="HM146" s="25"/>
      <c r="HN146" s="25"/>
      <c r="HO146" s="25"/>
      <c r="HP146" s="25"/>
      <c r="HQ146" s="25"/>
      <c r="HR146" s="25"/>
      <c r="HS146" s="25"/>
      <c r="HT146" s="25"/>
      <c r="HU146" s="25"/>
      <c r="HV146" s="25"/>
      <c r="HW146" s="25"/>
      <c r="HX146" s="25"/>
      <c r="HY146" s="25"/>
      <c r="HZ146" s="25"/>
      <c r="IA146" s="25"/>
      <c r="IB146" s="25"/>
      <c r="IC146" s="25"/>
      <c r="ID146" s="25"/>
      <c r="IE146" s="25"/>
      <c r="IF146" s="25"/>
      <c r="IG146" s="25"/>
      <c r="IH146" s="25"/>
      <c r="II146" s="25"/>
      <c r="IJ146" s="25"/>
      <c r="IK146" s="25"/>
      <c r="IL146" s="25"/>
      <c r="IM146" s="25"/>
      <c r="IN146" s="25"/>
      <c r="IO146" s="25"/>
      <c r="IP146" s="25"/>
      <c r="IQ146" s="25"/>
      <c r="IR146" s="25"/>
      <c r="IS146" s="25"/>
      <c r="IT146" s="25"/>
      <c r="IU146" s="25"/>
      <c r="IV146" s="25"/>
    </row>
    <row r="147" spans="2:256" s="27" customFormat="1">
      <c r="B147" s="25"/>
      <c r="C147" s="32"/>
      <c r="D147" s="33"/>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25"/>
      <c r="AG147" s="25"/>
      <c r="AH147" s="25"/>
      <c r="AI147" s="25"/>
      <c r="AJ147" s="25"/>
      <c r="AK147" s="25"/>
      <c r="AL147" s="25"/>
      <c r="AM147" s="25"/>
      <c r="AN147" s="25"/>
      <c r="AO147" s="25"/>
      <c r="AP147" s="25"/>
      <c r="AQ147" s="25"/>
      <c r="AR147" s="25"/>
      <c r="AS147" s="25"/>
      <c r="AT147" s="25"/>
      <c r="AU147" s="25"/>
      <c r="AV147" s="25"/>
      <c r="AW147" s="25"/>
      <c r="AX147" s="25"/>
      <c r="AY147" s="25"/>
      <c r="AZ147" s="25"/>
      <c r="BA147" s="25"/>
      <c r="BB147" s="25"/>
      <c r="BC147" s="25"/>
      <c r="BD147" s="25"/>
      <c r="BE147" s="25"/>
      <c r="BF147" s="25"/>
      <c r="BG147" s="25"/>
      <c r="BH147" s="25"/>
      <c r="BI147" s="25"/>
      <c r="BJ147" s="25"/>
      <c r="BK147" s="25"/>
      <c r="BL147" s="25"/>
      <c r="BM147" s="25"/>
      <c r="BN147" s="25"/>
      <c r="BO147" s="25"/>
      <c r="BP147" s="25"/>
      <c r="BQ147" s="25"/>
      <c r="BR147" s="25"/>
      <c r="BS147" s="25"/>
      <c r="BT147" s="25"/>
      <c r="BU147" s="25"/>
      <c r="BV147" s="25"/>
      <c r="BW147" s="25"/>
      <c r="BX147" s="25"/>
      <c r="BY147" s="25"/>
      <c r="BZ147" s="25"/>
      <c r="CA147" s="25"/>
      <c r="CB147" s="25"/>
      <c r="CC147" s="25"/>
      <c r="CD147" s="25"/>
      <c r="CE147" s="25"/>
      <c r="CF147" s="25"/>
      <c r="CG147" s="25"/>
      <c r="CH147" s="25"/>
      <c r="CI147" s="25"/>
      <c r="CJ147" s="25"/>
      <c r="CK147" s="25"/>
      <c r="CL147" s="25"/>
      <c r="CM147" s="25"/>
      <c r="CN147" s="25"/>
      <c r="CO147" s="25"/>
      <c r="CP147" s="25"/>
      <c r="CQ147" s="25"/>
      <c r="CR147" s="25"/>
      <c r="CS147" s="25"/>
      <c r="CT147" s="25"/>
      <c r="CU147" s="25"/>
      <c r="CV147" s="25"/>
      <c r="CW147" s="25"/>
      <c r="CX147" s="25"/>
      <c r="CY147" s="25"/>
      <c r="CZ147" s="25"/>
      <c r="DA147" s="25"/>
      <c r="DB147" s="25"/>
      <c r="DC147" s="25"/>
      <c r="DD147" s="25"/>
      <c r="DE147" s="25"/>
      <c r="DF147" s="25"/>
      <c r="DG147" s="25"/>
      <c r="DH147" s="25"/>
      <c r="DI147" s="25"/>
      <c r="DJ147" s="25"/>
      <c r="DK147" s="25"/>
      <c r="DL147" s="25"/>
      <c r="DM147" s="25"/>
      <c r="DN147" s="25"/>
      <c r="DO147" s="25"/>
      <c r="DP147" s="25"/>
      <c r="DQ147" s="25"/>
      <c r="DR147" s="25"/>
      <c r="DS147" s="25"/>
      <c r="DT147" s="25"/>
      <c r="DU147" s="25"/>
      <c r="DV147" s="25"/>
      <c r="DW147" s="25"/>
      <c r="DX147" s="25"/>
      <c r="DY147" s="25"/>
      <c r="DZ147" s="25"/>
      <c r="EA147" s="25"/>
      <c r="EB147" s="25"/>
      <c r="EC147" s="25"/>
      <c r="ED147" s="25"/>
      <c r="EE147" s="25"/>
      <c r="EF147" s="25"/>
      <c r="EG147" s="25"/>
      <c r="EH147" s="25"/>
      <c r="EI147" s="25"/>
      <c r="EJ147" s="25"/>
      <c r="EK147" s="25"/>
      <c r="EL147" s="25"/>
      <c r="EM147" s="25"/>
      <c r="EN147" s="25"/>
      <c r="EO147" s="25"/>
      <c r="EP147" s="25"/>
      <c r="EQ147" s="25"/>
      <c r="ER147" s="25"/>
      <c r="ES147" s="25"/>
      <c r="ET147" s="25"/>
      <c r="EU147" s="25"/>
      <c r="EV147" s="25"/>
      <c r="EW147" s="25"/>
      <c r="EX147" s="25"/>
      <c r="EY147" s="25"/>
      <c r="EZ147" s="25"/>
      <c r="FA147" s="25"/>
      <c r="FB147" s="25"/>
      <c r="FC147" s="25"/>
      <c r="FD147" s="25"/>
      <c r="FE147" s="25"/>
      <c r="FF147" s="25"/>
      <c r="FG147" s="25"/>
      <c r="FH147" s="25"/>
      <c r="FI147" s="25"/>
      <c r="FJ147" s="25"/>
      <c r="FK147" s="25"/>
      <c r="FL147" s="25"/>
      <c r="FM147" s="25"/>
      <c r="FN147" s="25"/>
      <c r="FO147" s="25"/>
      <c r="FP147" s="25"/>
      <c r="FQ147" s="25"/>
      <c r="FR147" s="25"/>
      <c r="FS147" s="25"/>
      <c r="FT147" s="25"/>
      <c r="FU147" s="25"/>
      <c r="FV147" s="25"/>
      <c r="FW147" s="25"/>
      <c r="FX147" s="25"/>
      <c r="FY147" s="25"/>
      <c r="FZ147" s="25"/>
      <c r="GA147" s="25"/>
      <c r="GB147" s="25"/>
      <c r="GC147" s="25"/>
      <c r="GD147" s="25"/>
      <c r="GE147" s="25"/>
      <c r="GF147" s="25"/>
      <c r="GG147" s="25"/>
      <c r="GH147" s="25"/>
      <c r="GI147" s="25"/>
      <c r="GJ147" s="25"/>
      <c r="GK147" s="25"/>
      <c r="GL147" s="25"/>
      <c r="GM147" s="25"/>
      <c r="GN147" s="25"/>
      <c r="GO147" s="25"/>
      <c r="GP147" s="25"/>
      <c r="GQ147" s="25"/>
      <c r="GR147" s="25"/>
      <c r="GS147" s="25"/>
      <c r="GT147" s="25"/>
      <c r="GU147" s="25"/>
      <c r="GV147" s="25"/>
      <c r="GW147" s="25"/>
      <c r="GX147" s="25"/>
      <c r="GY147" s="25"/>
      <c r="GZ147" s="25"/>
      <c r="HA147" s="25"/>
      <c r="HB147" s="25"/>
      <c r="HC147" s="25"/>
      <c r="HD147" s="25"/>
      <c r="HE147" s="25"/>
      <c r="HF147" s="25"/>
      <c r="HG147" s="25"/>
      <c r="HH147" s="25"/>
      <c r="HI147" s="25"/>
      <c r="HJ147" s="25"/>
      <c r="HK147" s="25"/>
      <c r="HL147" s="25"/>
      <c r="HM147" s="25"/>
      <c r="HN147" s="25"/>
      <c r="HO147" s="25"/>
      <c r="HP147" s="25"/>
      <c r="HQ147" s="25"/>
      <c r="HR147" s="25"/>
      <c r="HS147" s="25"/>
      <c r="HT147" s="25"/>
      <c r="HU147" s="25"/>
      <c r="HV147" s="25"/>
      <c r="HW147" s="25"/>
      <c r="HX147" s="25"/>
      <c r="HY147" s="25"/>
      <c r="HZ147" s="25"/>
      <c r="IA147" s="25"/>
      <c r="IB147" s="25"/>
      <c r="IC147" s="25"/>
      <c r="ID147" s="25"/>
      <c r="IE147" s="25"/>
      <c r="IF147" s="25"/>
      <c r="IG147" s="25"/>
      <c r="IH147" s="25"/>
      <c r="II147" s="25"/>
      <c r="IJ147" s="25"/>
      <c r="IK147" s="25"/>
      <c r="IL147" s="25"/>
      <c r="IM147" s="25"/>
      <c r="IN147" s="25"/>
      <c r="IO147" s="25"/>
      <c r="IP147" s="25"/>
      <c r="IQ147" s="25"/>
      <c r="IR147" s="25"/>
      <c r="IS147" s="25"/>
      <c r="IT147" s="25"/>
      <c r="IU147" s="25"/>
      <c r="IV147" s="25"/>
    </row>
    <row r="148" spans="2:256" s="27" customFormat="1">
      <c r="B148" s="25"/>
      <c r="C148" s="32"/>
      <c r="D148" s="33"/>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c r="AF148" s="25"/>
      <c r="AG148" s="25"/>
      <c r="AH148" s="25"/>
      <c r="AI148" s="25"/>
      <c r="AJ148" s="25"/>
      <c r="AK148" s="25"/>
      <c r="AL148" s="25"/>
      <c r="AM148" s="25"/>
      <c r="AN148" s="25"/>
      <c r="AO148" s="25"/>
      <c r="AP148" s="25"/>
      <c r="AQ148" s="25"/>
      <c r="AR148" s="25"/>
      <c r="AS148" s="25"/>
      <c r="AT148" s="25"/>
      <c r="AU148" s="25"/>
      <c r="AV148" s="25"/>
      <c r="AW148" s="25"/>
      <c r="AX148" s="25"/>
      <c r="AY148" s="25"/>
      <c r="AZ148" s="25"/>
      <c r="BA148" s="25"/>
      <c r="BB148" s="25"/>
      <c r="BC148" s="25"/>
      <c r="BD148" s="25"/>
      <c r="BE148" s="25"/>
      <c r="BF148" s="25"/>
      <c r="BG148" s="25"/>
      <c r="BH148" s="25"/>
      <c r="BI148" s="25"/>
      <c r="BJ148" s="25"/>
      <c r="BK148" s="25"/>
      <c r="BL148" s="25"/>
      <c r="BM148" s="25"/>
      <c r="BN148" s="25"/>
      <c r="BO148" s="25"/>
      <c r="BP148" s="25"/>
      <c r="BQ148" s="25"/>
      <c r="BR148" s="25"/>
      <c r="BS148" s="25"/>
      <c r="BT148" s="25"/>
      <c r="BU148" s="25"/>
      <c r="BV148" s="25"/>
      <c r="BW148" s="25"/>
      <c r="BX148" s="25"/>
      <c r="BY148" s="25"/>
      <c r="BZ148" s="25"/>
      <c r="CA148" s="25"/>
      <c r="CB148" s="25"/>
      <c r="CC148" s="25"/>
      <c r="CD148" s="25"/>
      <c r="CE148" s="25"/>
      <c r="CF148" s="25"/>
      <c r="CG148" s="25"/>
      <c r="CH148" s="25"/>
      <c r="CI148" s="25"/>
      <c r="CJ148" s="25"/>
      <c r="CK148" s="25"/>
      <c r="CL148" s="25"/>
      <c r="CM148" s="25"/>
      <c r="CN148" s="25"/>
      <c r="CO148" s="25"/>
      <c r="CP148" s="25"/>
      <c r="CQ148" s="25"/>
      <c r="CR148" s="25"/>
      <c r="CS148" s="25"/>
      <c r="CT148" s="25"/>
      <c r="CU148" s="25"/>
      <c r="CV148" s="25"/>
      <c r="CW148" s="25"/>
      <c r="CX148" s="25"/>
      <c r="CY148" s="25"/>
      <c r="CZ148" s="25"/>
      <c r="DA148" s="25"/>
      <c r="DB148" s="25"/>
      <c r="DC148" s="25"/>
      <c r="DD148" s="25"/>
      <c r="DE148" s="25"/>
      <c r="DF148" s="25"/>
      <c r="DG148" s="25"/>
      <c r="DH148" s="25"/>
      <c r="DI148" s="25"/>
      <c r="DJ148" s="25"/>
      <c r="DK148" s="25"/>
      <c r="DL148" s="25"/>
      <c r="DM148" s="25"/>
      <c r="DN148" s="25"/>
      <c r="DO148" s="25"/>
      <c r="DP148" s="25"/>
      <c r="DQ148" s="25"/>
      <c r="DR148" s="25"/>
      <c r="DS148" s="25"/>
      <c r="DT148" s="25"/>
      <c r="DU148" s="25"/>
      <c r="DV148" s="25"/>
      <c r="DW148" s="25"/>
      <c r="DX148" s="25"/>
      <c r="DY148" s="25"/>
      <c r="DZ148" s="25"/>
      <c r="EA148" s="25"/>
      <c r="EB148" s="25"/>
      <c r="EC148" s="25"/>
      <c r="ED148" s="25"/>
      <c r="EE148" s="25"/>
      <c r="EF148" s="25"/>
      <c r="EG148" s="25"/>
      <c r="EH148" s="25"/>
      <c r="EI148" s="25"/>
      <c r="EJ148" s="25"/>
      <c r="EK148" s="25"/>
      <c r="EL148" s="25"/>
      <c r="EM148" s="25"/>
      <c r="EN148" s="25"/>
      <c r="EO148" s="25"/>
      <c r="EP148" s="25"/>
      <c r="EQ148" s="25"/>
      <c r="ER148" s="25"/>
      <c r="ES148" s="25"/>
      <c r="ET148" s="25"/>
      <c r="EU148" s="25"/>
      <c r="EV148" s="25"/>
      <c r="EW148" s="25"/>
      <c r="EX148" s="25"/>
      <c r="EY148" s="25"/>
      <c r="EZ148" s="25"/>
      <c r="FA148" s="25"/>
      <c r="FB148" s="25"/>
      <c r="FC148" s="25"/>
      <c r="FD148" s="25"/>
      <c r="FE148" s="25"/>
      <c r="FF148" s="25"/>
      <c r="FG148" s="25"/>
      <c r="FH148" s="25"/>
      <c r="FI148" s="25"/>
      <c r="FJ148" s="25"/>
      <c r="FK148" s="25"/>
      <c r="FL148" s="25"/>
      <c r="FM148" s="25"/>
      <c r="FN148" s="25"/>
      <c r="FO148" s="25"/>
      <c r="FP148" s="25"/>
      <c r="FQ148" s="25"/>
      <c r="FR148" s="25"/>
      <c r="FS148" s="25"/>
      <c r="FT148" s="25"/>
      <c r="FU148" s="25"/>
      <c r="FV148" s="25"/>
      <c r="FW148" s="25"/>
      <c r="FX148" s="25"/>
      <c r="FY148" s="25"/>
      <c r="FZ148" s="25"/>
      <c r="GA148" s="25"/>
      <c r="GB148" s="25"/>
      <c r="GC148" s="25"/>
      <c r="GD148" s="25"/>
      <c r="GE148" s="25"/>
      <c r="GF148" s="25"/>
      <c r="GG148" s="25"/>
      <c r="GH148" s="25"/>
      <c r="GI148" s="25"/>
      <c r="GJ148" s="25"/>
      <c r="GK148" s="25"/>
      <c r="GL148" s="25"/>
      <c r="GM148" s="25"/>
      <c r="GN148" s="25"/>
      <c r="GO148" s="25"/>
      <c r="GP148" s="25"/>
      <c r="GQ148" s="25"/>
      <c r="GR148" s="25"/>
      <c r="GS148" s="25"/>
      <c r="GT148" s="25"/>
      <c r="GU148" s="25"/>
      <c r="GV148" s="25"/>
      <c r="GW148" s="25"/>
      <c r="GX148" s="25"/>
      <c r="GY148" s="25"/>
      <c r="GZ148" s="25"/>
      <c r="HA148" s="25"/>
      <c r="HB148" s="25"/>
      <c r="HC148" s="25"/>
      <c r="HD148" s="25"/>
      <c r="HE148" s="25"/>
      <c r="HF148" s="25"/>
      <c r="HG148" s="25"/>
      <c r="HH148" s="25"/>
      <c r="HI148" s="25"/>
      <c r="HJ148" s="25"/>
      <c r="HK148" s="25"/>
      <c r="HL148" s="25"/>
      <c r="HM148" s="25"/>
      <c r="HN148" s="25"/>
      <c r="HO148" s="25"/>
      <c r="HP148" s="25"/>
      <c r="HQ148" s="25"/>
      <c r="HR148" s="25"/>
      <c r="HS148" s="25"/>
      <c r="HT148" s="25"/>
      <c r="HU148" s="25"/>
      <c r="HV148" s="25"/>
      <c r="HW148" s="25"/>
      <c r="HX148" s="25"/>
      <c r="HY148" s="25"/>
      <c r="HZ148" s="25"/>
      <c r="IA148" s="25"/>
      <c r="IB148" s="25"/>
      <c r="IC148" s="25"/>
      <c r="ID148" s="25"/>
      <c r="IE148" s="25"/>
      <c r="IF148" s="25"/>
      <c r="IG148" s="25"/>
      <c r="IH148" s="25"/>
      <c r="II148" s="25"/>
      <c r="IJ148" s="25"/>
      <c r="IK148" s="25"/>
      <c r="IL148" s="25"/>
      <c r="IM148" s="25"/>
      <c r="IN148" s="25"/>
      <c r="IO148" s="25"/>
      <c r="IP148" s="25"/>
      <c r="IQ148" s="25"/>
      <c r="IR148" s="25"/>
      <c r="IS148" s="25"/>
      <c r="IT148" s="25"/>
      <c r="IU148" s="25"/>
      <c r="IV148" s="25"/>
    </row>
    <row r="149" spans="2:256" s="27" customFormat="1">
      <c r="B149" s="25"/>
      <c r="C149" s="32"/>
      <c r="D149" s="33"/>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c r="AF149" s="25"/>
      <c r="AG149" s="25"/>
      <c r="AH149" s="25"/>
      <c r="AI149" s="25"/>
      <c r="AJ149" s="25"/>
      <c r="AK149" s="25"/>
      <c r="AL149" s="25"/>
      <c r="AM149" s="25"/>
      <c r="AN149" s="25"/>
      <c r="AO149" s="25"/>
      <c r="AP149" s="25"/>
      <c r="AQ149" s="25"/>
      <c r="AR149" s="25"/>
      <c r="AS149" s="25"/>
      <c r="AT149" s="25"/>
      <c r="AU149" s="25"/>
      <c r="AV149" s="25"/>
      <c r="AW149" s="25"/>
      <c r="AX149" s="25"/>
      <c r="AY149" s="25"/>
      <c r="AZ149" s="25"/>
      <c r="BA149" s="25"/>
      <c r="BB149" s="25"/>
      <c r="BC149" s="25"/>
      <c r="BD149" s="25"/>
      <c r="BE149" s="25"/>
      <c r="BF149" s="25"/>
      <c r="BG149" s="25"/>
      <c r="BH149" s="25"/>
      <c r="BI149" s="25"/>
      <c r="BJ149" s="25"/>
      <c r="BK149" s="25"/>
      <c r="BL149" s="25"/>
      <c r="BM149" s="25"/>
      <c r="BN149" s="25"/>
      <c r="BO149" s="25"/>
      <c r="BP149" s="25"/>
      <c r="BQ149" s="25"/>
      <c r="BR149" s="25"/>
      <c r="BS149" s="25"/>
      <c r="BT149" s="25"/>
      <c r="BU149" s="25"/>
      <c r="BV149" s="25"/>
      <c r="BW149" s="25"/>
      <c r="BX149" s="25"/>
      <c r="BY149" s="25"/>
      <c r="BZ149" s="25"/>
      <c r="CA149" s="25"/>
      <c r="CB149" s="25"/>
      <c r="CC149" s="25"/>
      <c r="CD149" s="25"/>
      <c r="CE149" s="25"/>
      <c r="CF149" s="25"/>
      <c r="CG149" s="25"/>
      <c r="CH149" s="25"/>
      <c r="CI149" s="25"/>
      <c r="CJ149" s="25"/>
      <c r="CK149" s="25"/>
      <c r="CL149" s="25"/>
      <c r="CM149" s="25"/>
      <c r="CN149" s="25"/>
      <c r="CO149" s="25"/>
      <c r="CP149" s="25"/>
      <c r="CQ149" s="25"/>
      <c r="CR149" s="25"/>
      <c r="CS149" s="25"/>
      <c r="CT149" s="25"/>
      <c r="CU149" s="25"/>
      <c r="CV149" s="25"/>
      <c r="CW149" s="25"/>
      <c r="CX149" s="25"/>
      <c r="CY149" s="25"/>
      <c r="CZ149" s="25"/>
      <c r="DA149" s="25"/>
      <c r="DB149" s="25"/>
      <c r="DC149" s="25"/>
      <c r="DD149" s="25"/>
      <c r="DE149" s="25"/>
      <c r="DF149" s="25"/>
      <c r="DG149" s="25"/>
      <c r="DH149" s="25"/>
      <c r="DI149" s="25"/>
      <c r="DJ149" s="25"/>
      <c r="DK149" s="25"/>
      <c r="DL149" s="25"/>
      <c r="DM149" s="25"/>
      <c r="DN149" s="25"/>
      <c r="DO149" s="25"/>
      <c r="DP149" s="25"/>
      <c r="DQ149" s="25"/>
      <c r="DR149" s="25"/>
      <c r="DS149" s="25"/>
      <c r="DT149" s="25"/>
      <c r="DU149" s="25"/>
      <c r="DV149" s="25"/>
      <c r="DW149" s="25"/>
      <c r="DX149" s="25"/>
      <c r="DY149" s="25"/>
      <c r="DZ149" s="25"/>
      <c r="EA149" s="25"/>
      <c r="EB149" s="25"/>
      <c r="EC149" s="25"/>
      <c r="ED149" s="25"/>
      <c r="EE149" s="25"/>
      <c r="EF149" s="25"/>
      <c r="EG149" s="25"/>
      <c r="EH149" s="25"/>
      <c r="EI149" s="25"/>
      <c r="EJ149" s="25"/>
      <c r="EK149" s="25"/>
      <c r="EL149" s="25"/>
      <c r="EM149" s="25"/>
      <c r="EN149" s="25"/>
      <c r="EO149" s="25"/>
      <c r="EP149" s="25"/>
      <c r="EQ149" s="25"/>
      <c r="ER149" s="25"/>
      <c r="ES149" s="25"/>
      <c r="ET149" s="25"/>
      <c r="EU149" s="25"/>
      <c r="EV149" s="25"/>
      <c r="EW149" s="25"/>
      <c r="EX149" s="25"/>
      <c r="EY149" s="25"/>
      <c r="EZ149" s="25"/>
      <c r="FA149" s="25"/>
      <c r="FB149" s="25"/>
      <c r="FC149" s="25"/>
      <c r="FD149" s="25"/>
      <c r="FE149" s="25"/>
      <c r="FF149" s="25"/>
      <c r="FG149" s="25"/>
      <c r="FH149" s="25"/>
      <c r="FI149" s="25"/>
      <c r="FJ149" s="25"/>
      <c r="FK149" s="25"/>
      <c r="FL149" s="25"/>
      <c r="FM149" s="25"/>
      <c r="FN149" s="25"/>
      <c r="FO149" s="25"/>
      <c r="FP149" s="25"/>
      <c r="FQ149" s="25"/>
      <c r="FR149" s="25"/>
      <c r="FS149" s="25"/>
      <c r="FT149" s="25"/>
      <c r="FU149" s="25"/>
      <c r="FV149" s="25"/>
      <c r="FW149" s="25"/>
      <c r="FX149" s="25"/>
      <c r="FY149" s="25"/>
      <c r="FZ149" s="25"/>
      <c r="GA149" s="25"/>
      <c r="GB149" s="25"/>
      <c r="GC149" s="25"/>
      <c r="GD149" s="25"/>
      <c r="GE149" s="25"/>
      <c r="GF149" s="25"/>
      <c r="GG149" s="25"/>
      <c r="GH149" s="25"/>
      <c r="GI149" s="25"/>
      <c r="GJ149" s="25"/>
      <c r="GK149" s="25"/>
      <c r="GL149" s="25"/>
      <c r="GM149" s="25"/>
      <c r="GN149" s="25"/>
      <c r="GO149" s="25"/>
      <c r="GP149" s="25"/>
      <c r="GQ149" s="25"/>
      <c r="GR149" s="25"/>
      <c r="GS149" s="25"/>
      <c r="GT149" s="25"/>
      <c r="GU149" s="25"/>
      <c r="GV149" s="25"/>
      <c r="GW149" s="25"/>
      <c r="GX149" s="25"/>
      <c r="GY149" s="25"/>
      <c r="GZ149" s="25"/>
      <c r="HA149" s="25"/>
      <c r="HB149" s="25"/>
      <c r="HC149" s="25"/>
      <c r="HD149" s="25"/>
      <c r="HE149" s="25"/>
      <c r="HF149" s="25"/>
      <c r="HG149" s="25"/>
      <c r="HH149" s="25"/>
      <c r="HI149" s="25"/>
      <c r="HJ149" s="25"/>
      <c r="HK149" s="25"/>
      <c r="HL149" s="25"/>
      <c r="HM149" s="25"/>
      <c r="HN149" s="25"/>
      <c r="HO149" s="25"/>
      <c r="HP149" s="25"/>
      <c r="HQ149" s="25"/>
      <c r="HR149" s="25"/>
      <c r="HS149" s="25"/>
      <c r="HT149" s="25"/>
      <c r="HU149" s="25"/>
      <c r="HV149" s="25"/>
      <c r="HW149" s="25"/>
      <c r="HX149" s="25"/>
      <c r="HY149" s="25"/>
      <c r="HZ149" s="25"/>
      <c r="IA149" s="25"/>
      <c r="IB149" s="25"/>
      <c r="IC149" s="25"/>
      <c r="ID149" s="25"/>
      <c r="IE149" s="25"/>
      <c r="IF149" s="25"/>
      <c r="IG149" s="25"/>
      <c r="IH149" s="25"/>
      <c r="II149" s="25"/>
      <c r="IJ149" s="25"/>
      <c r="IK149" s="25"/>
      <c r="IL149" s="25"/>
      <c r="IM149" s="25"/>
      <c r="IN149" s="25"/>
      <c r="IO149" s="25"/>
      <c r="IP149" s="25"/>
      <c r="IQ149" s="25"/>
      <c r="IR149" s="25"/>
      <c r="IS149" s="25"/>
      <c r="IT149" s="25"/>
      <c r="IU149" s="25"/>
      <c r="IV149" s="25"/>
    </row>
    <row r="150" spans="2:256" s="27" customFormat="1">
      <c r="B150" s="25"/>
      <c r="C150" s="32"/>
      <c r="D150" s="33"/>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c r="AF150" s="25"/>
      <c r="AG150" s="25"/>
      <c r="AH150" s="25"/>
      <c r="AI150" s="25"/>
      <c r="AJ150" s="25"/>
      <c r="AK150" s="25"/>
      <c r="AL150" s="25"/>
      <c r="AM150" s="25"/>
      <c r="AN150" s="25"/>
      <c r="AO150" s="25"/>
      <c r="AP150" s="25"/>
      <c r="AQ150" s="25"/>
      <c r="AR150" s="25"/>
      <c r="AS150" s="25"/>
      <c r="AT150" s="25"/>
      <c r="AU150" s="25"/>
      <c r="AV150" s="25"/>
      <c r="AW150" s="25"/>
      <c r="AX150" s="25"/>
      <c r="AY150" s="25"/>
      <c r="AZ150" s="25"/>
      <c r="BA150" s="25"/>
      <c r="BB150" s="25"/>
      <c r="BC150" s="25"/>
      <c r="BD150" s="25"/>
      <c r="BE150" s="25"/>
      <c r="BF150" s="25"/>
      <c r="BG150" s="25"/>
      <c r="BH150" s="25"/>
      <c r="BI150" s="25"/>
      <c r="BJ150" s="25"/>
      <c r="BK150" s="25"/>
      <c r="BL150" s="25"/>
      <c r="BM150" s="25"/>
      <c r="BN150" s="25"/>
      <c r="BO150" s="25"/>
      <c r="BP150" s="25"/>
      <c r="BQ150" s="25"/>
      <c r="BR150" s="25"/>
      <c r="BS150" s="25"/>
      <c r="BT150" s="25"/>
      <c r="BU150" s="25"/>
      <c r="BV150" s="25"/>
      <c r="BW150" s="25"/>
      <c r="BX150" s="25"/>
      <c r="BY150" s="25"/>
      <c r="BZ150" s="25"/>
      <c r="CA150" s="25"/>
      <c r="CB150" s="25"/>
      <c r="CC150" s="25"/>
      <c r="CD150" s="25"/>
      <c r="CE150" s="25"/>
      <c r="CF150" s="25"/>
      <c r="CG150" s="25"/>
      <c r="CH150" s="25"/>
      <c r="CI150" s="25"/>
      <c r="CJ150" s="25"/>
      <c r="CK150" s="25"/>
      <c r="CL150" s="25"/>
      <c r="CM150" s="25"/>
      <c r="CN150" s="25"/>
      <c r="CO150" s="25"/>
      <c r="CP150" s="25"/>
      <c r="CQ150" s="25"/>
      <c r="CR150" s="25"/>
      <c r="CS150" s="25"/>
      <c r="CT150" s="25"/>
      <c r="CU150" s="25"/>
      <c r="CV150" s="25"/>
      <c r="CW150" s="25"/>
      <c r="CX150" s="25"/>
      <c r="CY150" s="25"/>
      <c r="CZ150" s="25"/>
      <c r="DA150" s="25"/>
      <c r="DB150" s="25"/>
      <c r="DC150" s="25"/>
      <c r="DD150" s="25"/>
      <c r="DE150" s="25"/>
      <c r="DF150" s="25"/>
      <c r="DG150" s="25"/>
      <c r="DH150" s="25"/>
      <c r="DI150" s="25"/>
      <c r="DJ150" s="25"/>
      <c r="DK150" s="25"/>
      <c r="DL150" s="25"/>
      <c r="DM150" s="25"/>
      <c r="DN150" s="25"/>
      <c r="DO150" s="25"/>
      <c r="DP150" s="25"/>
      <c r="DQ150" s="25"/>
      <c r="DR150" s="25"/>
      <c r="DS150" s="25"/>
      <c r="DT150" s="25"/>
      <c r="DU150" s="25"/>
      <c r="DV150" s="25"/>
      <c r="DW150" s="25"/>
      <c r="DX150" s="25"/>
      <c r="DY150" s="25"/>
      <c r="DZ150" s="25"/>
      <c r="EA150" s="25"/>
      <c r="EB150" s="25"/>
      <c r="EC150" s="25"/>
      <c r="ED150" s="25"/>
      <c r="EE150" s="25"/>
      <c r="EF150" s="25"/>
      <c r="EG150" s="25"/>
      <c r="EH150" s="25"/>
      <c r="EI150" s="25"/>
      <c r="EJ150" s="25"/>
      <c r="EK150" s="25"/>
      <c r="EL150" s="25"/>
      <c r="EM150" s="25"/>
      <c r="EN150" s="25"/>
      <c r="EO150" s="25"/>
      <c r="EP150" s="25"/>
      <c r="EQ150" s="25"/>
      <c r="ER150" s="25"/>
      <c r="ES150" s="25"/>
      <c r="ET150" s="25"/>
      <c r="EU150" s="25"/>
      <c r="EV150" s="25"/>
      <c r="EW150" s="25"/>
      <c r="EX150" s="25"/>
      <c r="EY150" s="25"/>
      <c r="EZ150" s="25"/>
      <c r="FA150" s="25"/>
      <c r="FB150" s="25"/>
      <c r="FC150" s="25"/>
      <c r="FD150" s="25"/>
      <c r="FE150" s="25"/>
      <c r="FF150" s="25"/>
      <c r="FG150" s="25"/>
      <c r="FH150" s="25"/>
      <c r="FI150" s="25"/>
      <c r="FJ150" s="25"/>
      <c r="FK150" s="25"/>
      <c r="FL150" s="25"/>
      <c r="FM150" s="25"/>
      <c r="FN150" s="25"/>
      <c r="FO150" s="25"/>
      <c r="FP150" s="25"/>
      <c r="FQ150" s="25"/>
      <c r="FR150" s="25"/>
      <c r="FS150" s="25"/>
      <c r="FT150" s="25"/>
      <c r="FU150" s="25"/>
      <c r="FV150" s="25"/>
      <c r="FW150" s="25"/>
      <c r="FX150" s="25"/>
      <c r="FY150" s="25"/>
      <c r="FZ150" s="25"/>
      <c r="GA150" s="25"/>
      <c r="GB150" s="25"/>
      <c r="GC150" s="25"/>
      <c r="GD150" s="25"/>
      <c r="GE150" s="25"/>
      <c r="GF150" s="25"/>
      <c r="GG150" s="25"/>
      <c r="GH150" s="25"/>
      <c r="GI150" s="25"/>
      <c r="GJ150" s="25"/>
      <c r="GK150" s="25"/>
      <c r="GL150" s="25"/>
      <c r="GM150" s="25"/>
      <c r="GN150" s="25"/>
      <c r="GO150" s="25"/>
      <c r="GP150" s="25"/>
      <c r="GQ150" s="25"/>
      <c r="GR150" s="25"/>
      <c r="GS150" s="25"/>
      <c r="GT150" s="25"/>
      <c r="GU150" s="25"/>
      <c r="GV150" s="25"/>
      <c r="GW150" s="25"/>
      <c r="GX150" s="25"/>
      <c r="GY150" s="25"/>
      <c r="GZ150" s="25"/>
      <c r="HA150" s="25"/>
      <c r="HB150" s="25"/>
      <c r="HC150" s="25"/>
      <c r="HD150" s="25"/>
      <c r="HE150" s="25"/>
      <c r="HF150" s="25"/>
      <c r="HG150" s="25"/>
      <c r="HH150" s="25"/>
      <c r="HI150" s="25"/>
      <c r="HJ150" s="25"/>
      <c r="HK150" s="25"/>
      <c r="HL150" s="25"/>
      <c r="HM150" s="25"/>
      <c r="HN150" s="25"/>
      <c r="HO150" s="25"/>
      <c r="HP150" s="25"/>
      <c r="HQ150" s="25"/>
      <c r="HR150" s="25"/>
      <c r="HS150" s="25"/>
      <c r="HT150" s="25"/>
      <c r="HU150" s="25"/>
      <c r="HV150" s="25"/>
      <c r="HW150" s="25"/>
      <c r="HX150" s="25"/>
      <c r="HY150" s="25"/>
      <c r="HZ150" s="25"/>
      <c r="IA150" s="25"/>
      <c r="IB150" s="25"/>
      <c r="IC150" s="25"/>
      <c r="ID150" s="25"/>
      <c r="IE150" s="25"/>
      <c r="IF150" s="25"/>
      <c r="IG150" s="25"/>
      <c r="IH150" s="25"/>
      <c r="II150" s="25"/>
      <c r="IJ150" s="25"/>
      <c r="IK150" s="25"/>
      <c r="IL150" s="25"/>
      <c r="IM150" s="25"/>
      <c r="IN150" s="25"/>
      <c r="IO150" s="25"/>
      <c r="IP150" s="25"/>
      <c r="IQ150" s="25"/>
      <c r="IR150" s="25"/>
      <c r="IS150" s="25"/>
      <c r="IT150" s="25"/>
      <c r="IU150" s="25"/>
      <c r="IV150" s="25"/>
    </row>
    <row r="151" spans="2:256" s="27" customFormat="1">
      <c r="B151" s="25"/>
      <c r="C151" s="32"/>
      <c r="D151" s="33"/>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c r="AE151" s="25"/>
      <c r="AF151" s="25"/>
      <c r="AG151" s="25"/>
      <c r="AH151" s="25"/>
      <c r="AI151" s="25"/>
      <c r="AJ151" s="25"/>
      <c r="AK151" s="25"/>
      <c r="AL151" s="25"/>
      <c r="AM151" s="25"/>
      <c r="AN151" s="25"/>
      <c r="AO151" s="25"/>
      <c r="AP151" s="25"/>
      <c r="AQ151" s="25"/>
      <c r="AR151" s="25"/>
      <c r="AS151" s="25"/>
      <c r="AT151" s="25"/>
      <c r="AU151" s="25"/>
      <c r="AV151" s="25"/>
      <c r="AW151" s="25"/>
      <c r="AX151" s="25"/>
      <c r="AY151" s="25"/>
      <c r="AZ151" s="25"/>
      <c r="BA151" s="25"/>
      <c r="BB151" s="25"/>
      <c r="BC151" s="25"/>
      <c r="BD151" s="25"/>
      <c r="BE151" s="25"/>
      <c r="BF151" s="25"/>
      <c r="BG151" s="25"/>
      <c r="BH151" s="25"/>
      <c r="BI151" s="25"/>
      <c r="BJ151" s="25"/>
      <c r="BK151" s="25"/>
      <c r="BL151" s="25"/>
      <c r="BM151" s="25"/>
      <c r="BN151" s="25"/>
      <c r="BO151" s="25"/>
      <c r="BP151" s="25"/>
      <c r="BQ151" s="25"/>
      <c r="BR151" s="25"/>
      <c r="BS151" s="25"/>
      <c r="BT151" s="25"/>
      <c r="BU151" s="25"/>
      <c r="BV151" s="25"/>
      <c r="BW151" s="25"/>
      <c r="BX151" s="25"/>
      <c r="BY151" s="25"/>
      <c r="BZ151" s="25"/>
      <c r="CA151" s="25"/>
      <c r="CB151" s="25"/>
      <c r="CC151" s="25"/>
      <c r="CD151" s="25"/>
      <c r="CE151" s="25"/>
      <c r="CF151" s="25"/>
      <c r="CG151" s="25"/>
      <c r="CH151" s="25"/>
      <c r="CI151" s="25"/>
      <c r="CJ151" s="25"/>
      <c r="CK151" s="25"/>
      <c r="CL151" s="25"/>
      <c r="CM151" s="25"/>
      <c r="CN151" s="25"/>
      <c r="CO151" s="25"/>
      <c r="CP151" s="25"/>
      <c r="CQ151" s="25"/>
      <c r="CR151" s="25"/>
      <c r="CS151" s="25"/>
      <c r="CT151" s="25"/>
      <c r="CU151" s="25"/>
      <c r="CV151" s="25"/>
      <c r="CW151" s="25"/>
      <c r="CX151" s="25"/>
      <c r="CY151" s="25"/>
      <c r="CZ151" s="25"/>
      <c r="DA151" s="25"/>
      <c r="DB151" s="25"/>
      <c r="DC151" s="25"/>
      <c r="DD151" s="25"/>
      <c r="DE151" s="25"/>
      <c r="DF151" s="25"/>
      <c r="DG151" s="25"/>
      <c r="DH151" s="25"/>
      <c r="DI151" s="25"/>
      <c r="DJ151" s="25"/>
      <c r="DK151" s="25"/>
      <c r="DL151" s="25"/>
      <c r="DM151" s="25"/>
      <c r="DN151" s="25"/>
      <c r="DO151" s="25"/>
      <c r="DP151" s="25"/>
      <c r="DQ151" s="25"/>
      <c r="DR151" s="25"/>
      <c r="DS151" s="25"/>
      <c r="DT151" s="25"/>
      <c r="DU151" s="25"/>
      <c r="DV151" s="25"/>
      <c r="DW151" s="25"/>
      <c r="DX151" s="25"/>
      <c r="DY151" s="25"/>
      <c r="DZ151" s="25"/>
      <c r="EA151" s="25"/>
      <c r="EB151" s="25"/>
      <c r="EC151" s="25"/>
      <c r="ED151" s="25"/>
      <c r="EE151" s="25"/>
      <c r="EF151" s="25"/>
      <c r="EG151" s="25"/>
      <c r="EH151" s="25"/>
      <c r="EI151" s="25"/>
      <c r="EJ151" s="25"/>
      <c r="EK151" s="25"/>
      <c r="EL151" s="25"/>
      <c r="EM151" s="25"/>
      <c r="EN151" s="25"/>
      <c r="EO151" s="25"/>
      <c r="EP151" s="25"/>
      <c r="EQ151" s="25"/>
      <c r="ER151" s="25"/>
      <c r="ES151" s="25"/>
      <c r="ET151" s="25"/>
      <c r="EU151" s="25"/>
      <c r="EV151" s="25"/>
      <c r="EW151" s="25"/>
      <c r="EX151" s="25"/>
      <c r="EY151" s="25"/>
      <c r="EZ151" s="25"/>
      <c r="FA151" s="25"/>
      <c r="FB151" s="25"/>
      <c r="FC151" s="25"/>
      <c r="FD151" s="25"/>
      <c r="FE151" s="25"/>
      <c r="FF151" s="25"/>
      <c r="FG151" s="25"/>
      <c r="FH151" s="25"/>
      <c r="FI151" s="25"/>
      <c r="FJ151" s="25"/>
      <c r="FK151" s="25"/>
      <c r="FL151" s="25"/>
      <c r="FM151" s="25"/>
      <c r="FN151" s="25"/>
      <c r="FO151" s="25"/>
      <c r="FP151" s="25"/>
      <c r="FQ151" s="25"/>
      <c r="FR151" s="25"/>
      <c r="FS151" s="25"/>
      <c r="FT151" s="25"/>
      <c r="FU151" s="25"/>
      <c r="FV151" s="25"/>
      <c r="FW151" s="25"/>
      <c r="FX151" s="25"/>
      <c r="FY151" s="25"/>
      <c r="FZ151" s="25"/>
      <c r="GA151" s="25"/>
      <c r="GB151" s="25"/>
      <c r="GC151" s="25"/>
      <c r="GD151" s="25"/>
      <c r="GE151" s="25"/>
      <c r="GF151" s="25"/>
      <c r="GG151" s="25"/>
      <c r="GH151" s="25"/>
      <c r="GI151" s="25"/>
      <c r="GJ151" s="25"/>
      <c r="GK151" s="25"/>
      <c r="GL151" s="25"/>
      <c r="GM151" s="25"/>
      <c r="GN151" s="25"/>
      <c r="GO151" s="25"/>
      <c r="GP151" s="25"/>
      <c r="GQ151" s="25"/>
      <c r="GR151" s="25"/>
      <c r="GS151" s="25"/>
      <c r="GT151" s="25"/>
      <c r="GU151" s="25"/>
      <c r="GV151" s="25"/>
      <c r="GW151" s="25"/>
      <c r="GX151" s="25"/>
      <c r="GY151" s="25"/>
      <c r="GZ151" s="25"/>
      <c r="HA151" s="25"/>
      <c r="HB151" s="25"/>
      <c r="HC151" s="25"/>
      <c r="HD151" s="25"/>
      <c r="HE151" s="25"/>
      <c r="HF151" s="25"/>
      <c r="HG151" s="25"/>
      <c r="HH151" s="25"/>
      <c r="HI151" s="25"/>
      <c r="HJ151" s="25"/>
      <c r="HK151" s="25"/>
      <c r="HL151" s="25"/>
      <c r="HM151" s="25"/>
      <c r="HN151" s="25"/>
      <c r="HO151" s="25"/>
      <c r="HP151" s="25"/>
      <c r="HQ151" s="25"/>
      <c r="HR151" s="25"/>
      <c r="HS151" s="25"/>
      <c r="HT151" s="25"/>
      <c r="HU151" s="25"/>
      <c r="HV151" s="25"/>
      <c r="HW151" s="25"/>
      <c r="HX151" s="25"/>
      <c r="HY151" s="25"/>
      <c r="HZ151" s="25"/>
      <c r="IA151" s="25"/>
      <c r="IB151" s="25"/>
      <c r="IC151" s="25"/>
      <c r="ID151" s="25"/>
      <c r="IE151" s="25"/>
      <c r="IF151" s="25"/>
      <c r="IG151" s="25"/>
      <c r="IH151" s="25"/>
      <c r="II151" s="25"/>
      <c r="IJ151" s="25"/>
      <c r="IK151" s="25"/>
      <c r="IL151" s="25"/>
      <c r="IM151" s="25"/>
      <c r="IN151" s="25"/>
      <c r="IO151" s="25"/>
      <c r="IP151" s="25"/>
      <c r="IQ151" s="25"/>
      <c r="IR151" s="25"/>
      <c r="IS151" s="25"/>
      <c r="IT151" s="25"/>
      <c r="IU151" s="25"/>
      <c r="IV151" s="25"/>
    </row>
    <row r="152" spans="2:256" s="27" customFormat="1">
      <c r="B152" s="25"/>
      <c r="C152" s="32"/>
      <c r="D152" s="33"/>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c r="AE152" s="25"/>
      <c r="AF152" s="25"/>
      <c r="AG152" s="25"/>
      <c r="AH152" s="25"/>
      <c r="AI152" s="25"/>
      <c r="AJ152" s="25"/>
      <c r="AK152" s="25"/>
      <c r="AL152" s="25"/>
      <c r="AM152" s="25"/>
      <c r="AN152" s="25"/>
      <c r="AO152" s="25"/>
      <c r="AP152" s="25"/>
      <c r="AQ152" s="25"/>
      <c r="AR152" s="25"/>
      <c r="AS152" s="25"/>
      <c r="AT152" s="25"/>
      <c r="AU152" s="25"/>
      <c r="AV152" s="25"/>
      <c r="AW152" s="25"/>
      <c r="AX152" s="25"/>
      <c r="AY152" s="25"/>
      <c r="AZ152" s="25"/>
      <c r="BA152" s="25"/>
      <c r="BB152" s="25"/>
      <c r="BC152" s="25"/>
      <c r="BD152" s="25"/>
      <c r="BE152" s="25"/>
      <c r="BF152" s="25"/>
      <c r="BG152" s="25"/>
      <c r="BH152" s="25"/>
      <c r="BI152" s="25"/>
      <c r="BJ152" s="25"/>
      <c r="BK152" s="25"/>
      <c r="BL152" s="25"/>
      <c r="BM152" s="25"/>
      <c r="BN152" s="25"/>
      <c r="BO152" s="25"/>
      <c r="BP152" s="25"/>
      <c r="BQ152" s="25"/>
      <c r="BR152" s="25"/>
      <c r="BS152" s="25"/>
      <c r="BT152" s="25"/>
      <c r="BU152" s="25"/>
      <c r="BV152" s="25"/>
      <c r="BW152" s="25"/>
      <c r="BX152" s="25"/>
      <c r="BY152" s="25"/>
      <c r="BZ152" s="25"/>
      <c r="CA152" s="25"/>
      <c r="CB152" s="25"/>
      <c r="CC152" s="25"/>
      <c r="CD152" s="25"/>
      <c r="CE152" s="25"/>
      <c r="CF152" s="25"/>
      <c r="CG152" s="25"/>
      <c r="CH152" s="25"/>
      <c r="CI152" s="25"/>
      <c r="CJ152" s="25"/>
      <c r="CK152" s="25"/>
      <c r="CL152" s="25"/>
      <c r="CM152" s="25"/>
      <c r="CN152" s="25"/>
      <c r="CO152" s="25"/>
      <c r="CP152" s="25"/>
      <c r="CQ152" s="25"/>
      <c r="CR152" s="25"/>
      <c r="CS152" s="25"/>
      <c r="CT152" s="25"/>
      <c r="CU152" s="25"/>
      <c r="CV152" s="25"/>
      <c r="CW152" s="25"/>
      <c r="CX152" s="25"/>
      <c r="CY152" s="25"/>
      <c r="CZ152" s="25"/>
      <c r="DA152" s="25"/>
      <c r="DB152" s="25"/>
      <c r="DC152" s="25"/>
      <c r="DD152" s="25"/>
      <c r="DE152" s="25"/>
      <c r="DF152" s="25"/>
      <c r="DG152" s="25"/>
      <c r="DH152" s="25"/>
      <c r="DI152" s="25"/>
      <c r="DJ152" s="25"/>
      <c r="DK152" s="25"/>
      <c r="DL152" s="25"/>
      <c r="DM152" s="25"/>
      <c r="DN152" s="25"/>
      <c r="DO152" s="25"/>
      <c r="DP152" s="25"/>
      <c r="DQ152" s="25"/>
      <c r="DR152" s="25"/>
      <c r="DS152" s="25"/>
      <c r="DT152" s="25"/>
      <c r="DU152" s="25"/>
      <c r="DV152" s="25"/>
      <c r="DW152" s="25"/>
      <c r="DX152" s="25"/>
      <c r="DY152" s="25"/>
      <c r="DZ152" s="25"/>
      <c r="EA152" s="25"/>
      <c r="EB152" s="25"/>
      <c r="EC152" s="25"/>
      <c r="ED152" s="25"/>
      <c r="EE152" s="25"/>
      <c r="EF152" s="25"/>
      <c r="EG152" s="25"/>
      <c r="EH152" s="25"/>
      <c r="EI152" s="25"/>
      <c r="EJ152" s="25"/>
      <c r="EK152" s="25"/>
      <c r="EL152" s="25"/>
      <c r="EM152" s="25"/>
      <c r="EN152" s="25"/>
      <c r="EO152" s="25"/>
      <c r="EP152" s="25"/>
      <c r="EQ152" s="25"/>
      <c r="ER152" s="25"/>
      <c r="ES152" s="25"/>
      <c r="ET152" s="25"/>
      <c r="EU152" s="25"/>
      <c r="EV152" s="25"/>
      <c r="EW152" s="25"/>
      <c r="EX152" s="25"/>
      <c r="EY152" s="25"/>
      <c r="EZ152" s="25"/>
      <c r="FA152" s="25"/>
      <c r="FB152" s="25"/>
      <c r="FC152" s="25"/>
      <c r="FD152" s="25"/>
      <c r="FE152" s="25"/>
      <c r="FF152" s="25"/>
      <c r="FG152" s="25"/>
      <c r="FH152" s="25"/>
      <c r="FI152" s="25"/>
      <c r="FJ152" s="25"/>
      <c r="FK152" s="25"/>
      <c r="FL152" s="25"/>
      <c r="FM152" s="25"/>
      <c r="FN152" s="25"/>
      <c r="FO152" s="25"/>
      <c r="FP152" s="25"/>
      <c r="FQ152" s="25"/>
      <c r="FR152" s="25"/>
      <c r="FS152" s="25"/>
      <c r="FT152" s="25"/>
      <c r="FU152" s="25"/>
      <c r="FV152" s="25"/>
      <c r="FW152" s="25"/>
      <c r="FX152" s="25"/>
      <c r="FY152" s="25"/>
      <c r="FZ152" s="25"/>
      <c r="GA152" s="25"/>
      <c r="GB152" s="25"/>
      <c r="GC152" s="25"/>
      <c r="GD152" s="25"/>
      <c r="GE152" s="25"/>
      <c r="GF152" s="25"/>
      <c r="GG152" s="25"/>
      <c r="GH152" s="25"/>
      <c r="GI152" s="25"/>
      <c r="GJ152" s="25"/>
      <c r="GK152" s="25"/>
      <c r="GL152" s="25"/>
      <c r="GM152" s="25"/>
      <c r="GN152" s="25"/>
      <c r="GO152" s="25"/>
      <c r="GP152" s="25"/>
      <c r="GQ152" s="25"/>
      <c r="GR152" s="25"/>
      <c r="GS152" s="25"/>
      <c r="GT152" s="25"/>
      <c r="GU152" s="25"/>
      <c r="GV152" s="25"/>
      <c r="GW152" s="25"/>
      <c r="GX152" s="25"/>
      <c r="GY152" s="25"/>
      <c r="GZ152" s="25"/>
      <c r="HA152" s="25"/>
      <c r="HB152" s="25"/>
      <c r="HC152" s="25"/>
      <c r="HD152" s="25"/>
      <c r="HE152" s="25"/>
      <c r="HF152" s="25"/>
      <c r="HG152" s="25"/>
      <c r="HH152" s="25"/>
      <c r="HI152" s="25"/>
      <c r="HJ152" s="25"/>
      <c r="HK152" s="25"/>
      <c r="HL152" s="25"/>
      <c r="HM152" s="25"/>
      <c r="HN152" s="25"/>
      <c r="HO152" s="25"/>
      <c r="HP152" s="25"/>
      <c r="HQ152" s="25"/>
      <c r="HR152" s="25"/>
      <c r="HS152" s="25"/>
      <c r="HT152" s="25"/>
      <c r="HU152" s="25"/>
      <c r="HV152" s="25"/>
      <c r="HW152" s="25"/>
      <c r="HX152" s="25"/>
      <c r="HY152" s="25"/>
      <c r="HZ152" s="25"/>
      <c r="IA152" s="25"/>
      <c r="IB152" s="25"/>
      <c r="IC152" s="25"/>
      <c r="ID152" s="25"/>
      <c r="IE152" s="25"/>
      <c r="IF152" s="25"/>
      <c r="IG152" s="25"/>
      <c r="IH152" s="25"/>
      <c r="II152" s="25"/>
      <c r="IJ152" s="25"/>
      <c r="IK152" s="25"/>
      <c r="IL152" s="25"/>
      <c r="IM152" s="25"/>
      <c r="IN152" s="25"/>
      <c r="IO152" s="25"/>
      <c r="IP152" s="25"/>
      <c r="IQ152" s="25"/>
      <c r="IR152" s="25"/>
      <c r="IS152" s="25"/>
      <c r="IT152" s="25"/>
      <c r="IU152" s="25"/>
      <c r="IV152" s="25"/>
    </row>
    <row r="153" spans="2:256" s="27" customFormat="1">
      <c r="B153" s="25"/>
      <c r="C153" s="32"/>
      <c r="D153" s="33"/>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c r="AE153" s="25"/>
      <c r="AF153" s="25"/>
      <c r="AG153" s="25"/>
      <c r="AH153" s="25"/>
      <c r="AI153" s="25"/>
      <c r="AJ153" s="25"/>
      <c r="AK153" s="25"/>
      <c r="AL153" s="25"/>
      <c r="AM153" s="25"/>
      <c r="AN153" s="25"/>
      <c r="AO153" s="25"/>
      <c r="AP153" s="25"/>
      <c r="AQ153" s="25"/>
      <c r="AR153" s="25"/>
      <c r="AS153" s="25"/>
      <c r="AT153" s="25"/>
      <c r="AU153" s="25"/>
      <c r="AV153" s="25"/>
      <c r="AW153" s="25"/>
      <c r="AX153" s="25"/>
      <c r="AY153" s="25"/>
      <c r="AZ153" s="25"/>
      <c r="BA153" s="25"/>
      <c r="BB153" s="25"/>
      <c r="BC153" s="25"/>
      <c r="BD153" s="25"/>
      <c r="BE153" s="25"/>
      <c r="BF153" s="25"/>
      <c r="BG153" s="25"/>
      <c r="BH153" s="25"/>
      <c r="BI153" s="25"/>
      <c r="BJ153" s="25"/>
      <c r="BK153" s="25"/>
      <c r="BL153" s="25"/>
      <c r="BM153" s="25"/>
      <c r="BN153" s="25"/>
      <c r="BO153" s="25"/>
      <c r="BP153" s="25"/>
      <c r="BQ153" s="25"/>
      <c r="BR153" s="25"/>
      <c r="BS153" s="25"/>
      <c r="BT153" s="25"/>
      <c r="BU153" s="25"/>
      <c r="BV153" s="25"/>
      <c r="BW153" s="25"/>
      <c r="BX153" s="25"/>
      <c r="BY153" s="25"/>
      <c r="BZ153" s="25"/>
      <c r="CA153" s="25"/>
      <c r="CB153" s="25"/>
      <c r="CC153" s="25"/>
      <c r="CD153" s="25"/>
      <c r="CE153" s="25"/>
      <c r="CF153" s="25"/>
      <c r="CG153" s="25"/>
      <c r="CH153" s="25"/>
      <c r="CI153" s="25"/>
      <c r="CJ153" s="25"/>
      <c r="CK153" s="25"/>
      <c r="CL153" s="25"/>
      <c r="CM153" s="25"/>
      <c r="CN153" s="25"/>
      <c r="CO153" s="25"/>
      <c r="CP153" s="25"/>
      <c r="CQ153" s="25"/>
      <c r="CR153" s="25"/>
      <c r="CS153" s="25"/>
      <c r="CT153" s="25"/>
      <c r="CU153" s="25"/>
      <c r="CV153" s="25"/>
      <c r="CW153" s="25"/>
      <c r="CX153" s="25"/>
      <c r="CY153" s="25"/>
      <c r="CZ153" s="25"/>
      <c r="DA153" s="25"/>
      <c r="DB153" s="25"/>
      <c r="DC153" s="25"/>
      <c r="DD153" s="25"/>
      <c r="DE153" s="25"/>
      <c r="DF153" s="25"/>
      <c r="DG153" s="25"/>
      <c r="DH153" s="25"/>
      <c r="DI153" s="25"/>
      <c r="DJ153" s="25"/>
      <c r="DK153" s="25"/>
      <c r="DL153" s="25"/>
      <c r="DM153" s="25"/>
      <c r="DN153" s="25"/>
      <c r="DO153" s="25"/>
      <c r="DP153" s="25"/>
      <c r="DQ153" s="25"/>
      <c r="DR153" s="25"/>
      <c r="DS153" s="25"/>
      <c r="DT153" s="25"/>
      <c r="DU153" s="25"/>
      <c r="DV153" s="25"/>
      <c r="DW153" s="25"/>
      <c r="DX153" s="25"/>
      <c r="DY153" s="25"/>
      <c r="DZ153" s="25"/>
      <c r="EA153" s="25"/>
      <c r="EB153" s="25"/>
      <c r="EC153" s="25"/>
      <c r="ED153" s="25"/>
      <c r="EE153" s="25"/>
      <c r="EF153" s="25"/>
      <c r="EG153" s="25"/>
      <c r="EH153" s="25"/>
      <c r="EI153" s="25"/>
      <c r="EJ153" s="25"/>
      <c r="EK153" s="25"/>
      <c r="EL153" s="25"/>
      <c r="EM153" s="25"/>
      <c r="EN153" s="25"/>
      <c r="EO153" s="25"/>
      <c r="EP153" s="25"/>
      <c r="EQ153" s="25"/>
      <c r="ER153" s="25"/>
      <c r="ES153" s="25"/>
      <c r="ET153" s="25"/>
      <c r="EU153" s="25"/>
      <c r="EV153" s="25"/>
      <c r="EW153" s="25"/>
      <c r="EX153" s="25"/>
      <c r="EY153" s="25"/>
      <c r="EZ153" s="25"/>
      <c r="FA153" s="25"/>
      <c r="FB153" s="25"/>
      <c r="FC153" s="25"/>
      <c r="FD153" s="25"/>
      <c r="FE153" s="25"/>
      <c r="FF153" s="25"/>
      <c r="FG153" s="25"/>
      <c r="FH153" s="25"/>
      <c r="FI153" s="25"/>
      <c r="FJ153" s="25"/>
      <c r="FK153" s="25"/>
      <c r="FL153" s="25"/>
      <c r="FM153" s="25"/>
      <c r="FN153" s="25"/>
      <c r="FO153" s="25"/>
      <c r="FP153" s="25"/>
      <c r="FQ153" s="25"/>
      <c r="FR153" s="25"/>
      <c r="FS153" s="25"/>
      <c r="FT153" s="25"/>
      <c r="FU153" s="25"/>
      <c r="FV153" s="25"/>
      <c r="FW153" s="25"/>
      <c r="FX153" s="25"/>
      <c r="FY153" s="25"/>
      <c r="FZ153" s="25"/>
      <c r="GA153" s="25"/>
      <c r="GB153" s="25"/>
      <c r="GC153" s="25"/>
      <c r="GD153" s="25"/>
      <c r="GE153" s="25"/>
      <c r="GF153" s="25"/>
      <c r="GG153" s="25"/>
      <c r="GH153" s="25"/>
      <c r="GI153" s="25"/>
      <c r="GJ153" s="25"/>
      <c r="GK153" s="25"/>
      <c r="GL153" s="25"/>
      <c r="GM153" s="25"/>
      <c r="GN153" s="25"/>
      <c r="GO153" s="25"/>
      <c r="GP153" s="25"/>
      <c r="GQ153" s="25"/>
      <c r="GR153" s="25"/>
      <c r="GS153" s="25"/>
      <c r="GT153" s="25"/>
      <c r="GU153" s="25"/>
      <c r="GV153" s="25"/>
      <c r="GW153" s="25"/>
      <c r="GX153" s="25"/>
      <c r="GY153" s="25"/>
      <c r="GZ153" s="25"/>
      <c r="HA153" s="25"/>
      <c r="HB153" s="25"/>
      <c r="HC153" s="25"/>
      <c r="HD153" s="25"/>
      <c r="HE153" s="25"/>
      <c r="HF153" s="25"/>
      <c r="HG153" s="25"/>
      <c r="HH153" s="25"/>
      <c r="HI153" s="25"/>
      <c r="HJ153" s="25"/>
      <c r="HK153" s="25"/>
      <c r="HL153" s="25"/>
      <c r="HM153" s="25"/>
      <c r="HN153" s="25"/>
      <c r="HO153" s="25"/>
      <c r="HP153" s="25"/>
      <c r="HQ153" s="25"/>
      <c r="HR153" s="25"/>
      <c r="HS153" s="25"/>
      <c r="HT153" s="25"/>
      <c r="HU153" s="25"/>
      <c r="HV153" s="25"/>
      <c r="HW153" s="25"/>
      <c r="HX153" s="25"/>
      <c r="HY153" s="25"/>
      <c r="HZ153" s="25"/>
      <c r="IA153" s="25"/>
      <c r="IB153" s="25"/>
      <c r="IC153" s="25"/>
      <c r="ID153" s="25"/>
      <c r="IE153" s="25"/>
      <c r="IF153" s="25"/>
      <c r="IG153" s="25"/>
      <c r="IH153" s="25"/>
      <c r="II153" s="25"/>
      <c r="IJ153" s="25"/>
      <c r="IK153" s="25"/>
      <c r="IL153" s="25"/>
      <c r="IM153" s="25"/>
      <c r="IN153" s="25"/>
      <c r="IO153" s="25"/>
      <c r="IP153" s="25"/>
      <c r="IQ153" s="25"/>
      <c r="IR153" s="25"/>
      <c r="IS153" s="25"/>
      <c r="IT153" s="25"/>
      <c r="IU153" s="25"/>
      <c r="IV153" s="25"/>
    </row>
    <row r="154" spans="2:256" s="27" customFormat="1">
      <c r="B154" s="25"/>
      <c r="C154" s="32"/>
      <c r="D154" s="33"/>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c r="AF154" s="25"/>
      <c r="AG154" s="25"/>
      <c r="AH154" s="25"/>
      <c r="AI154" s="25"/>
      <c r="AJ154" s="25"/>
      <c r="AK154" s="25"/>
      <c r="AL154" s="25"/>
      <c r="AM154" s="25"/>
      <c r="AN154" s="25"/>
      <c r="AO154" s="25"/>
      <c r="AP154" s="25"/>
      <c r="AQ154" s="25"/>
      <c r="AR154" s="25"/>
      <c r="AS154" s="25"/>
      <c r="AT154" s="25"/>
      <c r="AU154" s="25"/>
      <c r="AV154" s="25"/>
      <c r="AW154" s="25"/>
      <c r="AX154" s="25"/>
      <c r="AY154" s="25"/>
      <c r="AZ154" s="25"/>
      <c r="BA154" s="25"/>
      <c r="BB154" s="25"/>
      <c r="BC154" s="25"/>
      <c r="BD154" s="25"/>
      <c r="BE154" s="25"/>
      <c r="BF154" s="25"/>
      <c r="BG154" s="25"/>
      <c r="BH154" s="25"/>
      <c r="BI154" s="25"/>
      <c r="BJ154" s="25"/>
      <c r="BK154" s="25"/>
      <c r="BL154" s="25"/>
      <c r="BM154" s="25"/>
      <c r="BN154" s="25"/>
      <c r="BO154" s="25"/>
      <c r="BP154" s="25"/>
      <c r="BQ154" s="25"/>
      <c r="BR154" s="25"/>
      <c r="BS154" s="25"/>
      <c r="BT154" s="25"/>
      <c r="BU154" s="25"/>
      <c r="BV154" s="25"/>
      <c r="BW154" s="25"/>
      <c r="BX154" s="25"/>
      <c r="BY154" s="25"/>
      <c r="BZ154" s="25"/>
      <c r="CA154" s="25"/>
      <c r="CB154" s="25"/>
      <c r="CC154" s="25"/>
      <c r="CD154" s="25"/>
      <c r="CE154" s="25"/>
      <c r="CF154" s="25"/>
      <c r="CG154" s="25"/>
      <c r="CH154" s="25"/>
      <c r="CI154" s="25"/>
      <c r="CJ154" s="25"/>
      <c r="CK154" s="25"/>
      <c r="CL154" s="25"/>
      <c r="CM154" s="25"/>
      <c r="CN154" s="25"/>
      <c r="CO154" s="25"/>
      <c r="CP154" s="25"/>
      <c r="CQ154" s="25"/>
      <c r="CR154" s="25"/>
      <c r="CS154" s="25"/>
      <c r="CT154" s="25"/>
      <c r="CU154" s="25"/>
      <c r="CV154" s="25"/>
      <c r="CW154" s="25"/>
      <c r="CX154" s="25"/>
      <c r="CY154" s="25"/>
      <c r="CZ154" s="25"/>
      <c r="DA154" s="25"/>
      <c r="DB154" s="25"/>
      <c r="DC154" s="25"/>
      <c r="DD154" s="25"/>
      <c r="DE154" s="25"/>
      <c r="DF154" s="25"/>
      <c r="DG154" s="25"/>
      <c r="DH154" s="25"/>
      <c r="DI154" s="25"/>
      <c r="DJ154" s="25"/>
      <c r="DK154" s="25"/>
      <c r="DL154" s="25"/>
      <c r="DM154" s="25"/>
      <c r="DN154" s="25"/>
      <c r="DO154" s="25"/>
      <c r="DP154" s="25"/>
      <c r="DQ154" s="25"/>
      <c r="DR154" s="25"/>
      <c r="DS154" s="25"/>
      <c r="DT154" s="25"/>
      <c r="DU154" s="25"/>
      <c r="DV154" s="25"/>
      <c r="DW154" s="25"/>
      <c r="DX154" s="25"/>
      <c r="DY154" s="25"/>
      <c r="DZ154" s="25"/>
      <c r="EA154" s="25"/>
      <c r="EB154" s="25"/>
      <c r="EC154" s="25"/>
      <c r="ED154" s="25"/>
      <c r="EE154" s="25"/>
      <c r="EF154" s="25"/>
      <c r="EG154" s="25"/>
      <c r="EH154" s="25"/>
      <c r="EI154" s="25"/>
      <c r="EJ154" s="25"/>
      <c r="EK154" s="25"/>
      <c r="EL154" s="25"/>
      <c r="EM154" s="25"/>
      <c r="EN154" s="25"/>
      <c r="EO154" s="25"/>
      <c r="EP154" s="25"/>
      <c r="EQ154" s="25"/>
      <c r="ER154" s="25"/>
      <c r="ES154" s="25"/>
      <c r="ET154" s="25"/>
      <c r="EU154" s="25"/>
      <c r="EV154" s="25"/>
      <c r="EW154" s="25"/>
      <c r="EX154" s="25"/>
      <c r="EY154" s="25"/>
      <c r="EZ154" s="25"/>
      <c r="FA154" s="25"/>
      <c r="FB154" s="25"/>
      <c r="FC154" s="25"/>
      <c r="FD154" s="25"/>
      <c r="FE154" s="25"/>
      <c r="FF154" s="25"/>
      <c r="FG154" s="25"/>
      <c r="FH154" s="25"/>
      <c r="FI154" s="25"/>
      <c r="FJ154" s="25"/>
      <c r="FK154" s="25"/>
      <c r="FL154" s="25"/>
      <c r="FM154" s="25"/>
      <c r="FN154" s="25"/>
      <c r="FO154" s="25"/>
      <c r="FP154" s="25"/>
      <c r="FQ154" s="25"/>
      <c r="FR154" s="25"/>
      <c r="FS154" s="25"/>
      <c r="FT154" s="25"/>
      <c r="FU154" s="25"/>
      <c r="FV154" s="25"/>
      <c r="FW154" s="25"/>
      <c r="FX154" s="25"/>
      <c r="FY154" s="25"/>
      <c r="FZ154" s="25"/>
      <c r="GA154" s="25"/>
      <c r="GB154" s="25"/>
      <c r="GC154" s="25"/>
      <c r="GD154" s="25"/>
      <c r="GE154" s="25"/>
      <c r="GF154" s="25"/>
      <c r="GG154" s="25"/>
      <c r="GH154" s="25"/>
      <c r="GI154" s="25"/>
      <c r="GJ154" s="25"/>
      <c r="GK154" s="25"/>
      <c r="GL154" s="25"/>
      <c r="GM154" s="25"/>
      <c r="GN154" s="25"/>
      <c r="GO154" s="25"/>
      <c r="GP154" s="25"/>
      <c r="GQ154" s="25"/>
      <c r="GR154" s="25"/>
      <c r="GS154" s="25"/>
      <c r="GT154" s="25"/>
      <c r="GU154" s="25"/>
      <c r="GV154" s="25"/>
      <c r="GW154" s="25"/>
      <c r="GX154" s="25"/>
      <c r="GY154" s="25"/>
      <c r="GZ154" s="25"/>
      <c r="HA154" s="25"/>
      <c r="HB154" s="25"/>
      <c r="HC154" s="25"/>
      <c r="HD154" s="25"/>
      <c r="HE154" s="25"/>
      <c r="HF154" s="25"/>
      <c r="HG154" s="25"/>
      <c r="HH154" s="25"/>
      <c r="HI154" s="25"/>
      <c r="HJ154" s="25"/>
      <c r="HK154" s="25"/>
      <c r="HL154" s="25"/>
      <c r="HM154" s="25"/>
      <c r="HN154" s="25"/>
      <c r="HO154" s="25"/>
      <c r="HP154" s="25"/>
      <c r="HQ154" s="25"/>
      <c r="HR154" s="25"/>
      <c r="HS154" s="25"/>
      <c r="HT154" s="25"/>
      <c r="HU154" s="25"/>
      <c r="HV154" s="25"/>
      <c r="HW154" s="25"/>
      <c r="HX154" s="25"/>
      <c r="HY154" s="25"/>
      <c r="HZ154" s="25"/>
      <c r="IA154" s="25"/>
      <c r="IB154" s="25"/>
      <c r="IC154" s="25"/>
      <c r="ID154" s="25"/>
      <c r="IE154" s="25"/>
      <c r="IF154" s="25"/>
      <c r="IG154" s="25"/>
      <c r="IH154" s="25"/>
      <c r="II154" s="25"/>
      <c r="IJ154" s="25"/>
      <c r="IK154" s="25"/>
      <c r="IL154" s="25"/>
      <c r="IM154" s="25"/>
      <c r="IN154" s="25"/>
      <c r="IO154" s="25"/>
      <c r="IP154" s="25"/>
      <c r="IQ154" s="25"/>
      <c r="IR154" s="25"/>
      <c r="IS154" s="25"/>
      <c r="IT154" s="25"/>
      <c r="IU154" s="25"/>
      <c r="IV154" s="25"/>
    </row>
    <row r="155" spans="2:256" s="27" customFormat="1">
      <c r="B155" s="25"/>
      <c r="C155" s="32"/>
      <c r="D155" s="33"/>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c r="AF155" s="25"/>
      <c r="AG155" s="25"/>
      <c r="AH155" s="25"/>
      <c r="AI155" s="25"/>
      <c r="AJ155" s="25"/>
      <c r="AK155" s="25"/>
      <c r="AL155" s="25"/>
      <c r="AM155" s="25"/>
      <c r="AN155" s="25"/>
      <c r="AO155" s="25"/>
      <c r="AP155" s="25"/>
      <c r="AQ155" s="25"/>
      <c r="AR155" s="25"/>
      <c r="AS155" s="25"/>
      <c r="AT155" s="25"/>
      <c r="AU155" s="25"/>
      <c r="AV155" s="25"/>
      <c r="AW155" s="25"/>
      <c r="AX155" s="25"/>
      <c r="AY155" s="25"/>
      <c r="AZ155" s="25"/>
      <c r="BA155" s="25"/>
      <c r="BB155" s="25"/>
      <c r="BC155" s="25"/>
      <c r="BD155" s="25"/>
      <c r="BE155" s="25"/>
      <c r="BF155" s="25"/>
      <c r="BG155" s="25"/>
      <c r="BH155" s="25"/>
      <c r="BI155" s="25"/>
      <c r="BJ155" s="25"/>
      <c r="BK155" s="25"/>
      <c r="BL155" s="25"/>
      <c r="BM155" s="25"/>
      <c r="BN155" s="25"/>
      <c r="BO155" s="25"/>
      <c r="BP155" s="25"/>
      <c r="BQ155" s="25"/>
      <c r="BR155" s="25"/>
      <c r="BS155" s="25"/>
      <c r="BT155" s="25"/>
      <c r="BU155" s="25"/>
      <c r="BV155" s="25"/>
      <c r="BW155" s="25"/>
      <c r="BX155" s="25"/>
      <c r="BY155" s="25"/>
      <c r="BZ155" s="25"/>
      <c r="CA155" s="25"/>
      <c r="CB155" s="25"/>
      <c r="CC155" s="25"/>
      <c r="CD155" s="25"/>
      <c r="CE155" s="25"/>
      <c r="CF155" s="25"/>
      <c r="CG155" s="25"/>
      <c r="CH155" s="25"/>
      <c r="CI155" s="25"/>
      <c r="CJ155" s="25"/>
      <c r="CK155" s="25"/>
      <c r="CL155" s="25"/>
      <c r="CM155" s="25"/>
      <c r="CN155" s="25"/>
      <c r="CO155" s="25"/>
      <c r="CP155" s="25"/>
      <c r="CQ155" s="25"/>
      <c r="CR155" s="25"/>
      <c r="CS155" s="25"/>
      <c r="CT155" s="25"/>
      <c r="CU155" s="25"/>
      <c r="CV155" s="25"/>
      <c r="CW155" s="25"/>
      <c r="CX155" s="25"/>
      <c r="CY155" s="25"/>
      <c r="CZ155" s="25"/>
      <c r="DA155" s="25"/>
      <c r="DB155" s="25"/>
      <c r="DC155" s="25"/>
      <c r="DD155" s="25"/>
      <c r="DE155" s="25"/>
      <c r="DF155" s="25"/>
      <c r="DG155" s="25"/>
      <c r="DH155" s="25"/>
      <c r="DI155" s="25"/>
      <c r="DJ155" s="25"/>
      <c r="DK155" s="25"/>
      <c r="DL155" s="25"/>
      <c r="DM155" s="25"/>
      <c r="DN155" s="25"/>
      <c r="DO155" s="25"/>
      <c r="DP155" s="25"/>
      <c r="DQ155" s="25"/>
      <c r="DR155" s="25"/>
      <c r="DS155" s="25"/>
      <c r="DT155" s="25"/>
      <c r="DU155" s="25"/>
      <c r="DV155" s="25"/>
      <c r="DW155" s="25"/>
      <c r="DX155" s="25"/>
      <c r="DY155" s="25"/>
      <c r="DZ155" s="25"/>
      <c r="EA155" s="25"/>
      <c r="EB155" s="25"/>
      <c r="EC155" s="25"/>
      <c r="ED155" s="25"/>
      <c r="EE155" s="25"/>
      <c r="EF155" s="25"/>
      <c r="EG155" s="25"/>
      <c r="EH155" s="25"/>
      <c r="EI155" s="25"/>
      <c r="EJ155" s="25"/>
      <c r="EK155" s="25"/>
      <c r="EL155" s="25"/>
      <c r="EM155" s="25"/>
      <c r="EN155" s="25"/>
      <c r="EO155" s="25"/>
      <c r="EP155" s="25"/>
      <c r="EQ155" s="25"/>
      <c r="ER155" s="25"/>
      <c r="ES155" s="25"/>
      <c r="ET155" s="25"/>
      <c r="EU155" s="25"/>
      <c r="EV155" s="25"/>
      <c r="EW155" s="25"/>
      <c r="EX155" s="25"/>
      <c r="EY155" s="25"/>
      <c r="EZ155" s="25"/>
      <c r="FA155" s="25"/>
      <c r="FB155" s="25"/>
      <c r="FC155" s="25"/>
      <c r="FD155" s="25"/>
      <c r="FE155" s="25"/>
      <c r="FF155" s="25"/>
      <c r="FG155" s="25"/>
      <c r="FH155" s="25"/>
      <c r="FI155" s="25"/>
      <c r="FJ155" s="25"/>
      <c r="FK155" s="25"/>
      <c r="FL155" s="25"/>
      <c r="FM155" s="25"/>
      <c r="FN155" s="25"/>
      <c r="FO155" s="25"/>
      <c r="FP155" s="25"/>
      <c r="FQ155" s="25"/>
      <c r="FR155" s="25"/>
      <c r="FS155" s="25"/>
      <c r="FT155" s="25"/>
      <c r="FU155" s="25"/>
      <c r="FV155" s="25"/>
      <c r="FW155" s="25"/>
      <c r="FX155" s="25"/>
      <c r="FY155" s="25"/>
      <c r="FZ155" s="25"/>
      <c r="GA155" s="25"/>
      <c r="GB155" s="25"/>
      <c r="GC155" s="25"/>
      <c r="GD155" s="25"/>
      <c r="GE155" s="25"/>
      <c r="GF155" s="25"/>
      <c r="GG155" s="25"/>
      <c r="GH155" s="25"/>
      <c r="GI155" s="25"/>
      <c r="GJ155" s="25"/>
      <c r="GK155" s="25"/>
      <c r="GL155" s="25"/>
      <c r="GM155" s="25"/>
      <c r="GN155" s="25"/>
      <c r="GO155" s="25"/>
      <c r="GP155" s="25"/>
      <c r="GQ155" s="25"/>
      <c r="GR155" s="25"/>
      <c r="GS155" s="25"/>
      <c r="GT155" s="25"/>
      <c r="GU155" s="25"/>
      <c r="GV155" s="25"/>
      <c r="GW155" s="25"/>
      <c r="GX155" s="25"/>
      <c r="GY155" s="25"/>
      <c r="GZ155" s="25"/>
      <c r="HA155" s="25"/>
      <c r="HB155" s="25"/>
      <c r="HC155" s="25"/>
      <c r="HD155" s="25"/>
      <c r="HE155" s="25"/>
      <c r="HF155" s="25"/>
      <c r="HG155" s="25"/>
      <c r="HH155" s="25"/>
      <c r="HI155" s="25"/>
      <c r="HJ155" s="25"/>
      <c r="HK155" s="25"/>
      <c r="HL155" s="25"/>
      <c r="HM155" s="25"/>
      <c r="HN155" s="25"/>
      <c r="HO155" s="25"/>
      <c r="HP155" s="25"/>
      <c r="HQ155" s="25"/>
      <c r="HR155" s="25"/>
      <c r="HS155" s="25"/>
      <c r="HT155" s="25"/>
      <c r="HU155" s="25"/>
      <c r="HV155" s="25"/>
      <c r="HW155" s="25"/>
      <c r="HX155" s="25"/>
      <c r="HY155" s="25"/>
      <c r="HZ155" s="25"/>
      <c r="IA155" s="25"/>
      <c r="IB155" s="25"/>
      <c r="IC155" s="25"/>
      <c r="ID155" s="25"/>
      <c r="IE155" s="25"/>
      <c r="IF155" s="25"/>
      <c r="IG155" s="25"/>
      <c r="IH155" s="25"/>
      <c r="II155" s="25"/>
      <c r="IJ155" s="25"/>
      <c r="IK155" s="25"/>
      <c r="IL155" s="25"/>
      <c r="IM155" s="25"/>
      <c r="IN155" s="25"/>
      <c r="IO155" s="25"/>
      <c r="IP155" s="25"/>
      <c r="IQ155" s="25"/>
      <c r="IR155" s="25"/>
      <c r="IS155" s="25"/>
      <c r="IT155" s="25"/>
      <c r="IU155" s="25"/>
      <c r="IV155" s="25"/>
    </row>
    <row r="156" spans="2:256" s="27" customFormat="1">
      <c r="B156" s="25"/>
      <c r="C156" s="32"/>
      <c r="D156" s="33"/>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c r="AF156" s="25"/>
      <c r="AG156" s="25"/>
      <c r="AH156" s="25"/>
      <c r="AI156" s="25"/>
      <c r="AJ156" s="25"/>
      <c r="AK156" s="25"/>
      <c r="AL156" s="25"/>
      <c r="AM156" s="25"/>
      <c r="AN156" s="25"/>
      <c r="AO156" s="25"/>
      <c r="AP156" s="25"/>
      <c r="AQ156" s="25"/>
      <c r="AR156" s="25"/>
      <c r="AS156" s="25"/>
      <c r="AT156" s="25"/>
      <c r="AU156" s="25"/>
      <c r="AV156" s="25"/>
      <c r="AW156" s="25"/>
      <c r="AX156" s="25"/>
      <c r="AY156" s="25"/>
      <c r="AZ156" s="25"/>
      <c r="BA156" s="25"/>
      <c r="BB156" s="25"/>
      <c r="BC156" s="25"/>
      <c r="BD156" s="25"/>
      <c r="BE156" s="25"/>
      <c r="BF156" s="25"/>
      <c r="BG156" s="25"/>
      <c r="BH156" s="25"/>
      <c r="BI156" s="25"/>
      <c r="BJ156" s="25"/>
      <c r="BK156" s="25"/>
      <c r="BL156" s="25"/>
      <c r="BM156" s="25"/>
      <c r="BN156" s="25"/>
      <c r="BO156" s="25"/>
      <c r="BP156" s="25"/>
      <c r="BQ156" s="25"/>
      <c r="BR156" s="25"/>
      <c r="BS156" s="25"/>
      <c r="BT156" s="25"/>
      <c r="BU156" s="25"/>
      <c r="BV156" s="25"/>
      <c r="BW156" s="25"/>
      <c r="BX156" s="25"/>
      <c r="BY156" s="25"/>
      <c r="BZ156" s="25"/>
      <c r="CA156" s="25"/>
      <c r="CB156" s="25"/>
      <c r="CC156" s="25"/>
      <c r="CD156" s="25"/>
      <c r="CE156" s="25"/>
      <c r="CF156" s="25"/>
      <c r="CG156" s="25"/>
      <c r="CH156" s="25"/>
      <c r="CI156" s="25"/>
      <c r="CJ156" s="25"/>
      <c r="CK156" s="25"/>
      <c r="CL156" s="25"/>
      <c r="CM156" s="25"/>
      <c r="CN156" s="25"/>
      <c r="CO156" s="25"/>
      <c r="CP156" s="25"/>
      <c r="CQ156" s="25"/>
      <c r="CR156" s="25"/>
      <c r="CS156" s="25"/>
      <c r="CT156" s="25"/>
      <c r="CU156" s="25"/>
      <c r="CV156" s="25"/>
      <c r="CW156" s="25"/>
      <c r="CX156" s="25"/>
      <c r="CY156" s="25"/>
      <c r="CZ156" s="25"/>
      <c r="DA156" s="25"/>
      <c r="DB156" s="25"/>
      <c r="DC156" s="25"/>
      <c r="DD156" s="25"/>
      <c r="DE156" s="25"/>
      <c r="DF156" s="25"/>
      <c r="DG156" s="25"/>
      <c r="DH156" s="25"/>
      <c r="DI156" s="25"/>
      <c r="DJ156" s="25"/>
      <c r="DK156" s="25"/>
      <c r="DL156" s="25"/>
      <c r="DM156" s="25"/>
      <c r="DN156" s="25"/>
      <c r="DO156" s="25"/>
      <c r="DP156" s="25"/>
      <c r="DQ156" s="25"/>
      <c r="DR156" s="25"/>
      <c r="DS156" s="25"/>
      <c r="DT156" s="25"/>
      <c r="DU156" s="25"/>
      <c r="DV156" s="25"/>
      <c r="DW156" s="25"/>
      <c r="DX156" s="25"/>
      <c r="DY156" s="25"/>
      <c r="DZ156" s="25"/>
      <c r="EA156" s="25"/>
      <c r="EB156" s="25"/>
      <c r="EC156" s="25"/>
      <c r="ED156" s="25"/>
      <c r="EE156" s="25"/>
      <c r="EF156" s="25"/>
      <c r="EG156" s="25"/>
      <c r="EH156" s="25"/>
      <c r="EI156" s="25"/>
      <c r="EJ156" s="25"/>
      <c r="EK156" s="25"/>
      <c r="EL156" s="25"/>
      <c r="EM156" s="25"/>
      <c r="EN156" s="25"/>
      <c r="EO156" s="25"/>
      <c r="EP156" s="25"/>
      <c r="EQ156" s="25"/>
      <c r="ER156" s="25"/>
      <c r="ES156" s="25"/>
      <c r="ET156" s="25"/>
      <c r="EU156" s="25"/>
      <c r="EV156" s="25"/>
      <c r="EW156" s="25"/>
      <c r="EX156" s="25"/>
      <c r="EY156" s="25"/>
      <c r="EZ156" s="25"/>
      <c r="FA156" s="25"/>
      <c r="FB156" s="25"/>
      <c r="FC156" s="25"/>
      <c r="FD156" s="25"/>
      <c r="FE156" s="25"/>
      <c r="FF156" s="25"/>
      <c r="FG156" s="25"/>
      <c r="FH156" s="25"/>
      <c r="FI156" s="25"/>
      <c r="FJ156" s="25"/>
      <c r="FK156" s="25"/>
      <c r="FL156" s="25"/>
      <c r="FM156" s="25"/>
      <c r="FN156" s="25"/>
      <c r="FO156" s="25"/>
      <c r="FP156" s="25"/>
      <c r="FQ156" s="25"/>
      <c r="FR156" s="25"/>
      <c r="FS156" s="25"/>
      <c r="FT156" s="25"/>
      <c r="FU156" s="25"/>
      <c r="FV156" s="25"/>
      <c r="FW156" s="25"/>
      <c r="FX156" s="25"/>
      <c r="FY156" s="25"/>
      <c r="FZ156" s="25"/>
      <c r="GA156" s="25"/>
      <c r="GB156" s="25"/>
      <c r="GC156" s="25"/>
      <c r="GD156" s="25"/>
      <c r="GE156" s="25"/>
      <c r="GF156" s="25"/>
      <c r="GG156" s="25"/>
      <c r="GH156" s="25"/>
      <c r="GI156" s="25"/>
      <c r="GJ156" s="25"/>
      <c r="GK156" s="25"/>
      <c r="GL156" s="25"/>
      <c r="GM156" s="25"/>
      <c r="GN156" s="25"/>
      <c r="GO156" s="25"/>
      <c r="GP156" s="25"/>
      <c r="GQ156" s="25"/>
      <c r="GR156" s="25"/>
      <c r="GS156" s="25"/>
      <c r="GT156" s="25"/>
      <c r="GU156" s="25"/>
      <c r="GV156" s="25"/>
      <c r="GW156" s="25"/>
      <c r="GX156" s="25"/>
      <c r="GY156" s="25"/>
      <c r="GZ156" s="25"/>
      <c r="HA156" s="25"/>
      <c r="HB156" s="25"/>
      <c r="HC156" s="25"/>
      <c r="HD156" s="25"/>
      <c r="HE156" s="25"/>
      <c r="HF156" s="25"/>
      <c r="HG156" s="25"/>
      <c r="HH156" s="25"/>
      <c r="HI156" s="25"/>
      <c r="HJ156" s="25"/>
      <c r="HK156" s="25"/>
      <c r="HL156" s="25"/>
      <c r="HM156" s="25"/>
      <c r="HN156" s="25"/>
      <c r="HO156" s="25"/>
      <c r="HP156" s="25"/>
      <c r="HQ156" s="25"/>
      <c r="HR156" s="25"/>
      <c r="HS156" s="25"/>
      <c r="HT156" s="25"/>
      <c r="HU156" s="25"/>
      <c r="HV156" s="25"/>
      <c r="HW156" s="25"/>
      <c r="HX156" s="25"/>
      <c r="HY156" s="25"/>
      <c r="HZ156" s="25"/>
      <c r="IA156" s="25"/>
      <c r="IB156" s="25"/>
      <c r="IC156" s="25"/>
      <c r="ID156" s="25"/>
      <c r="IE156" s="25"/>
      <c r="IF156" s="25"/>
      <c r="IG156" s="25"/>
      <c r="IH156" s="25"/>
      <c r="II156" s="25"/>
      <c r="IJ156" s="25"/>
      <c r="IK156" s="25"/>
      <c r="IL156" s="25"/>
      <c r="IM156" s="25"/>
      <c r="IN156" s="25"/>
      <c r="IO156" s="25"/>
      <c r="IP156" s="25"/>
      <c r="IQ156" s="25"/>
      <c r="IR156" s="25"/>
      <c r="IS156" s="25"/>
      <c r="IT156" s="25"/>
      <c r="IU156" s="25"/>
      <c r="IV156" s="25"/>
    </row>
    <row r="157" spans="2:256" s="27" customFormat="1">
      <c r="B157" s="25"/>
      <c r="C157" s="32"/>
      <c r="D157" s="33"/>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25"/>
      <c r="AG157" s="25"/>
      <c r="AH157" s="25"/>
      <c r="AI157" s="25"/>
      <c r="AJ157" s="25"/>
      <c r="AK157" s="25"/>
      <c r="AL157" s="25"/>
      <c r="AM157" s="25"/>
      <c r="AN157" s="25"/>
      <c r="AO157" s="25"/>
      <c r="AP157" s="25"/>
      <c r="AQ157" s="25"/>
      <c r="AR157" s="25"/>
      <c r="AS157" s="25"/>
      <c r="AT157" s="25"/>
      <c r="AU157" s="25"/>
      <c r="AV157" s="25"/>
      <c r="AW157" s="25"/>
      <c r="AX157" s="25"/>
      <c r="AY157" s="25"/>
      <c r="AZ157" s="25"/>
      <c r="BA157" s="25"/>
      <c r="BB157" s="25"/>
      <c r="BC157" s="25"/>
      <c r="BD157" s="25"/>
      <c r="BE157" s="25"/>
      <c r="BF157" s="25"/>
      <c r="BG157" s="25"/>
      <c r="BH157" s="25"/>
      <c r="BI157" s="25"/>
      <c r="BJ157" s="25"/>
      <c r="BK157" s="25"/>
      <c r="BL157" s="25"/>
      <c r="BM157" s="25"/>
      <c r="BN157" s="25"/>
      <c r="BO157" s="25"/>
      <c r="BP157" s="25"/>
      <c r="BQ157" s="25"/>
      <c r="BR157" s="25"/>
      <c r="BS157" s="25"/>
      <c r="BT157" s="25"/>
      <c r="BU157" s="25"/>
      <c r="BV157" s="25"/>
      <c r="BW157" s="25"/>
      <c r="BX157" s="25"/>
      <c r="BY157" s="25"/>
      <c r="BZ157" s="25"/>
      <c r="CA157" s="25"/>
      <c r="CB157" s="25"/>
      <c r="CC157" s="25"/>
      <c r="CD157" s="25"/>
      <c r="CE157" s="25"/>
      <c r="CF157" s="25"/>
      <c r="CG157" s="25"/>
      <c r="CH157" s="25"/>
      <c r="CI157" s="25"/>
      <c r="CJ157" s="25"/>
      <c r="CK157" s="25"/>
      <c r="CL157" s="25"/>
      <c r="CM157" s="25"/>
      <c r="CN157" s="25"/>
      <c r="CO157" s="25"/>
      <c r="CP157" s="25"/>
      <c r="CQ157" s="25"/>
      <c r="CR157" s="25"/>
      <c r="CS157" s="25"/>
      <c r="CT157" s="25"/>
      <c r="CU157" s="25"/>
      <c r="CV157" s="25"/>
      <c r="CW157" s="25"/>
      <c r="CX157" s="25"/>
      <c r="CY157" s="25"/>
      <c r="CZ157" s="25"/>
      <c r="DA157" s="25"/>
      <c r="DB157" s="25"/>
      <c r="DC157" s="25"/>
      <c r="DD157" s="25"/>
      <c r="DE157" s="25"/>
      <c r="DF157" s="25"/>
      <c r="DG157" s="25"/>
      <c r="DH157" s="25"/>
      <c r="DI157" s="25"/>
      <c r="DJ157" s="25"/>
      <c r="DK157" s="25"/>
      <c r="DL157" s="25"/>
      <c r="DM157" s="25"/>
      <c r="DN157" s="25"/>
      <c r="DO157" s="25"/>
      <c r="DP157" s="25"/>
      <c r="DQ157" s="25"/>
      <c r="DR157" s="25"/>
      <c r="DS157" s="25"/>
      <c r="DT157" s="25"/>
      <c r="DU157" s="25"/>
      <c r="DV157" s="25"/>
      <c r="DW157" s="25"/>
      <c r="DX157" s="25"/>
      <c r="DY157" s="25"/>
      <c r="DZ157" s="25"/>
      <c r="EA157" s="25"/>
      <c r="EB157" s="25"/>
      <c r="EC157" s="25"/>
      <c r="ED157" s="25"/>
      <c r="EE157" s="25"/>
      <c r="EF157" s="25"/>
      <c r="EG157" s="25"/>
      <c r="EH157" s="25"/>
      <c r="EI157" s="25"/>
      <c r="EJ157" s="25"/>
      <c r="EK157" s="25"/>
      <c r="EL157" s="25"/>
      <c r="EM157" s="25"/>
      <c r="EN157" s="25"/>
      <c r="EO157" s="25"/>
      <c r="EP157" s="25"/>
      <c r="EQ157" s="25"/>
      <c r="ER157" s="25"/>
      <c r="ES157" s="25"/>
      <c r="ET157" s="25"/>
      <c r="EU157" s="25"/>
      <c r="EV157" s="25"/>
      <c r="EW157" s="25"/>
      <c r="EX157" s="25"/>
      <c r="EY157" s="25"/>
      <c r="EZ157" s="25"/>
      <c r="FA157" s="25"/>
      <c r="FB157" s="25"/>
      <c r="FC157" s="25"/>
      <c r="FD157" s="25"/>
      <c r="FE157" s="25"/>
      <c r="FF157" s="25"/>
      <c r="FG157" s="25"/>
      <c r="FH157" s="25"/>
      <c r="FI157" s="25"/>
      <c r="FJ157" s="25"/>
      <c r="FK157" s="25"/>
      <c r="FL157" s="25"/>
      <c r="FM157" s="25"/>
      <c r="FN157" s="25"/>
      <c r="FO157" s="25"/>
      <c r="FP157" s="25"/>
      <c r="FQ157" s="25"/>
      <c r="FR157" s="25"/>
      <c r="FS157" s="25"/>
      <c r="FT157" s="25"/>
      <c r="FU157" s="25"/>
      <c r="FV157" s="25"/>
      <c r="FW157" s="25"/>
      <c r="FX157" s="25"/>
      <c r="FY157" s="25"/>
      <c r="FZ157" s="25"/>
      <c r="GA157" s="25"/>
      <c r="GB157" s="25"/>
      <c r="GC157" s="25"/>
      <c r="GD157" s="25"/>
      <c r="GE157" s="25"/>
      <c r="GF157" s="25"/>
      <c r="GG157" s="25"/>
      <c r="GH157" s="25"/>
      <c r="GI157" s="25"/>
      <c r="GJ157" s="25"/>
      <c r="GK157" s="25"/>
      <c r="GL157" s="25"/>
      <c r="GM157" s="25"/>
      <c r="GN157" s="25"/>
      <c r="GO157" s="25"/>
      <c r="GP157" s="25"/>
      <c r="GQ157" s="25"/>
      <c r="GR157" s="25"/>
      <c r="GS157" s="25"/>
      <c r="GT157" s="25"/>
      <c r="GU157" s="25"/>
      <c r="GV157" s="25"/>
      <c r="GW157" s="25"/>
      <c r="GX157" s="25"/>
      <c r="GY157" s="25"/>
      <c r="GZ157" s="25"/>
      <c r="HA157" s="25"/>
      <c r="HB157" s="25"/>
      <c r="HC157" s="25"/>
      <c r="HD157" s="25"/>
      <c r="HE157" s="25"/>
      <c r="HF157" s="25"/>
      <c r="HG157" s="25"/>
      <c r="HH157" s="25"/>
      <c r="HI157" s="25"/>
      <c r="HJ157" s="25"/>
      <c r="HK157" s="25"/>
      <c r="HL157" s="25"/>
      <c r="HM157" s="25"/>
      <c r="HN157" s="25"/>
      <c r="HO157" s="25"/>
      <c r="HP157" s="25"/>
      <c r="HQ157" s="25"/>
      <c r="HR157" s="25"/>
      <c r="HS157" s="25"/>
      <c r="HT157" s="25"/>
      <c r="HU157" s="25"/>
      <c r="HV157" s="25"/>
      <c r="HW157" s="25"/>
      <c r="HX157" s="25"/>
      <c r="HY157" s="25"/>
      <c r="HZ157" s="25"/>
      <c r="IA157" s="25"/>
      <c r="IB157" s="25"/>
      <c r="IC157" s="25"/>
      <c r="ID157" s="25"/>
      <c r="IE157" s="25"/>
      <c r="IF157" s="25"/>
      <c r="IG157" s="25"/>
      <c r="IH157" s="25"/>
      <c r="II157" s="25"/>
      <c r="IJ157" s="25"/>
      <c r="IK157" s="25"/>
      <c r="IL157" s="25"/>
      <c r="IM157" s="25"/>
      <c r="IN157" s="25"/>
      <c r="IO157" s="25"/>
      <c r="IP157" s="25"/>
      <c r="IQ157" s="25"/>
      <c r="IR157" s="25"/>
      <c r="IS157" s="25"/>
      <c r="IT157" s="25"/>
      <c r="IU157" s="25"/>
      <c r="IV157" s="25"/>
    </row>
    <row r="158" spans="2:256" s="27" customFormat="1">
      <c r="B158" s="25"/>
      <c r="C158" s="32"/>
      <c r="D158" s="33"/>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c r="AE158" s="25"/>
      <c r="AF158" s="25"/>
      <c r="AG158" s="25"/>
      <c r="AH158" s="25"/>
      <c r="AI158" s="25"/>
      <c r="AJ158" s="25"/>
      <c r="AK158" s="25"/>
      <c r="AL158" s="25"/>
      <c r="AM158" s="25"/>
      <c r="AN158" s="25"/>
      <c r="AO158" s="25"/>
      <c r="AP158" s="25"/>
      <c r="AQ158" s="25"/>
      <c r="AR158" s="25"/>
      <c r="AS158" s="25"/>
      <c r="AT158" s="25"/>
      <c r="AU158" s="25"/>
      <c r="AV158" s="25"/>
      <c r="AW158" s="25"/>
      <c r="AX158" s="25"/>
      <c r="AY158" s="25"/>
      <c r="AZ158" s="25"/>
      <c r="BA158" s="25"/>
      <c r="BB158" s="25"/>
      <c r="BC158" s="25"/>
      <c r="BD158" s="25"/>
      <c r="BE158" s="25"/>
      <c r="BF158" s="25"/>
      <c r="BG158" s="25"/>
      <c r="BH158" s="25"/>
      <c r="BI158" s="25"/>
      <c r="BJ158" s="25"/>
      <c r="BK158" s="25"/>
      <c r="BL158" s="25"/>
      <c r="BM158" s="25"/>
      <c r="BN158" s="25"/>
      <c r="BO158" s="25"/>
      <c r="BP158" s="25"/>
      <c r="BQ158" s="25"/>
      <c r="BR158" s="25"/>
      <c r="BS158" s="25"/>
      <c r="BT158" s="25"/>
      <c r="BU158" s="25"/>
      <c r="BV158" s="25"/>
      <c r="BW158" s="25"/>
      <c r="BX158" s="25"/>
      <c r="BY158" s="25"/>
      <c r="BZ158" s="25"/>
      <c r="CA158" s="25"/>
      <c r="CB158" s="25"/>
      <c r="CC158" s="25"/>
      <c r="CD158" s="25"/>
      <c r="CE158" s="25"/>
      <c r="CF158" s="25"/>
      <c r="CG158" s="25"/>
      <c r="CH158" s="25"/>
      <c r="CI158" s="25"/>
      <c r="CJ158" s="25"/>
      <c r="CK158" s="25"/>
      <c r="CL158" s="25"/>
      <c r="CM158" s="25"/>
      <c r="CN158" s="25"/>
      <c r="CO158" s="25"/>
      <c r="CP158" s="25"/>
      <c r="CQ158" s="25"/>
      <c r="CR158" s="25"/>
      <c r="CS158" s="25"/>
      <c r="CT158" s="25"/>
      <c r="CU158" s="25"/>
      <c r="CV158" s="25"/>
      <c r="CW158" s="25"/>
      <c r="CX158" s="25"/>
      <c r="CY158" s="25"/>
      <c r="CZ158" s="25"/>
      <c r="DA158" s="25"/>
      <c r="DB158" s="25"/>
      <c r="DC158" s="25"/>
      <c r="DD158" s="25"/>
      <c r="DE158" s="25"/>
      <c r="DF158" s="25"/>
      <c r="DG158" s="25"/>
      <c r="DH158" s="25"/>
      <c r="DI158" s="25"/>
      <c r="DJ158" s="25"/>
      <c r="DK158" s="25"/>
      <c r="DL158" s="25"/>
      <c r="DM158" s="25"/>
      <c r="DN158" s="25"/>
      <c r="DO158" s="25"/>
      <c r="DP158" s="25"/>
      <c r="DQ158" s="25"/>
      <c r="DR158" s="25"/>
      <c r="DS158" s="25"/>
      <c r="DT158" s="25"/>
      <c r="DU158" s="25"/>
      <c r="DV158" s="25"/>
      <c r="DW158" s="25"/>
      <c r="DX158" s="25"/>
      <c r="DY158" s="25"/>
      <c r="DZ158" s="25"/>
      <c r="EA158" s="25"/>
      <c r="EB158" s="25"/>
      <c r="EC158" s="25"/>
      <c r="ED158" s="25"/>
      <c r="EE158" s="25"/>
      <c r="EF158" s="25"/>
      <c r="EG158" s="25"/>
      <c r="EH158" s="25"/>
      <c r="EI158" s="25"/>
      <c r="EJ158" s="25"/>
      <c r="EK158" s="25"/>
      <c r="EL158" s="25"/>
      <c r="EM158" s="25"/>
      <c r="EN158" s="25"/>
      <c r="EO158" s="25"/>
      <c r="EP158" s="25"/>
      <c r="EQ158" s="25"/>
      <c r="ER158" s="25"/>
      <c r="ES158" s="25"/>
      <c r="ET158" s="25"/>
      <c r="EU158" s="25"/>
      <c r="EV158" s="25"/>
      <c r="EW158" s="25"/>
      <c r="EX158" s="25"/>
      <c r="EY158" s="25"/>
      <c r="EZ158" s="25"/>
      <c r="FA158" s="25"/>
      <c r="FB158" s="25"/>
      <c r="FC158" s="25"/>
      <c r="FD158" s="25"/>
      <c r="FE158" s="25"/>
      <c r="FF158" s="25"/>
      <c r="FG158" s="25"/>
      <c r="FH158" s="25"/>
      <c r="FI158" s="25"/>
      <c r="FJ158" s="25"/>
      <c r="FK158" s="25"/>
      <c r="FL158" s="25"/>
      <c r="FM158" s="25"/>
      <c r="FN158" s="25"/>
      <c r="FO158" s="25"/>
      <c r="FP158" s="25"/>
      <c r="FQ158" s="25"/>
      <c r="FR158" s="25"/>
      <c r="FS158" s="25"/>
      <c r="FT158" s="25"/>
      <c r="FU158" s="25"/>
      <c r="FV158" s="25"/>
      <c r="FW158" s="25"/>
      <c r="FX158" s="25"/>
      <c r="FY158" s="25"/>
      <c r="FZ158" s="25"/>
      <c r="GA158" s="25"/>
      <c r="GB158" s="25"/>
      <c r="GC158" s="25"/>
      <c r="GD158" s="25"/>
      <c r="GE158" s="25"/>
      <c r="GF158" s="25"/>
      <c r="GG158" s="25"/>
      <c r="GH158" s="25"/>
      <c r="GI158" s="25"/>
      <c r="GJ158" s="25"/>
      <c r="GK158" s="25"/>
      <c r="GL158" s="25"/>
      <c r="GM158" s="25"/>
      <c r="GN158" s="25"/>
      <c r="GO158" s="25"/>
      <c r="GP158" s="25"/>
      <c r="GQ158" s="25"/>
      <c r="GR158" s="25"/>
      <c r="GS158" s="25"/>
      <c r="GT158" s="25"/>
      <c r="GU158" s="25"/>
      <c r="GV158" s="25"/>
      <c r="GW158" s="25"/>
      <c r="GX158" s="25"/>
      <c r="GY158" s="25"/>
      <c r="GZ158" s="25"/>
      <c r="HA158" s="25"/>
      <c r="HB158" s="25"/>
      <c r="HC158" s="25"/>
      <c r="HD158" s="25"/>
      <c r="HE158" s="25"/>
      <c r="HF158" s="25"/>
      <c r="HG158" s="25"/>
      <c r="HH158" s="25"/>
      <c r="HI158" s="25"/>
      <c r="HJ158" s="25"/>
      <c r="HK158" s="25"/>
      <c r="HL158" s="25"/>
      <c r="HM158" s="25"/>
      <c r="HN158" s="25"/>
      <c r="HO158" s="25"/>
      <c r="HP158" s="25"/>
      <c r="HQ158" s="25"/>
      <c r="HR158" s="25"/>
      <c r="HS158" s="25"/>
      <c r="HT158" s="25"/>
      <c r="HU158" s="25"/>
      <c r="HV158" s="25"/>
      <c r="HW158" s="25"/>
      <c r="HX158" s="25"/>
      <c r="HY158" s="25"/>
      <c r="HZ158" s="25"/>
      <c r="IA158" s="25"/>
      <c r="IB158" s="25"/>
      <c r="IC158" s="25"/>
      <c r="ID158" s="25"/>
      <c r="IE158" s="25"/>
      <c r="IF158" s="25"/>
      <c r="IG158" s="25"/>
      <c r="IH158" s="25"/>
      <c r="II158" s="25"/>
      <c r="IJ158" s="25"/>
      <c r="IK158" s="25"/>
      <c r="IL158" s="25"/>
      <c r="IM158" s="25"/>
      <c r="IN158" s="25"/>
      <c r="IO158" s="25"/>
      <c r="IP158" s="25"/>
      <c r="IQ158" s="25"/>
      <c r="IR158" s="25"/>
      <c r="IS158" s="25"/>
      <c r="IT158" s="25"/>
      <c r="IU158" s="25"/>
      <c r="IV158" s="25"/>
    </row>
    <row r="159" spans="2:256" s="27" customFormat="1">
      <c r="B159" s="25"/>
      <c r="C159" s="32"/>
      <c r="D159" s="33"/>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c r="AE159" s="25"/>
      <c r="AF159" s="25"/>
      <c r="AG159" s="25"/>
      <c r="AH159" s="25"/>
      <c r="AI159" s="25"/>
      <c r="AJ159" s="25"/>
      <c r="AK159" s="25"/>
      <c r="AL159" s="25"/>
      <c r="AM159" s="25"/>
      <c r="AN159" s="25"/>
      <c r="AO159" s="25"/>
      <c r="AP159" s="25"/>
      <c r="AQ159" s="25"/>
      <c r="AR159" s="25"/>
      <c r="AS159" s="25"/>
      <c r="AT159" s="25"/>
      <c r="AU159" s="25"/>
      <c r="AV159" s="25"/>
      <c r="AW159" s="25"/>
      <c r="AX159" s="25"/>
      <c r="AY159" s="25"/>
      <c r="AZ159" s="25"/>
      <c r="BA159" s="25"/>
      <c r="BB159" s="25"/>
      <c r="BC159" s="25"/>
      <c r="BD159" s="25"/>
      <c r="BE159" s="25"/>
      <c r="BF159" s="25"/>
      <c r="BG159" s="25"/>
      <c r="BH159" s="25"/>
      <c r="BI159" s="25"/>
      <c r="BJ159" s="25"/>
      <c r="BK159" s="25"/>
      <c r="BL159" s="25"/>
      <c r="BM159" s="25"/>
      <c r="BN159" s="25"/>
      <c r="BO159" s="25"/>
      <c r="BP159" s="25"/>
      <c r="BQ159" s="25"/>
      <c r="BR159" s="25"/>
      <c r="BS159" s="25"/>
      <c r="BT159" s="25"/>
      <c r="BU159" s="25"/>
      <c r="BV159" s="25"/>
      <c r="BW159" s="25"/>
      <c r="BX159" s="25"/>
      <c r="BY159" s="25"/>
      <c r="BZ159" s="25"/>
      <c r="CA159" s="25"/>
      <c r="CB159" s="25"/>
      <c r="CC159" s="25"/>
      <c r="CD159" s="25"/>
      <c r="CE159" s="25"/>
      <c r="CF159" s="25"/>
      <c r="CG159" s="25"/>
      <c r="CH159" s="25"/>
      <c r="CI159" s="25"/>
      <c r="CJ159" s="25"/>
      <c r="CK159" s="25"/>
      <c r="CL159" s="25"/>
      <c r="CM159" s="25"/>
      <c r="CN159" s="25"/>
      <c r="CO159" s="25"/>
      <c r="CP159" s="25"/>
      <c r="CQ159" s="25"/>
      <c r="CR159" s="25"/>
      <c r="CS159" s="25"/>
      <c r="CT159" s="25"/>
      <c r="CU159" s="25"/>
      <c r="CV159" s="25"/>
      <c r="CW159" s="25"/>
      <c r="CX159" s="25"/>
      <c r="CY159" s="25"/>
      <c r="CZ159" s="25"/>
      <c r="DA159" s="25"/>
      <c r="DB159" s="25"/>
      <c r="DC159" s="25"/>
      <c r="DD159" s="25"/>
      <c r="DE159" s="25"/>
      <c r="DF159" s="25"/>
      <c r="DG159" s="25"/>
      <c r="DH159" s="25"/>
      <c r="DI159" s="25"/>
      <c r="DJ159" s="25"/>
      <c r="DK159" s="25"/>
      <c r="DL159" s="25"/>
      <c r="DM159" s="25"/>
      <c r="DN159" s="25"/>
      <c r="DO159" s="25"/>
      <c r="DP159" s="25"/>
      <c r="DQ159" s="25"/>
      <c r="DR159" s="25"/>
      <c r="DS159" s="25"/>
      <c r="DT159" s="25"/>
      <c r="DU159" s="25"/>
      <c r="DV159" s="25"/>
      <c r="DW159" s="25"/>
      <c r="DX159" s="25"/>
      <c r="DY159" s="25"/>
      <c r="DZ159" s="25"/>
      <c r="EA159" s="25"/>
      <c r="EB159" s="25"/>
      <c r="EC159" s="25"/>
      <c r="ED159" s="25"/>
      <c r="EE159" s="25"/>
      <c r="EF159" s="25"/>
      <c r="EG159" s="25"/>
      <c r="EH159" s="25"/>
      <c r="EI159" s="25"/>
      <c r="EJ159" s="25"/>
      <c r="EK159" s="25"/>
      <c r="EL159" s="25"/>
      <c r="EM159" s="25"/>
      <c r="EN159" s="25"/>
      <c r="EO159" s="25"/>
      <c r="EP159" s="25"/>
      <c r="EQ159" s="25"/>
      <c r="ER159" s="25"/>
      <c r="ES159" s="25"/>
      <c r="ET159" s="25"/>
      <c r="EU159" s="25"/>
      <c r="EV159" s="25"/>
      <c r="EW159" s="25"/>
      <c r="EX159" s="25"/>
      <c r="EY159" s="25"/>
      <c r="EZ159" s="25"/>
      <c r="FA159" s="25"/>
      <c r="FB159" s="25"/>
      <c r="FC159" s="25"/>
      <c r="FD159" s="25"/>
      <c r="FE159" s="25"/>
      <c r="FF159" s="25"/>
      <c r="FG159" s="25"/>
      <c r="FH159" s="25"/>
      <c r="FI159" s="25"/>
      <c r="FJ159" s="25"/>
      <c r="FK159" s="25"/>
      <c r="FL159" s="25"/>
      <c r="FM159" s="25"/>
      <c r="FN159" s="25"/>
      <c r="FO159" s="25"/>
      <c r="FP159" s="25"/>
      <c r="FQ159" s="25"/>
      <c r="FR159" s="25"/>
      <c r="FS159" s="25"/>
      <c r="FT159" s="25"/>
      <c r="FU159" s="25"/>
      <c r="FV159" s="25"/>
      <c r="FW159" s="25"/>
      <c r="FX159" s="25"/>
      <c r="FY159" s="25"/>
      <c r="FZ159" s="25"/>
      <c r="GA159" s="25"/>
      <c r="GB159" s="25"/>
      <c r="GC159" s="25"/>
      <c r="GD159" s="25"/>
      <c r="GE159" s="25"/>
      <c r="GF159" s="25"/>
      <c r="GG159" s="25"/>
      <c r="GH159" s="25"/>
      <c r="GI159" s="25"/>
      <c r="GJ159" s="25"/>
      <c r="GK159" s="25"/>
      <c r="GL159" s="25"/>
      <c r="GM159" s="25"/>
      <c r="GN159" s="25"/>
      <c r="GO159" s="25"/>
      <c r="GP159" s="25"/>
      <c r="GQ159" s="25"/>
      <c r="GR159" s="25"/>
      <c r="GS159" s="25"/>
      <c r="GT159" s="25"/>
      <c r="GU159" s="25"/>
      <c r="GV159" s="25"/>
      <c r="GW159" s="25"/>
      <c r="GX159" s="25"/>
      <c r="GY159" s="25"/>
      <c r="GZ159" s="25"/>
      <c r="HA159" s="25"/>
      <c r="HB159" s="25"/>
      <c r="HC159" s="25"/>
      <c r="HD159" s="25"/>
      <c r="HE159" s="25"/>
      <c r="HF159" s="25"/>
      <c r="HG159" s="25"/>
      <c r="HH159" s="25"/>
      <c r="HI159" s="25"/>
      <c r="HJ159" s="25"/>
      <c r="HK159" s="25"/>
      <c r="HL159" s="25"/>
      <c r="HM159" s="25"/>
      <c r="HN159" s="25"/>
      <c r="HO159" s="25"/>
      <c r="HP159" s="25"/>
      <c r="HQ159" s="25"/>
      <c r="HR159" s="25"/>
      <c r="HS159" s="25"/>
      <c r="HT159" s="25"/>
      <c r="HU159" s="25"/>
      <c r="HV159" s="25"/>
      <c r="HW159" s="25"/>
      <c r="HX159" s="25"/>
      <c r="HY159" s="25"/>
      <c r="HZ159" s="25"/>
      <c r="IA159" s="25"/>
      <c r="IB159" s="25"/>
      <c r="IC159" s="25"/>
      <c r="ID159" s="25"/>
      <c r="IE159" s="25"/>
      <c r="IF159" s="25"/>
      <c r="IG159" s="25"/>
      <c r="IH159" s="25"/>
      <c r="II159" s="25"/>
      <c r="IJ159" s="25"/>
      <c r="IK159" s="25"/>
      <c r="IL159" s="25"/>
      <c r="IM159" s="25"/>
      <c r="IN159" s="25"/>
      <c r="IO159" s="25"/>
      <c r="IP159" s="25"/>
      <c r="IQ159" s="25"/>
      <c r="IR159" s="25"/>
      <c r="IS159" s="25"/>
      <c r="IT159" s="25"/>
      <c r="IU159" s="25"/>
      <c r="IV159" s="25"/>
    </row>
    <row r="160" spans="2:256" s="27" customFormat="1">
      <c r="B160" s="25"/>
      <c r="C160" s="32"/>
      <c r="D160" s="33"/>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c r="AE160" s="25"/>
      <c r="AF160" s="25"/>
      <c r="AG160" s="25"/>
      <c r="AH160" s="25"/>
      <c r="AI160" s="25"/>
      <c r="AJ160" s="25"/>
      <c r="AK160" s="25"/>
      <c r="AL160" s="25"/>
      <c r="AM160" s="25"/>
      <c r="AN160" s="25"/>
      <c r="AO160" s="25"/>
      <c r="AP160" s="25"/>
      <c r="AQ160" s="25"/>
      <c r="AR160" s="25"/>
      <c r="AS160" s="25"/>
      <c r="AT160" s="25"/>
      <c r="AU160" s="25"/>
      <c r="AV160" s="25"/>
      <c r="AW160" s="25"/>
      <c r="AX160" s="25"/>
      <c r="AY160" s="25"/>
      <c r="AZ160" s="25"/>
      <c r="BA160" s="25"/>
      <c r="BB160" s="25"/>
      <c r="BC160" s="25"/>
      <c r="BD160" s="25"/>
      <c r="BE160" s="25"/>
      <c r="BF160" s="25"/>
      <c r="BG160" s="25"/>
      <c r="BH160" s="25"/>
      <c r="BI160" s="25"/>
      <c r="BJ160" s="25"/>
      <c r="BK160" s="25"/>
      <c r="BL160" s="25"/>
      <c r="BM160" s="25"/>
      <c r="BN160" s="25"/>
      <c r="BO160" s="25"/>
      <c r="BP160" s="25"/>
      <c r="BQ160" s="25"/>
      <c r="BR160" s="25"/>
      <c r="BS160" s="25"/>
      <c r="BT160" s="25"/>
      <c r="BU160" s="25"/>
      <c r="BV160" s="25"/>
      <c r="BW160" s="25"/>
      <c r="BX160" s="25"/>
      <c r="BY160" s="25"/>
      <c r="BZ160" s="25"/>
      <c r="CA160" s="25"/>
      <c r="CB160" s="25"/>
      <c r="CC160" s="25"/>
      <c r="CD160" s="25"/>
      <c r="CE160" s="25"/>
      <c r="CF160" s="25"/>
      <c r="CG160" s="25"/>
      <c r="CH160" s="25"/>
      <c r="CI160" s="25"/>
      <c r="CJ160" s="25"/>
      <c r="CK160" s="25"/>
      <c r="CL160" s="25"/>
      <c r="CM160" s="25"/>
      <c r="CN160" s="25"/>
      <c r="CO160" s="25"/>
      <c r="CP160" s="25"/>
      <c r="CQ160" s="25"/>
      <c r="CR160" s="25"/>
      <c r="CS160" s="25"/>
      <c r="CT160" s="25"/>
      <c r="CU160" s="25"/>
      <c r="CV160" s="25"/>
      <c r="CW160" s="25"/>
      <c r="CX160" s="25"/>
      <c r="CY160" s="25"/>
      <c r="CZ160" s="25"/>
      <c r="DA160" s="25"/>
      <c r="DB160" s="25"/>
      <c r="DC160" s="25"/>
      <c r="DD160" s="25"/>
      <c r="DE160" s="25"/>
      <c r="DF160" s="25"/>
      <c r="DG160" s="25"/>
      <c r="DH160" s="25"/>
      <c r="DI160" s="25"/>
      <c r="DJ160" s="25"/>
      <c r="DK160" s="25"/>
      <c r="DL160" s="25"/>
      <c r="DM160" s="25"/>
      <c r="DN160" s="25"/>
      <c r="DO160" s="25"/>
      <c r="DP160" s="25"/>
      <c r="DQ160" s="25"/>
      <c r="DR160" s="25"/>
      <c r="DS160" s="25"/>
      <c r="DT160" s="25"/>
      <c r="DU160" s="25"/>
      <c r="DV160" s="25"/>
      <c r="DW160" s="25"/>
      <c r="DX160" s="25"/>
      <c r="DY160" s="25"/>
      <c r="DZ160" s="25"/>
      <c r="EA160" s="25"/>
      <c r="EB160" s="25"/>
      <c r="EC160" s="25"/>
      <c r="ED160" s="25"/>
      <c r="EE160" s="25"/>
      <c r="EF160" s="25"/>
      <c r="EG160" s="25"/>
      <c r="EH160" s="25"/>
      <c r="EI160" s="25"/>
      <c r="EJ160" s="25"/>
      <c r="EK160" s="25"/>
      <c r="EL160" s="25"/>
      <c r="EM160" s="25"/>
      <c r="EN160" s="25"/>
      <c r="EO160" s="25"/>
      <c r="EP160" s="25"/>
      <c r="EQ160" s="25"/>
      <c r="ER160" s="25"/>
      <c r="ES160" s="25"/>
      <c r="ET160" s="25"/>
      <c r="EU160" s="25"/>
      <c r="EV160" s="25"/>
      <c r="EW160" s="25"/>
      <c r="EX160" s="25"/>
      <c r="EY160" s="25"/>
      <c r="EZ160" s="25"/>
      <c r="FA160" s="25"/>
      <c r="FB160" s="25"/>
      <c r="FC160" s="25"/>
      <c r="FD160" s="25"/>
      <c r="FE160" s="25"/>
      <c r="FF160" s="25"/>
      <c r="FG160" s="25"/>
      <c r="FH160" s="25"/>
      <c r="FI160" s="25"/>
      <c r="FJ160" s="25"/>
      <c r="FK160" s="25"/>
      <c r="FL160" s="25"/>
      <c r="FM160" s="25"/>
      <c r="FN160" s="25"/>
      <c r="FO160" s="25"/>
      <c r="FP160" s="25"/>
      <c r="FQ160" s="25"/>
      <c r="FR160" s="25"/>
      <c r="FS160" s="25"/>
      <c r="FT160" s="25"/>
      <c r="FU160" s="25"/>
      <c r="FV160" s="25"/>
      <c r="FW160" s="25"/>
      <c r="FX160" s="25"/>
      <c r="FY160" s="25"/>
      <c r="FZ160" s="25"/>
      <c r="GA160" s="25"/>
      <c r="GB160" s="25"/>
      <c r="GC160" s="25"/>
      <c r="GD160" s="25"/>
      <c r="GE160" s="25"/>
      <c r="GF160" s="25"/>
      <c r="GG160" s="25"/>
      <c r="GH160" s="25"/>
      <c r="GI160" s="25"/>
      <c r="GJ160" s="25"/>
      <c r="GK160" s="25"/>
      <c r="GL160" s="25"/>
      <c r="GM160" s="25"/>
      <c r="GN160" s="25"/>
      <c r="GO160" s="25"/>
      <c r="GP160" s="25"/>
      <c r="GQ160" s="25"/>
      <c r="GR160" s="25"/>
      <c r="GS160" s="25"/>
      <c r="GT160" s="25"/>
      <c r="GU160" s="25"/>
      <c r="GV160" s="25"/>
      <c r="GW160" s="25"/>
      <c r="GX160" s="25"/>
      <c r="GY160" s="25"/>
      <c r="GZ160" s="25"/>
      <c r="HA160" s="25"/>
      <c r="HB160" s="25"/>
      <c r="HC160" s="25"/>
      <c r="HD160" s="25"/>
      <c r="HE160" s="25"/>
      <c r="HF160" s="25"/>
      <c r="HG160" s="25"/>
      <c r="HH160" s="25"/>
      <c r="HI160" s="25"/>
      <c r="HJ160" s="25"/>
      <c r="HK160" s="25"/>
      <c r="HL160" s="25"/>
      <c r="HM160" s="25"/>
      <c r="HN160" s="25"/>
      <c r="HO160" s="25"/>
      <c r="HP160" s="25"/>
      <c r="HQ160" s="25"/>
      <c r="HR160" s="25"/>
      <c r="HS160" s="25"/>
      <c r="HT160" s="25"/>
      <c r="HU160" s="25"/>
      <c r="HV160" s="25"/>
      <c r="HW160" s="25"/>
      <c r="HX160" s="25"/>
      <c r="HY160" s="25"/>
      <c r="HZ160" s="25"/>
      <c r="IA160" s="25"/>
      <c r="IB160" s="25"/>
      <c r="IC160" s="25"/>
      <c r="ID160" s="25"/>
      <c r="IE160" s="25"/>
      <c r="IF160" s="25"/>
      <c r="IG160" s="25"/>
      <c r="IH160" s="25"/>
      <c r="II160" s="25"/>
      <c r="IJ160" s="25"/>
      <c r="IK160" s="25"/>
      <c r="IL160" s="25"/>
      <c r="IM160" s="25"/>
      <c r="IN160" s="25"/>
      <c r="IO160" s="25"/>
      <c r="IP160" s="25"/>
      <c r="IQ160" s="25"/>
      <c r="IR160" s="25"/>
      <c r="IS160" s="25"/>
      <c r="IT160" s="25"/>
      <c r="IU160" s="25"/>
      <c r="IV160" s="25"/>
    </row>
    <row r="161" spans="2:256" s="27" customFormat="1">
      <c r="B161" s="25"/>
      <c r="C161" s="32"/>
      <c r="D161" s="33"/>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c r="AE161" s="25"/>
      <c r="AF161" s="25"/>
      <c r="AG161" s="25"/>
      <c r="AH161" s="25"/>
      <c r="AI161" s="25"/>
      <c r="AJ161" s="25"/>
      <c r="AK161" s="25"/>
      <c r="AL161" s="25"/>
      <c r="AM161" s="25"/>
      <c r="AN161" s="25"/>
      <c r="AO161" s="25"/>
      <c r="AP161" s="25"/>
      <c r="AQ161" s="25"/>
      <c r="AR161" s="25"/>
      <c r="AS161" s="25"/>
      <c r="AT161" s="25"/>
      <c r="AU161" s="25"/>
      <c r="AV161" s="25"/>
      <c r="AW161" s="25"/>
      <c r="AX161" s="25"/>
      <c r="AY161" s="25"/>
      <c r="AZ161" s="25"/>
      <c r="BA161" s="25"/>
      <c r="BB161" s="25"/>
      <c r="BC161" s="25"/>
      <c r="BD161" s="25"/>
      <c r="BE161" s="25"/>
      <c r="BF161" s="25"/>
      <c r="BG161" s="25"/>
      <c r="BH161" s="25"/>
      <c r="BI161" s="25"/>
      <c r="BJ161" s="25"/>
      <c r="BK161" s="25"/>
      <c r="BL161" s="25"/>
      <c r="BM161" s="25"/>
      <c r="BN161" s="25"/>
      <c r="BO161" s="25"/>
      <c r="BP161" s="25"/>
      <c r="BQ161" s="25"/>
      <c r="BR161" s="25"/>
      <c r="BS161" s="25"/>
      <c r="BT161" s="25"/>
      <c r="BU161" s="25"/>
      <c r="BV161" s="25"/>
      <c r="BW161" s="25"/>
      <c r="BX161" s="25"/>
      <c r="BY161" s="25"/>
      <c r="BZ161" s="25"/>
      <c r="CA161" s="25"/>
      <c r="CB161" s="25"/>
      <c r="CC161" s="25"/>
      <c r="CD161" s="25"/>
      <c r="CE161" s="25"/>
      <c r="CF161" s="25"/>
      <c r="CG161" s="25"/>
      <c r="CH161" s="25"/>
      <c r="CI161" s="25"/>
      <c r="CJ161" s="25"/>
      <c r="CK161" s="25"/>
      <c r="CL161" s="25"/>
      <c r="CM161" s="25"/>
      <c r="CN161" s="25"/>
      <c r="CO161" s="25"/>
      <c r="CP161" s="25"/>
      <c r="CQ161" s="25"/>
      <c r="CR161" s="25"/>
      <c r="CS161" s="25"/>
      <c r="CT161" s="25"/>
      <c r="CU161" s="25"/>
      <c r="CV161" s="25"/>
      <c r="CW161" s="25"/>
      <c r="CX161" s="25"/>
      <c r="CY161" s="25"/>
      <c r="CZ161" s="25"/>
      <c r="DA161" s="25"/>
      <c r="DB161" s="25"/>
      <c r="DC161" s="25"/>
      <c r="DD161" s="25"/>
      <c r="DE161" s="25"/>
      <c r="DF161" s="25"/>
      <c r="DG161" s="25"/>
      <c r="DH161" s="25"/>
      <c r="DI161" s="25"/>
      <c r="DJ161" s="25"/>
      <c r="DK161" s="25"/>
      <c r="DL161" s="25"/>
      <c r="DM161" s="25"/>
      <c r="DN161" s="25"/>
      <c r="DO161" s="25"/>
      <c r="DP161" s="25"/>
      <c r="DQ161" s="25"/>
      <c r="DR161" s="25"/>
      <c r="DS161" s="25"/>
      <c r="DT161" s="25"/>
      <c r="DU161" s="25"/>
      <c r="DV161" s="25"/>
      <c r="DW161" s="25"/>
      <c r="DX161" s="25"/>
      <c r="DY161" s="25"/>
      <c r="DZ161" s="25"/>
      <c r="EA161" s="25"/>
      <c r="EB161" s="25"/>
      <c r="EC161" s="25"/>
      <c r="ED161" s="25"/>
      <c r="EE161" s="25"/>
      <c r="EF161" s="25"/>
      <c r="EG161" s="25"/>
      <c r="EH161" s="25"/>
      <c r="EI161" s="25"/>
      <c r="EJ161" s="25"/>
      <c r="EK161" s="25"/>
      <c r="EL161" s="25"/>
      <c r="EM161" s="25"/>
      <c r="EN161" s="25"/>
      <c r="EO161" s="25"/>
      <c r="EP161" s="25"/>
      <c r="EQ161" s="25"/>
      <c r="ER161" s="25"/>
      <c r="ES161" s="25"/>
      <c r="ET161" s="25"/>
      <c r="EU161" s="25"/>
      <c r="EV161" s="25"/>
      <c r="EW161" s="25"/>
      <c r="EX161" s="25"/>
      <c r="EY161" s="25"/>
      <c r="EZ161" s="25"/>
      <c r="FA161" s="25"/>
      <c r="FB161" s="25"/>
      <c r="FC161" s="25"/>
      <c r="FD161" s="25"/>
      <c r="FE161" s="25"/>
      <c r="FF161" s="25"/>
      <c r="FG161" s="25"/>
      <c r="FH161" s="25"/>
      <c r="FI161" s="25"/>
      <c r="FJ161" s="25"/>
      <c r="FK161" s="25"/>
      <c r="FL161" s="25"/>
      <c r="FM161" s="25"/>
      <c r="FN161" s="25"/>
      <c r="FO161" s="25"/>
      <c r="FP161" s="25"/>
      <c r="FQ161" s="25"/>
      <c r="FR161" s="25"/>
      <c r="FS161" s="25"/>
      <c r="FT161" s="25"/>
      <c r="FU161" s="25"/>
      <c r="FV161" s="25"/>
      <c r="FW161" s="25"/>
      <c r="FX161" s="25"/>
      <c r="FY161" s="25"/>
      <c r="FZ161" s="25"/>
      <c r="GA161" s="25"/>
      <c r="GB161" s="25"/>
      <c r="GC161" s="25"/>
      <c r="GD161" s="25"/>
      <c r="GE161" s="25"/>
      <c r="GF161" s="25"/>
      <c r="GG161" s="25"/>
      <c r="GH161" s="25"/>
      <c r="GI161" s="25"/>
      <c r="GJ161" s="25"/>
      <c r="GK161" s="25"/>
      <c r="GL161" s="25"/>
      <c r="GM161" s="25"/>
      <c r="GN161" s="25"/>
      <c r="GO161" s="25"/>
      <c r="GP161" s="25"/>
      <c r="GQ161" s="25"/>
      <c r="GR161" s="25"/>
      <c r="GS161" s="25"/>
      <c r="GT161" s="25"/>
      <c r="GU161" s="25"/>
      <c r="GV161" s="25"/>
      <c r="GW161" s="25"/>
      <c r="GX161" s="25"/>
      <c r="GY161" s="25"/>
      <c r="GZ161" s="25"/>
      <c r="HA161" s="25"/>
      <c r="HB161" s="25"/>
      <c r="HC161" s="25"/>
      <c r="HD161" s="25"/>
      <c r="HE161" s="25"/>
      <c r="HF161" s="25"/>
      <c r="HG161" s="25"/>
      <c r="HH161" s="25"/>
      <c r="HI161" s="25"/>
      <c r="HJ161" s="25"/>
      <c r="HK161" s="25"/>
      <c r="HL161" s="25"/>
      <c r="HM161" s="25"/>
      <c r="HN161" s="25"/>
      <c r="HO161" s="25"/>
      <c r="HP161" s="25"/>
      <c r="HQ161" s="25"/>
      <c r="HR161" s="25"/>
      <c r="HS161" s="25"/>
      <c r="HT161" s="25"/>
      <c r="HU161" s="25"/>
      <c r="HV161" s="25"/>
      <c r="HW161" s="25"/>
      <c r="HX161" s="25"/>
      <c r="HY161" s="25"/>
      <c r="HZ161" s="25"/>
      <c r="IA161" s="25"/>
      <c r="IB161" s="25"/>
      <c r="IC161" s="25"/>
      <c r="ID161" s="25"/>
      <c r="IE161" s="25"/>
      <c r="IF161" s="25"/>
      <c r="IG161" s="25"/>
      <c r="IH161" s="25"/>
      <c r="II161" s="25"/>
      <c r="IJ161" s="25"/>
      <c r="IK161" s="25"/>
      <c r="IL161" s="25"/>
      <c r="IM161" s="25"/>
      <c r="IN161" s="25"/>
      <c r="IO161" s="25"/>
      <c r="IP161" s="25"/>
      <c r="IQ161" s="25"/>
      <c r="IR161" s="25"/>
      <c r="IS161" s="25"/>
      <c r="IT161" s="25"/>
      <c r="IU161" s="25"/>
      <c r="IV161" s="25"/>
    </row>
    <row r="162" spans="2:256" s="27" customFormat="1">
      <c r="B162" s="25"/>
      <c r="C162" s="32"/>
      <c r="D162" s="33"/>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c r="AE162" s="25"/>
      <c r="AF162" s="25"/>
      <c r="AG162" s="25"/>
      <c r="AH162" s="25"/>
      <c r="AI162" s="25"/>
      <c r="AJ162" s="25"/>
      <c r="AK162" s="25"/>
      <c r="AL162" s="25"/>
      <c r="AM162" s="25"/>
      <c r="AN162" s="25"/>
      <c r="AO162" s="25"/>
      <c r="AP162" s="25"/>
      <c r="AQ162" s="25"/>
      <c r="AR162" s="25"/>
      <c r="AS162" s="25"/>
      <c r="AT162" s="25"/>
      <c r="AU162" s="25"/>
      <c r="AV162" s="25"/>
      <c r="AW162" s="25"/>
      <c r="AX162" s="25"/>
      <c r="AY162" s="25"/>
      <c r="AZ162" s="25"/>
      <c r="BA162" s="25"/>
      <c r="BB162" s="25"/>
      <c r="BC162" s="25"/>
      <c r="BD162" s="25"/>
      <c r="BE162" s="25"/>
      <c r="BF162" s="25"/>
      <c r="BG162" s="25"/>
      <c r="BH162" s="25"/>
      <c r="BI162" s="25"/>
      <c r="BJ162" s="25"/>
      <c r="BK162" s="25"/>
      <c r="BL162" s="25"/>
      <c r="BM162" s="25"/>
      <c r="BN162" s="25"/>
      <c r="BO162" s="25"/>
      <c r="BP162" s="25"/>
      <c r="BQ162" s="25"/>
      <c r="BR162" s="25"/>
      <c r="BS162" s="25"/>
      <c r="BT162" s="25"/>
      <c r="BU162" s="25"/>
      <c r="BV162" s="25"/>
      <c r="BW162" s="25"/>
      <c r="BX162" s="25"/>
      <c r="BY162" s="25"/>
      <c r="BZ162" s="25"/>
      <c r="CA162" s="25"/>
      <c r="CB162" s="25"/>
      <c r="CC162" s="25"/>
      <c r="CD162" s="25"/>
      <c r="CE162" s="25"/>
      <c r="CF162" s="25"/>
      <c r="CG162" s="25"/>
      <c r="CH162" s="25"/>
      <c r="CI162" s="25"/>
      <c r="CJ162" s="25"/>
      <c r="CK162" s="25"/>
      <c r="CL162" s="25"/>
      <c r="CM162" s="25"/>
      <c r="CN162" s="25"/>
      <c r="CO162" s="25"/>
      <c r="CP162" s="25"/>
      <c r="CQ162" s="25"/>
      <c r="CR162" s="25"/>
      <c r="CS162" s="25"/>
      <c r="CT162" s="25"/>
      <c r="CU162" s="25"/>
      <c r="CV162" s="25"/>
      <c r="CW162" s="25"/>
      <c r="CX162" s="25"/>
      <c r="CY162" s="25"/>
      <c r="CZ162" s="25"/>
      <c r="DA162" s="25"/>
      <c r="DB162" s="25"/>
      <c r="DC162" s="25"/>
      <c r="DD162" s="25"/>
      <c r="DE162" s="25"/>
      <c r="DF162" s="25"/>
      <c r="DG162" s="25"/>
      <c r="DH162" s="25"/>
      <c r="DI162" s="25"/>
      <c r="DJ162" s="25"/>
      <c r="DK162" s="25"/>
      <c r="DL162" s="25"/>
      <c r="DM162" s="25"/>
      <c r="DN162" s="25"/>
      <c r="DO162" s="25"/>
      <c r="DP162" s="25"/>
      <c r="DQ162" s="25"/>
      <c r="DR162" s="25"/>
      <c r="DS162" s="25"/>
      <c r="DT162" s="25"/>
      <c r="DU162" s="25"/>
      <c r="DV162" s="25"/>
      <c r="DW162" s="25"/>
      <c r="DX162" s="25"/>
      <c r="DY162" s="25"/>
      <c r="DZ162" s="25"/>
      <c r="EA162" s="25"/>
      <c r="EB162" s="25"/>
      <c r="EC162" s="25"/>
      <c r="ED162" s="25"/>
      <c r="EE162" s="25"/>
      <c r="EF162" s="25"/>
      <c r="EG162" s="25"/>
      <c r="EH162" s="25"/>
      <c r="EI162" s="25"/>
      <c r="EJ162" s="25"/>
      <c r="EK162" s="25"/>
      <c r="EL162" s="25"/>
      <c r="EM162" s="25"/>
      <c r="EN162" s="25"/>
      <c r="EO162" s="25"/>
      <c r="EP162" s="25"/>
      <c r="EQ162" s="25"/>
      <c r="ER162" s="25"/>
      <c r="ES162" s="25"/>
      <c r="ET162" s="25"/>
      <c r="EU162" s="25"/>
      <c r="EV162" s="25"/>
      <c r="EW162" s="25"/>
      <c r="EX162" s="25"/>
      <c r="EY162" s="25"/>
      <c r="EZ162" s="25"/>
      <c r="FA162" s="25"/>
      <c r="FB162" s="25"/>
      <c r="FC162" s="25"/>
      <c r="FD162" s="25"/>
      <c r="FE162" s="25"/>
      <c r="FF162" s="25"/>
      <c r="FG162" s="25"/>
      <c r="FH162" s="25"/>
      <c r="FI162" s="25"/>
      <c r="FJ162" s="25"/>
      <c r="FK162" s="25"/>
      <c r="FL162" s="25"/>
      <c r="FM162" s="25"/>
      <c r="FN162" s="25"/>
      <c r="FO162" s="25"/>
      <c r="FP162" s="25"/>
      <c r="FQ162" s="25"/>
      <c r="FR162" s="25"/>
      <c r="FS162" s="25"/>
      <c r="FT162" s="25"/>
      <c r="FU162" s="25"/>
      <c r="FV162" s="25"/>
      <c r="FW162" s="25"/>
      <c r="FX162" s="25"/>
      <c r="FY162" s="25"/>
      <c r="FZ162" s="25"/>
      <c r="GA162" s="25"/>
      <c r="GB162" s="25"/>
      <c r="GC162" s="25"/>
      <c r="GD162" s="25"/>
      <c r="GE162" s="25"/>
      <c r="GF162" s="25"/>
      <c r="GG162" s="25"/>
      <c r="GH162" s="25"/>
      <c r="GI162" s="25"/>
      <c r="GJ162" s="25"/>
      <c r="GK162" s="25"/>
      <c r="GL162" s="25"/>
      <c r="GM162" s="25"/>
      <c r="GN162" s="25"/>
      <c r="GO162" s="25"/>
      <c r="GP162" s="25"/>
      <c r="GQ162" s="25"/>
      <c r="GR162" s="25"/>
      <c r="GS162" s="25"/>
      <c r="GT162" s="25"/>
      <c r="GU162" s="25"/>
      <c r="GV162" s="25"/>
      <c r="GW162" s="25"/>
      <c r="GX162" s="25"/>
      <c r="GY162" s="25"/>
      <c r="GZ162" s="25"/>
      <c r="HA162" s="25"/>
      <c r="HB162" s="25"/>
      <c r="HC162" s="25"/>
      <c r="HD162" s="25"/>
      <c r="HE162" s="25"/>
      <c r="HF162" s="25"/>
      <c r="HG162" s="25"/>
      <c r="HH162" s="25"/>
      <c r="HI162" s="25"/>
      <c r="HJ162" s="25"/>
      <c r="HK162" s="25"/>
      <c r="HL162" s="25"/>
      <c r="HM162" s="25"/>
      <c r="HN162" s="25"/>
      <c r="HO162" s="25"/>
      <c r="HP162" s="25"/>
      <c r="HQ162" s="25"/>
      <c r="HR162" s="25"/>
      <c r="HS162" s="25"/>
      <c r="HT162" s="25"/>
      <c r="HU162" s="25"/>
      <c r="HV162" s="25"/>
      <c r="HW162" s="25"/>
      <c r="HX162" s="25"/>
      <c r="HY162" s="25"/>
      <c r="HZ162" s="25"/>
      <c r="IA162" s="25"/>
      <c r="IB162" s="25"/>
      <c r="IC162" s="25"/>
      <c r="ID162" s="25"/>
      <c r="IE162" s="25"/>
      <c r="IF162" s="25"/>
      <c r="IG162" s="25"/>
      <c r="IH162" s="25"/>
      <c r="II162" s="25"/>
      <c r="IJ162" s="25"/>
      <c r="IK162" s="25"/>
      <c r="IL162" s="25"/>
      <c r="IM162" s="25"/>
      <c r="IN162" s="25"/>
      <c r="IO162" s="25"/>
      <c r="IP162" s="25"/>
      <c r="IQ162" s="25"/>
      <c r="IR162" s="25"/>
      <c r="IS162" s="25"/>
      <c r="IT162" s="25"/>
      <c r="IU162" s="25"/>
      <c r="IV162" s="25"/>
    </row>
    <row r="163" spans="2:256" s="27" customFormat="1">
      <c r="B163" s="25"/>
      <c r="C163" s="32"/>
      <c r="D163" s="33"/>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c r="AE163" s="25"/>
      <c r="AF163" s="25"/>
      <c r="AG163" s="25"/>
      <c r="AH163" s="25"/>
      <c r="AI163" s="25"/>
      <c r="AJ163" s="25"/>
      <c r="AK163" s="25"/>
      <c r="AL163" s="25"/>
      <c r="AM163" s="25"/>
      <c r="AN163" s="25"/>
      <c r="AO163" s="25"/>
      <c r="AP163" s="25"/>
      <c r="AQ163" s="25"/>
      <c r="AR163" s="25"/>
      <c r="AS163" s="25"/>
      <c r="AT163" s="25"/>
      <c r="AU163" s="25"/>
      <c r="AV163" s="25"/>
      <c r="AW163" s="25"/>
      <c r="AX163" s="25"/>
      <c r="AY163" s="25"/>
      <c r="AZ163" s="25"/>
      <c r="BA163" s="25"/>
      <c r="BB163" s="25"/>
      <c r="BC163" s="25"/>
      <c r="BD163" s="25"/>
      <c r="BE163" s="25"/>
      <c r="BF163" s="25"/>
      <c r="BG163" s="25"/>
      <c r="BH163" s="25"/>
      <c r="BI163" s="25"/>
      <c r="BJ163" s="25"/>
      <c r="BK163" s="25"/>
      <c r="BL163" s="25"/>
      <c r="BM163" s="25"/>
      <c r="BN163" s="25"/>
      <c r="BO163" s="25"/>
      <c r="BP163" s="25"/>
      <c r="BQ163" s="25"/>
      <c r="BR163" s="25"/>
      <c r="BS163" s="25"/>
      <c r="BT163" s="25"/>
      <c r="BU163" s="25"/>
      <c r="BV163" s="25"/>
      <c r="BW163" s="25"/>
      <c r="BX163" s="25"/>
      <c r="BY163" s="25"/>
      <c r="BZ163" s="25"/>
      <c r="CA163" s="25"/>
      <c r="CB163" s="25"/>
      <c r="CC163" s="25"/>
      <c r="CD163" s="25"/>
      <c r="CE163" s="25"/>
      <c r="CF163" s="25"/>
      <c r="CG163" s="25"/>
      <c r="CH163" s="25"/>
      <c r="CI163" s="25"/>
      <c r="CJ163" s="25"/>
      <c r="CK163" s="25"/>
      <c r="CL163" s="25"/>
      <c r="CM163" s="25"/>
      <c r="CN163" s="25"/>
      <c r="CO163" s="25"/>
      <c r="CP163" s="25"/>
      <c r="CQ163" s="25"/>
      <c r="CR163" s="25"/>
      <c r="CS163" s="25"/>
      <c r="CT163" s="25"/>
      <c r="CU163" s="25"/>
      <c r="CV163" s="25"/>
      <c r="CW163" s="25"/>
      <c r="CX163" s="25"/>
      <c r="CY163" s="25"/>
      <c r="CZ163" s="25"/>
      <c r="DA163" s="25"/>
      <c r="DB163" s="25"/>
      <c r="DC163" s="25"/>
      <c r="DD163" s="25"/>
      <c r="DE163" s="25"/>
      <c r="DF163" s="25"/>
      <c r="DG163" s="25"/>
      <c r="DH163" s="25"/>
      <c r="DI163" s="25"/>
      <c r="DJ163" s="25"/>
      <c r="DK163" s="25"/>
      <c r="DL163" s="25"/>
      <c r="DM163" s="25"/>
      <c r="DN163" s="25"/>
      <c r="DO163" s="25"/>
      <c r="DP163" s="25"/>
      <c r="DQ163" s="25"/>
      <c r="DR163" s="25"/>
      <c r="DS163" s="25"/>
      <c r="DT163" s="25"/>
      <c r="DU163" s="25"/>
      <c r="DV163" s="25"/>
      <c r="DW163" s="25"/>
      <c r="DX163" s="25"/>
      <c r="DY163" s="25"/>
      <c r="DZ163" s="25"/>
      <c r="EA163" s="25"/>
      <c r="EB163" s="25"/>
      <c r="EC163" s="25"/>
      <c r="ED163" s="25"/>
      <c r="EE163" s="25"/>
      <c r="EF163" s="25"/>
      <c r="EG163" s="25"/>
      <c r="EH163" s="25"/>
      <c r="EI163" s="25"/>
      <c r="EJ163" s="25"/>
      <c r="EK163" s="25"/>
      <c r="EL163" s="25"/>
      <c r="EM163" s="25"/>
      <c r="EN163" s="25"/>
      <c r="EO163" s="25"/>
      <c r="EP163" s="25"/>
      <c r="EQ163" s="25"/>
      <c r="ER163" s="25"/>
      <c r="ES163" s="25"/>
      <c r="ET163" s="25"/>
      <c r="EU163" s="25"/>
      <c r="EV163" s="25"/>
      <c r="EW163" s="25"/>
      <c r="EX163" s="25"/>
      <c r="EY163" s="25"/>
      <c r="EZ163" s="25"/>
      <c r="FA163" s="25"/>
      <c r="FB163" s="25"/>
      <c r="FC163" s="25"/>
      <c r="FD163" s="25"/>
      <c r="FE163" s="25"/>
      <c r="FF163" s="25"/>
      <c r="FG163" s="25"/>
      <c r="FH163" s="25"/>
      <c r="FI163" s="25"/>
      <c r="FJ163" s="25"/>
      <c r="FK163" s="25"/>
      <c r="FL163" s="25"/>
      <c r="FM163" s="25"/>
      <c r="FN163" s="25"/>
      <c r="FO163" s="25"/>
      <c r="FP163" s="25"/>
      <c r="FQ163" s="25"/>
      <c r="FR163" s="25"/>
      <c r="FS163" s="25"/>
      <c r="FT163" s="25"/>
      <c r="FU163" s="25"/>
      <c r="FV163" s="25"/>
      <c r="FW163" s="25"/>
      <c r="FX163" s="25"/>
      <c r="FY163" s="25"/>
      <c r="FZ163" s="25"/>
      <c r="GA163" s="25"/>
      <c r="GB163" s="25"/>
      <c r="GC163" s="25"/>
      <c r="GD163" s="25"/>
      <c r="GE163" s="25"/>
      <c r="GF163" s="25"/>
      <c r="GG163" s="25"/>
      <c r="GH163" s="25"/>
      <c r="GI163" s="25"/>
      <c r="GJ163" s="25"/>
      <c r="GK163" s="25"/>
      <c r="GL163" s="25"/>
      <c r="GM163" s="25"/>
      <c r="GN163" s="25"/>
      <c r="GO163" s="25"/>
      <c r="GP163" s="25"/>
      <c r="GQ163" s="25"/>
      <c r="GR163" s="25"/>
      <c r="GS163" s="25"/>
      <c r="GT163" s="25"/>
      <c r="GU163" s="25"/>
      <c r="GV163" s="25"/>
      <c r="GW163" s="25"/>
      <c r="GX163" s="25"/>
      <c r="GY163" s="25"/>
      <c r="GZ163" s="25"/>
      <c r="HA163" s="25"/>
      <c r="HB163" s="25"/>
      <c r="HC163" s="25"/>
      <c r="HD163" s="25"/>
      <c r="HE163" s="25"/>
      <c r="HF163" s="25"/>
      <c r="HG163" s="25"/>
      <c r="HH163" s="25"/>
      <c r="HI163" s="25"/>
      <c r="HJ163" s="25"/>
      <c r="HK163" s="25"/>
      <c r="HL163" s="25"/>
      <c r="HM163" s="25"/>
      <c r="HN163" s="25"/>
      <c r="HO163" s="25"/>
      <c r="HP163" s="25"/>
      <c r="HQ163" s="25"/>
      <c r="HR163" s="25"/>
      <c r="HS163" s="25"/>
      <c r="HT163" s="25"/>
      <c r="HU163" s="25"/>
      <c r="HV163" s="25"/>
      <c r="HW163" s="25"/>
      <c r="HX163" s="25"/>
      <c r="HY163" s="25"/>
      <c r="HZ163" s="25"/>
      <c r="IA163" s="25"/>
      <c r="IB163" s="25"/>
      <c r="IC163" s="25"/>
      <c r="ID163" s="25"/>
      <c r="IE163" s="25"/>
      <c r="IF163" s="25"/>
      <c r="IG163" s="25"/>
      <c r="IH163" s="25"/>
      <c r="II163" s="25"/>
      <c r="IJ163" s="25"/>
      <c r="IK163" s="25"/>
      <c r="IL163" s="25"/>
      <c r="IM163" s="25"/>
      <c r="IN163" s="25"/>
      <c r="IO163" s="25"/>
      <c r="IP163" s="25"/>
      <c r="IQ163" s="25"/>
      <c r="IR163" s="25"/>
      <c r="IS163" s="25"/>
      <c r="IT163" s="25"/>
      <c r="IU163" s="25"/>
      <c r="IV163" s="25"/>
    </row>
    <row r="164" spans="2:256" s="27" customFormat="1">
      <c r="B164" s="25"/>
      <c r="C164" s="32"/>
      <c r="D164" s="33"/>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c r="AE164" s="25"/>
      <c r="AF164" s="25"/>
      <c r="AG164" s="25"/>
      <c r="AH164" s="25"/>
      <c r="AI164" s="25"/>
      <c r="AJ164" s="25"/>
      <c r="AK164" s="25"/>
      <c r="AL164" s="25"/>
      <c r="AM164" s="25"/>
      <c r="AN164" s="25"/>
      <c r="AO164" s="25"/>
      <c r="AP164" s="25"/>
      <c r="AQ164" s="25"/>
      <c r="AR164" s="25"/>
      <c r="AS164" s="25"/>
      <c r="AT164" s="25"/>
      <c r="AU164" s="25"/>
      <c r="AV164" s="25"/>
      <c r="AW164" s="25"/>
      <c r="AX164" s="25"/>
      <c r="AY164" s="25"/>
      <c r="AZ164" s="25"/>
      <c r="BA164" s="25"/>
      <c r="BB164" s="25"/>
      <c r="BC164" s="25"/>
      <c r="BD164" s="25"/>
      <c r="BE164" s="25"/>
      <c r="BF164" s="25"/>
      <c r="BG164" s="25"/>
      <c r="BH164" s="25"/>
      <c r="BI164" s="25"/>
      <c r="BJ164" s="25"/>
      <c r="BK164" s="25"/>
      <c r="BL164" s="25"/>
      <c r="BM164" s="25"/>
      <c r="BN164" s="25"/>
      <c r="BO164" s="25"/>
      <c r="BP164" s="25"/>
      <c r="BQ164" s="25"/>
      <c r="BR164" s="25"/>
      <c r="BS164" s="25"/>
      <c r="BT164" s="25"/>
      <c r="BU164" s="25"/>
      <c r="BV164" s="25"/>
      <c r="BW164" s="25"/>
      <c r="BX164" s="25"/>
      <c r="BY164" s="25"/>
      <c r="BZ164" s="25"/>
      <c r="CA164" s="25"/>
      <c r="CB164" s="25"/>
      <c r="CC164" s="25"/>
      <c r="CD164" s="25"/>
      <c r="CE164" s="25"/>
      <c r="CF164" s="25"/>
      <c r="CG164" s="25"/>
      <c r="CH164" s="25"/>
      <c r="CI164" s="25"/>
      <c r="CJ164" s="25"/>
      <c r="CK164" s="25"/>
      <c r="CL164" s="25"/>
      <c r="CM164" s="25"/>
      <c r="CN164" s="25"/>
      <c r="CO164" s="25"/>
      <c r="CP164" s="25"/>
      <c r="CQ164" s="25"/>
      <c r="CR164" s="25"/>
      <c r="CS164" s="25"/>
      <c r="CT164" s="25"/>
      <c r="CU164" s="25"/>
      <c r="CV164" s="25"/>
      <c r="CW164" s="25"/>
      <c r="CX164" s="25"/>
      <c r="CY164" s="25"/>
      <c r="CZ164" s="25"/>
      <c r="DA164" s="25"/>
      <c r="DB164" s="25"/>
      <c r="DC164" s="25"/>
      <c r="DD164" s="25"/>
      <c r="DE164" s="25"/>
      <c r="DF164" s="25"/>
      <c r="DG164" s="25"/>
      <c r="DH164" s="25"/>
      <c r="DI164" s="25"/>
      <c r="DJ164" s="25"/>
      <c r="DK164" s="25"/>
      <c r="DL164" s="25"/>
      <c r="DM164" s="25"/>
      <c r="DN164" s="25"/>
      <c r="DO164" s="25"/>
      <c r="DP164" s="25"/>
      <c r="DQ164" s="25"/>
      <c r="DR164" s="25"/>
      <c r="DS164" s="25"/>
      <c r="DT164" s="25"/>
      <c r="DU164" s="25"/>
      <c r="DV164" s="25"/>
      <c r="DW164" s="25"/>
      <c r="DX164" s="25"/>
      <c r="DY164" s="25"/>
      <c r="DZ164" s="25"/>
      <c r="EA164" s="25"/>
      <c r="EB164" s="25"/>
      <c r="EC164" s="25"/>
      <c r="ED164" s="25"/>
      <c r="EE164" s="25"/>
      <c r="EF164" s="25"/>
      <c r="EG164" s="25"/>
      <c r="EH164" s="25"/>
      <c r="EI164" s="25"/>
      <c r="EJ164" s="25"/>
      <c r="EK164" s="25"/>
      <c r="EL164" s="25"/>
      <c r="EM164" s="25"/>
      <c r="EN164" s="25"/>
      <c r="EO164" s="25"/>
      <c r="EP164" s="25"/>
      <c r="EQ164" s="25"/>
      <c r="ER164" s="25"/>
      <c r="ES164" s="25"/>
      <c r="ET164" s="25"/>
      <c r="EU164" s="25"/>
      <c r="EV164" s="25"/>
      <c r="EW164" s="25"/>
      <c r="EX164" s="25"/>
      <c r="EY164" s="25"/>
      <c r="EZ164" s="25"/>
      <c r="FA164" s="25"/>
      <c r="FB164" s="25"/>
      <c r="FC164" s="25"/>
      <c r="FD164" s="25"/>
      <c r="FE164" s="25"/>
      <c r="FF164" s="25"/>
      <c r="FG164" s="25"/>
      <c r="FH164" s="25"/>
      <c r="FI164" s="25"/>
      <c r="FJ164" s="25"/>
      <c r="FK164" s="25"/>
      <c r="FL164" s="25"/>
      <c r="FM164" s="25"/>
      <c r="FN164" s="25"/>
      <c r="FO164" s="25"/>
      <c r="FP164" s="25"/>
      <c r="FQ164" s="25"/>
      <c r="FR164" s="25"/>
      <c r="FS164" s="25"/>
      <c r="FT164" s="25"/>
      <c r="FU164" s="25"/>
      <c r="FV164" s="25"/>
      <c r="FW164" s="25"/>
      <c r="FX164" s="25"/>
      <c r="FY164" s="25"/>
      <c r="FZ164" s="25"/>
      <c r="GA164" s="25"/>
      <c r="GB164" s="25"/>
      <c r="GC164" s="25"/>
      <c r="GD164" s="25"/>
      <c r="GE164" s="25"/>
      <c r="GF164" s="25"/>
      <c r="GG164" s="25"/>
      <c r="GH164" s="25"/>
      <c r="GI164" s="25"/>
      <c r="GJ164" s="25"/>
      <c r="GK164" s="25"/>
      <c r="GL164" s="25"/>
      <c r="GM164" s="25"/>
      <c r="GN164" s="25"/>
      <c r="GO164" s="25"/>
      <c r="GP164" s="25"/>
      <c r="GQ164" s="25"/>
      <c r="GR164" s="25"/>
      <c r="GS164" s="25"/>
      <c r="GT164" s="25"/>
      <c r="GU164" s="25"/>
      <c r="GV164" s="25"/>
      <c r="GW164" s="25"/>
      <c r="GX164" s="25"/>
      <c r="GY164" s="25"/>
      <c r="GZ164" s="25"/>
      <c r="HA164" s="25"/>
      <c r="HB164" s="25"/>
      <c r="HC164" s="25"/>
      <c r="HD164" s="25"/>
      <c r="HE164" s="25"/>
      <c r="HF164" s="25"/>
      <c r="HG164" s="25"/>
      <c r="HH164" s="25"/>
      <c r="HI164" s="25"/>
      <c r="HJ164" s="25"/>
      <c r="HK164" s="25"/>
      <c r="HL164" s="25"/>
      <c r="HM164" s="25"/>
      <c r="HN164" s="25"/>
      <c r="HO164" s="25"/>
      <c r="HP164" s="25"/>
      <c r="HQ164" s="25"/>
      <c r="HR164" s="25"/>
      <c r="HS164" s="25"/>
      <c r="HT164" s="25"/>
      <c r="HU164" s="25"/>
      <c r="HV164" s="25"/>
      <c r="HW164" s="25"/>
      <c r="HX164" s="25"/>
      <c r="HY164" s="25"/>
      <c r="HZ164" s="25"/>
      <c r="IA164" s="25"/>
      <c r="IB164" s="25"/>
      <c r="IC164" s="25"/>
      <c r="ID164" s="25"/>
      <c r="IE164" s="25"/>
      <c r="IF164" s="25"/>
      <c r="IG164" s="25"/>
      <c r="IH164" s="25"/>
      <c r="II164" s="25"/>
      <c r="IJ164" s="25"/>
      <c r="IK164" s="25"/>
      <c r="IL164" s="25"/>
      <c r="IM164" s="25"/>
      <c r="IN164" s="25"/>
      <c r="IO164" s="25"/>
      <c r="IP164" s="25"/>
      <c r="IQ164" s="25"/>
      <c r="IR164" s="25"/>
      <c r="IS164" s="25"/>
      <c r="IT164" s="25"/>
      <c r="IU164" s="25"/>
      <c r="IV164" s="25"/>
    </row>
    <row r="165" spans="2:256" s="27" customFormat="1">
      <c r="B165" s="25"/>
      <c r="C165" s="32"/>
      <c r="D165" s="33"/>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c r="AE165" s="25"/>
      <c r="AF165" s="25"/>
      <c r="AG165" s="25"/>
      <c r="AH165" s="25"/>
      <c r="AI165" s="25"/>
      <c r="AJ165" s="25"/>
      <c r="AK165" s="25"/>
      <c r="AL165" s="25"/>
      <c r="AM165" s="25"/>
      <c r="AN165" s="25"/>
      <c r="AO165" s="25"/>
      <c r="AP165" s="25"/>
      <c r="AQ165" s="25"/>
      <c r="AR165" s="25"/>
      <c r="AS165" s="25"/>
      <c r="AT165" s="25"/>
      <c r="AU165" s="25"/>
      <c r="AV165" s="25"/>
      <c r="AW165" s="25"/>
      <c r="AX165" s="25"/>
      <c r="AY165" s="25"/>
      <c r="AZ165" s="25"/>
      <c r="BA165" s="25"/>
      <c r="BB165" s="25"/>
      <c r="BC165" s="25"/>
      <c r="BD165" s="25"/>
      <c r="BE165" s="25"/>
      <c r="BF165" s="25"/>
      <c r="BG165" s="25"/>
      <c r="BH165" s="25"/>
      <c r="BI165" s="25"/>
      <c r="BJ165" s="25"/>
      <c r="BK165" s="25"/>
      <c r="BL165" s="25"/>
      <c r="BM165" s="25"/>
      <c r="BN165" s="25"/>
      <c r="BO165" s="25"/>
      <c r="BP165" s="25"/>
      <c r="BQ165" s="25"/>
      <c r="BR165" s="25"/>
      <c r="BS165" s="25"/>
      <c r="BT165" s="25"/>
      <c r="BU165" s="25"/>
      <c r="BV165" s="25"/>
      <c r="BW165" s="25"/>
      <c r="BX165" s="25"/>
      <c r="BY165" s="25"/>
      <c r="BZ165" s="25"/>
      <c r="CA165" s="25"/>
      <c r="CB165" s="25"/>
      <c r="CC165" s="25"/>
      <c r="CD165" s="25"/>
      <c r="CE165" s="25"/>
      <c r="CF165" s="25"/>
      <c r="CG165" s="25"/>
      <c r="CH165" s="25"/>
      <c r="CI165" s="25"/>
      <c r="CJ165" s="25"/>
      <c r="CK165" s="25"/>
      <c r="CL165" s="25"/>
      <c r="CM165" s="25"/>
      <c r="CN165" s="25"/>
      <c r="CO165" s="25"/>
      <c r="CP165" s="25"/>
      <c r="CQ165" s="25"/>
      <c r="CR165" s="25"/>
      <c r="CS165" s="25"/>
      <c r="CT165" s="25"/>
      <c r="CU165" s="25"/>
      <c r="CV165" s="25"/>
      <c r="CW165" s="25"/>
      <c r="CX165" s="25"/>
      <c r="CY165" s="25"/>
      <c r="CZ165" s="25"/>
      <c r="DA165" s="25"/>
      <c r="DB165" s="25"/>
      <c r="DC165" s="25"/>
      <c r="DD165" s="25"/>
      <c r="DE165" s="25"/>
      <c r="DF165" s="25"/>
      <c r="DG165" s="25"/>
      <c r="DH165" s="25"/>
      <c r="DI165" s="25"/>
      <c r="DJ165" s="25"/>
      <c r="DK165" s="25"/>
      <c r="DL165" s="25"/>
      <c r="DM165" s="25"/>
      <c r="DN165" s="25"/>
      <c r="DO165" s="25"/>
      <c r="DP165" s="25"/>
      <c r="DQ165" s="25"/>
      <c r="DR165" s="25"/>
      <c r="DS165" s="25"/>
      <c r="DT165" s="25"/>
      <c r="DU165" s="25"/>
      <c r="DV165" s="25"/>
      <c r="DW165" s="25"/>
      <c r="DX165" s="25"/>
      <c r="DY165" s="25"/>
      <c r="DZ165" s="25"/>
      <c r="EA165" s="25"/>
      <c r="EB165" s="25"/>
      <c r="EC165" s="25"/>
      <c r="ED165" s="25"/>
      <c r="EE165" s="25"/>
      <c r="EF165" s="25"/>
      <c r="EG165" s="25"/>
      <c r="EH165" s="25"/>
      <c r="EI165" s="25"/>
      <c r="EJ165" s="25"/>
      <c r="EK165" s="25"/>
      <c r="EL165" s="25"/>
      <c r="EM165" s="25"/>
      <c r="EN165" s="25"/>
      <c r="EO165" s="25"/>
      <c r="EP165" s="25"/>
      <c r="EQ165" s="25"/>
      <c r="ER165" s="25"/>
      <c r="ES165" s="25"/>
      <c r="ET165" s="25"/>
      <c r="EU165" s="25"/>
      <c r="EV165" s="25"/>
      <c r="EW165" s="25"/>
      <c r="EX165" s="25"/>
      <c r="EY165" s="25"/>
      <c r="EZ165" s="25"/>
      <c r="FA165" s="25"/>
      <c r="FB165" s="25"/>
      <c r="FC165" s="25"/>
      <c r="FD165" s="25"/>
      <c r="FE165" s="25"/>
      <c r="FF165" s="25"/>
      <c r="FG165" s="25"/>
      <c r="FH165" s="25"/>
      <c r="FI165" s="25"/>
      <c r="FJ165" s="25"/>
      <c r="FK165" s="25"/>
      <c r="FL165" s="25"/>
      <c r="FM165" s="25"/>
      <c r="FN165" s="25"/>
      <c r="FO165" s="25"/>
      <c r="FP165" s="25"/>
      <c r="FQ165" s="25"/>
      <c r="FR165" s="25"/>
      <c r="FS165" s="25"/>
      <c r="FT165" s="25"/>
      <c r="FU165" s="25"/>
      <c r="FV165" s="25"/>
      <c r="FW165" s="25"/>
      <c r="FX165" s="25"/>
      <c r="FY165" s="25"/>
      <c r="FZ165" s="25"/>
      <c r="GA165" s="25"/>
      <c r="GB165" s="25"/>
      <c r="GC165" s="25"/>
      <c r="GD165" s="25"/>
      <c r="GE165" s="25"/>
      <c r="GF165" s="25"/>
      <c r="GG165" s="25"/>
      <c r="GH165" s="25"/>
      <c r="GI165" s="25"/>
      <c r="GJ165" s="25"/>
      <c r="GK165" s="25"/>
      <c r="GL165" s="25"/>
      <c r="GM165" s="25"/>
      <c r="GN165" s="25"/>
      <c r="GO165" s="25"/>
      <c r="GP165" s="25"/>
      <c r="GQ165" s="25"/>
      <c r="GR165" s="25"/>
      <c r="GS165" s="25"/>
      <c r="GT165" s="25"/>
      <c r="GU165" s="25"/>
      <c r="GV165" s="25"/>
      <c r="GW165" s="25"/>
      <c r="GX165" s="25"/>
      <c r="GY165" s="25"/>
      <c r="GZ165" s="25"/>
      <c r="HA165" s="25"/>
      <c r="HB165" s="25"/>
      <c r="HC165" s="25"/>
      <c r="HD165" s="25"/>
      <c r="HE165" s="25"/>
      <c r="HF165" s="25"/>
      <c r="HG165" s="25"/>
      <c r="HH165" s="25"/>
      <c r="HI165" s="25"/>
      <c r="HJ165" s="25"/>
      <c r="HK165" s="25"/>
      <c r="HL165" s="25"/>
      <c r="HM165" s="25"/>
      <c r="HN165" s="25"/>
      <c r="HO165" s="25"/>
      <c r="HP165" s="25"/>
      <c r="HQ165" s="25"/>
      <c r="HR165" s="25"/>
      <c r="HS165" s="25"/>
      <c r="HT165" s="25"/>
      <c r="HU165" s="25"/>
      <c r="HV165" s="25"/>
      <c r="HW165" s="25"/>
      <c r="HX165" s="25"/>
      <c r="HY165" s="25"/>
      <c r="HZ165" s="25"/>
      <c r="IA165" s="25"/>
      <c r="IB165" s="25"/>
      <c r="IC165" s="25"/>
      <c r="ID165" s="25"/>
      <c r="IE165" s="25"/>
      <c r="IF165" s="25"/>
      <c r="IG165" s="25"/>
      <c r="IH165" s="25"/>
      <c r="II165" s="25"/>
      <c r="IJ165" s="25"/>
      <c r="IK165" s="25"/>
      <c r="IL165" s="25"/>
      <c r="IM165" s="25"/>
      <c r="IN165" s="25"/>
      <c r="IO165" s="25"/>
      <c r="IP165" s="25"/>
      <c r="IQ165" s="25"/>
      <c r="IR165" s="25"/>
      <c r="IS165" s="25"/>
      <c r="IT165" s="25"/>
      <c r="IU165" s="25"/>
      <c r="IV165" s="25"/>
    </row>
    <row r="166" spans="2:256" s="27" customFormat="1">
      <c r="B166" s="25"/>
      <c r="C166" s="32"/>
      <c r="D166" s="33"/>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c r="AE166" s="25"/>
      <c r="AF166" s="25"/>
      <c r="AG166" s="25"/>
      <c r="AH166" s="25"/>
      <c r="AI166" s="25"/>
      <c r="AJ166" s="25"/>
      <c r="AK166" s="25"/>
      <c r="AL166" s="25"/>
      <c r="AM166" s="25"/>
      <c r="AN166" s="25"/>
      <c r="AO166" s="25"/>
      <c r="AP166" s="25"/>
      <c r="AQ166" s="25"/>
      <c r="AR166" s="25"/>
      <c r="AS166" s="25"/>
      <c r="AT166" s="25"/>
      <c r="AU166" s="25"/>
      <c r="AV166" s="25"/>
      <c r="AW166" s="25"/>
      <c r="AX166" s="25"/>
      <c r="AY166" s="25"/>
      <c r="AZ166" s="25"/>
      <c r="BA166" s="25"/>
      <c r="BB166" s="25"/>
      <c r="BC166" s="25"/>
      <c r="BD166" s="25"/>
      <c r="BE166" s="25"/>
      <c r="BF166" s="25"/>
      <c r="BG166" s="25"/>
      <c r="BH166" s="25"/>
      <c r="BI166" s="25"/>
      <c r="BJ166" s="25"/>
      <c r="BK166" s="25"/>
      <c r="BL166" s="25"/>
      <c r="BM166" s="25"/>
      <c r="BN166" s="25"/>
      <c r="BO166" s="25"/>
      <c r="BP166" s="25"/>
      <c r="BQ166" s="25"/>
      <c r="BR166" s="25"/>
      <c r="BS166" s="25"/>
      <c r="BT166" s="25"/>
      <c r="BU166" s="25"/>
      <c r="BV166" s="25"/>
      <c r="BW166" s="25"/>
      <c r="BX166" s="25"/>
      <c r="BY166" s="25"/>
      <c r="BZ166" s="25"/>
      <c r="CA166" s="25"/>
      <c r="CB166" s="25"/>
      <c r="CC166" s="25"/>
      <c r="CD166" s="25"/>
      <c r="CE166" s="25"/>
      <c r="CF166" s="25"/>
      <c r="CG166" s="25"/>
      <c r="CH166" s="25"/>
      <c r="CI166" s="25"/>
      <c r="CJ166" s="25"/>
      <c r="CK166" s="25"/>
      <c r="CL166" s="25"/>
      <c r="CM166" s="25"/>
      <c r="CN166" s="25"/>
      <c r="CO166" s="25"/>
      <c r="CP166" s="25"/>
      <c r="CQ166" s="25"/>
      <c r="CR166" s="25"/>
      <c r="CS166" s="25"/>
      <c r="CT166" s="25"/>
      <c r="CU166" s="25"/>
      <c r="CV166" s="25"/>
      <c r="CW166" s="25"/>
      <c r="CX166" s="25"/>
      <c r="CY166" s="25"/>
      <c r="CZ166" s="25"/>
      <c r="DA166" s="25"/>
      <c r="DB166" s="25"/>
      <c r="DC166" s="25"/>
      <c r="DD166" s="25"/>
      <c r="DE166" s="25"/>
      <c r="DF166" s="25"/>
      <c r="DG166" s="25"/>
      <c r="DH166" s="25"/>
      <c r="DI166" s="25"/>
      <c r="DJ166" s="25"/>
      <c r="DK166" s="25"/>
      <c r="DL166" s="25"/>
      <c r="DM166" s="25"/>
      <c r="DN166" s="25"/>
      <c r="DO166" s="25"/>
      <c r="DP166" s="25"/>
      <c r="DQ166" s="25"/>
      <c r="DR166" s="25"/>
      <c r="DS166" s="25"/>
      <c r="DT166" s="25"/>
      <c r="DU166" s="25"/>
      <c r="DV166" s="25"/>
      <c r="DW166" s="25"/>
      <c r="DX166" s="25"/>
      <c r="DY166" s="25"/>
      <c r="DZ166" s="25"/>
      <c r="EA166" s="25"/>
      <c r="EB166" s="25"/>
      <c r="EC166" s="25"/>
      <c r="ED166" s="25"/>
      <c r="EE166" s="25"/>
      <c r="EF166" s="25"/>
      <c r="EG166" s="25"/>
      <c r="EH166" s="25"/>
      <c r="EI166" s="25"/>
      <c r="EJ166" s="25"/>
      <c r="EK166" s="25"/>
      <c r="EL166" s="25"/>
      <c r="EM166" s="25"/>
      <c r="EN166" s="25"/>
      <c r="EO166" s="25"/>
      <c r="EP166" s="25"/>
      <c r="EQ166" s="25"/>
      <c r="ER166" s="25"/>
      <c r="ES166" s="25"/>
      <c r="ET166" s="25"/>
      <c r="EU166" s="25"/>
      <c r="EV166" s="25"/>
      <c r="EW166" s="25"/>
      <c r="EX166" s="25"/>
      <c r="EY166" s="25"/>
      <c r="EZ166" s="25"/>
      <c r="FA166" s="25"/>
      <c r="FB166" s="25"/>
      <c r="FC166" s="25"/>
      <c r="FD166" s="25"/>
      <c r="FE166" s="25"/>
      <c r="FF166" s="25"/>
      <c r="FG166" s="25"/>
      <c r="FH166" s="25"/>
      <c r="FI166" s="25"/>
      <c r="FJ166" s="25"/>
      <c r="FK166" s="25"/>
      <c r="FL166" s="25"/>
      <c r="FM166" s="25"/>
      <c r="FN166" s="25"/>
      <c r="FO166" s="25"/>
      <c r="FP166" s="25"/>
      <c r="FQ166" s="25"/>
      <c r="FR166" s="25"/>
      <c r="FS166" s="25"/>
      <c r="FT166" s="25"/>
      <c r="FU166" s="25"/>
      <c r="FV166" s="25"/>
      <c r="FW166" s="25"/>
      <c r="FX166" s="25"/>
      <c r="FY166" s="25"/>
      <c r="FZ166" s="25"/>
      <c r="GA166" s="25"/>
      <c r="GB166" s="25"/>
      <c r="GC166" s="25"/>
      <c r="GD166" s="25"/>
      <c r="GE166" s="25"/>
      <c r="GF166" s="25"/>
      <c r="GG166" s="25"/>
      <c r="GH166" s="25"/>
      <c r="GI166" s="25"/>
      <c r="GJ166" s="25"/>
      <c r="GK166" s="25"/>
      <c r="GL166" s="25"/>
      <c r="GM166" s="25"/>
      <c r="GN166" s="25"/>
      <c r="GO166" s="25"/>
      <c r="GP166" s="25"/>
      <c r="GQ166" s="25"/>
      <c r="GR166" s="25"/>
      <c r="GS166" s="25"/>
      <c r="GT166" s="25"/>
      <c r="GU166" s="25"/>
      <c r="GV166" s="25"/>
      <c r="GW166" s="25"/>
      <c r="GX166" s="25"/>
      <c r="GY166" s="25"/>
      <c r="GZ166" s="25"/>
      <c r="HA166" s="25"/>
      <c r="HB166" s="25"/>
      <c r="HC166" s="25"/>
      <c r="HD166" s="25"/>
      <c r="HE166" s="25"/>
      <c r="HF166" s="25"/>
      <c r="HG166" s="25"/>
      <c r="HH166" s="25"/>
      <c r="HI166" s="25"/>
      <c r="HJ166" s="25"/>
      <c r="HK166" s="25"/>
      <c r="HL166" s="25"/>
      <c r="HM166" s="25"/>
      <c r="HN166" s="25"/>
      <c r="HO166" s="25"/>
      <c r="HP166" s="25"/>
      <c r="HQ166" s="25"/>
      <c r="HR166" s="25"/>
      <c r="HS166" s="25"/>
      <c r="HT166" s="25"/>
      <c r="HU166" s="25"/>
      <c r="HV166" s="25"/>
      <c r="HW166" s="25"/>
      <c r="HX166" s="25"/>
      <c r="HY166" s="25"/>
      <c r="HZ166" s="25"/>
      <c r="IA166" s="25"/>
      <c r="IB166" s="25"/>
      <c r="IC166" s="25"/>
      <c r="ID166" s="25"/>
      <c r="IE166" s="25"/>
      <c r="IF166" s="25"/>
      <c r="IG166" s="25"/>
      <c r="IH166" s="25"/>
      <c r="II166" s="25"/>
      <c r="IJ166" s="25"/>
      <c r="IK166" s="25"/>
      <c r="IL166" s="25"/>
      <c r="IM166" s="25"/>
      <c r="IN166" s="25"/>
      <c r="IO166" s="25"/>
      <c r="IP166" s="25"/>
      <c r="IQ166" s="25"/>
      <c r="IR166" s="25"/>
      <c r="IS166" s="25"/>
      <c r="IT166" s="25"/>
      <c r="IU166" s="25"/>
      <c r="IV166" s="25"/>
    </row>
    <row r="167" spans="2:256" s="27" customFormat="1">
      <c r="B167" s="25"/>
      <c r="C167" s="32"/>
      <c r="D167" s="33"/>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c r="AF167" s="25"/>
      <c r="AG167" s="25"/>
      <c r="AH167" s="25"/>
      <c r="AI167" s="25"/>
      <c r="AJ167" s="25"/>
      <c r="AK167" s="25"/>
      <c r="AL167" s="25"/>
      <c r="AM167" s="25"/>
      <c r="AN167" s="25"/>
      <c r="AO167" s="25"/>
      <c r="AP167" s="25"/>
      <c r="AQ167" s="25"/>
      <c r="AR167" s="25"/>
      <c r="AS167" s="25"/>
      <c r="AT167" s="25"/>
      <c r="AU167" s="25"/>
      <c r="AV167" s="25"/>
      <c r="AW167" s="25"/>
      <c r="AX167" s="25"/>
      <c r="AY167" s="25"/>
      <c r="AZ167" s="25"/>
      <c r="BA167" s="25"/>
      <c r="BB167" s="25"/>
      <c r="BC167" s="25"/>
      <c r="BD167" s="25"/>
      <c r="BE167" s="25"/>
      <c r="BF167" s="25"/>
      <c r="BG167" s="25"/>
      <c r="BH167" s="25"/>
      <c r="BI167" s="25"/>
      <c r="BJ167" s="25"/>
      <c r="BK167" s="25"/>
      <c r="BL167" s="25"/>
      <c r="BM167" s="25"/>
      <c r="BN167" s="25"/>
      <c r="BO167" s="25"/>
      <c r="BP167" s="25"/>
      <c r="BQ167" s="25"/>
      <c r="BR167" s="25"/>
      <c r="BS167" s="25"/>
      <c r="BT167" s="25"/>
      <c r="BU167" s="25"/>
      <c r="BV167" s="25"/>
      <c r="BW167" s="25"/>
      <c r="BX167" s="25"/>
      <c r="BY167" s="25"/>
      <c r="BZ167" s="25"/>
      <c r="CA167" s="25"/>
      <c r="CB167" s="25"/>
      <c r="CC167" s="25"/>
      <c r="CD167" s="25"/>
      <c r="CE167" s="25"/>
      <c r="CF167" s="25"/>
      <c r="CG167" s="25"/>
      <c r="CH167" s="25"/>
      <c r="CI167" s="25"/>
      <c r="CJ167" s="25"/>
      <c r="CK167" s="25"/>
      <c r="CL167" s="25"/>
      <c r="CM167" s="25"/>
      <c r="CN167" s="25"/>
      <c r="CO167" s="25"/>
      <c r="CP167" s="25"/>
      <c r="CQ167" s="25"/>
      <c r="CR167" s="25"/>
      <c r="CS167" s="25"/>
      <c r="CT167" s="25"/>
      <c r="CU167" s="25"/>
      <c r="CV167" s="25"/>
      <c r="CW167" s="25"/>
      <c r="CX167" s="25"/>
      <c r="CY167" s="25"/>
      <c r="CZ167" s="25"/>
      <c r="DA167" s="25"/>
      <c r="DB167" s="25"/>
      <c r="DC167" s="25"/>
      <c r="DD167" s="25"/>
      <c r="DE167" s="25"/>
      <c r="DF167" s="25"/>
      <c r="DG167" s="25"/>
      <c r="DH167" s="25"/>
      <c r="DI167" s="25"/>
      <c r="DJ167" s="25"/>
      <c r="DK167" s="25"/>
      <c r="DL167" s="25"/>
      <c r="DM167" s="25"/>
      <c r="DN167" s="25"/>
      <c r="DO167" s="25"/>
      <c r="DP167" s="25"/>
      <c r="DQ167" s="25"/>
      <c r="DR167" s="25"/>
      <c r="DS167" s="25"/>
      <c r="DT167" s="25"/>
      <c r="DU167" s="25"/>
      <c r="DV167" s="25"/>
      <c r="DW167" s="25"/>
      <c r="DX167" s="25"/>
      <c r="DY167" s="25"/>
      <c r="DZ167" s="25"/>
      <c r="EA167" s="25"/>
      <c r="EB167" s="25"/>
      <c r="EC167" s="25"/>
      <c r="ED167" s="25"/>
      <c r="EE167" s="25"/>
      <c r="EF167" s="25"/>
      <c r="EG167" s="25"/>
      <c r="EH167" s="25"/>
      <c r="EI167" s="25"/>
      <c r="EJ167" s="25"/>
      <c r="EK167" s="25"/>
      <c r="EL167" s="25"/>
      <c r="EM167" s="25"/>
      <c r="EN167" s="25"/>
      <c r="EO167" s="25"/>
      <c r="EP167" s="25"/>
      <c r="EQ167" s="25"/>
      <c r="ER167" s="25"/>
      <c r="ES167" s="25"/>
      <c r="ET167" s="25"/>
      <c r="EU167" s="25"/>
      <c r="EV167" s="25"/>
      <c r="EW167" s="25"/>
      <c r="EX167" s="25"/>
      <c r="EY167" s="25"/>
      <c r="EZ167" s="25"/>
      <c r="FA167" s="25"/>
      <c r="FB167" s="25"/>
      <c r="FC167" s="25"/>
      <c r="FD167" s="25"/>
      <c r="FE167" s="25"/>
      <c r="FF167" s="25"/>
      <c r="FG167" s="25"/>
      <c r="FH167" s="25"/>
      <c r="FI167" s="25"/>
      <c r="FJ167" s="25"/>
      <c r="FK167" s="25"/>
      <c r="FL167" s="25"/>
      <c r="FM167" s="25"/>
      <c r="FN167" s="25"/>
      <c r="FO167" s="25"/>
      <c r="FP167" s="25"/>
      <c r="FQ167" s="25"/>
      <c r="FR167" s="25"/>
      <c r="FS167" s="25"/>
      <c r="FT167" s="25"/>
      <c r="FU167" s="25"/>
      <c r="FV167" s="25"/>
      <c r="FW167" s="25"/>
      <c r="FX167" s="25"/>
      <c r="FY167" s="25"/>
      <c r="FZ167" s="25"/>
      <c r="GA167" s="25"/>
      <c r="GB167" s="25"/>
      <c r="GC167" s="25"/>
      <c r="GD167" s="25"/>
      <c r="GE167" s="25"/>
      <c r="GF167" s="25"/>
      <c r="GG167" s="25"/>
      <c r="GH167" s="25"/>
      <c r="GI167" s="25"/>
      <c r="GJ167" s="25"/>
      <c r="GK167" s="25"/>
      <c r="GL167" s="25"/>
      <c r="GM167" s="25"/>
      <c r="GN167" s="25"/>
      <c r="GO167" s="25"/>
      <c r="GP167" s="25"/>
      <c r="GQ167" s="25"/>
      <c r="GR167" s="25"/>
      <c r="GS167" s="25"/>
      <c r="GT167" s="25"/>
      <c r="GU167" s="25"/>
      <c r="GV167" s="25"/>
      <c r="GW167" s="25"/>
      <c r="GX167" s="25"/>
      <c r="GY167" s="25"/>
      <c r="GZ167" s="25"/>
      <c r="HA167" s="25"/>
      <c r="HB167" s="25"/>
      <c r="HC167" s="25"/>
      <c r="HD167" s="25"/>
      <c r="HE167" s="25"/>
      <c r="HF167" s="25"/>
      <c r="HG167" s="25"/>
      <c r="HH167" s="25"/>
      <c r="HI167" s="25"/>
      <c r="HJ167" s="25"/>
      <c r="HK167" s="25"/>
      <c r="HL167" s="25"/>
      <c r="HM167" s="25"/>
      <c r="HN167" s="25"/>
      <c r="HO167" s="25"/>
      <c r="HP167" s="25"/>
      <c r="HQ167" s="25"/>
      <c r="HR167" s="25"/>
      <c r="HS167" s="25"/>
      <c r="HT167" s="25"/>
      <c r="HU167" s="25"/>
      <c r="HV167" s="25"/>
      <c r="HW167" s="25"/>
      <c r="HX167" s="25"/>
      <c r="HY167" s="25"/>
      <c r="HZ167" s="25"/>
      <c r="IA167" s="25"/>
      <c r="IB167" s="25"/>
      <c r="IC167" s="25"/>
      <c r="ID167" s="25"/>
      <c r="IE167" s="25"/>
      <c r="IF167" s="25"/>
      <c r="IG167" s="25"/>
      <c r="IH167" s="25"/>
      <c r="II167" s="25"/>
      <c r="IJ167" s="25"/>
      <c r="IK167" s="25"/>
      <c r="IL167" s="25"/>
      <c r="IM167" s="25"/>
      <c r="IN167" s="25"/>
      <c r="IO167" s="25"/>
      <c r="IP167" s="25"/>
      <c r="IQ167" s="25"/>
      <c r="IR167" s="25"/>
      <c r="IS167" s="25"/>
      <c r="IT167" s="25"/>
      <c r="IU167" s="25"/>
      <c r="IV167" s="25"/>
    </row>
    <row r="168" spans="2:256" s="27" customFormat="1">
      <c r="B168" s="25"/>
      <c r="C168" s="32"/>
      <c r="D168" s="33"/>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c r="AF168" s="25"/>
      <c r="AG168" s="25"/>
      <c r="AH168" s="25"/>
      <c r="AI168" s="25"/>
      <c r="AJ168" s="25"/>
      <c r="AK168" s="25"/>
      <c r="AL168" s="25"/>
      <c r="AM168" s="25"/>
      <c r="AN168" s="25"/>
      <c r="AO168" s="25"/>
      <c r="AP168" s="25"/>
      <c r="AQ168" s="25"/>
      <c r="AR168" s="25"/>
      <c r="AS168" s="25"/>
      <c r="AT168" s="25"/>
      <c r="AU168" s="25"/>
      <c r="AV168" s="25"/>
      <c r="AW168" s="25"/>
      <c r="AX168" s="25"/>
      <c r="AY168" s="25"/>
      <c r="AZ168" s="25"/>
      <c r="BA168" s="25"/>
      <c r="BB168" s="25"/>
      <c r="BC168" s="25"/>
      <c r="BD168" s="25"/>
      <c r="BE168" s="25"/>
      <c r="BF168" s="25"/>
      <c r="BG168" s="25"/>
      <c r="BH168" s="25"/>
      <c r="BI168" s="25"/>
      <c r="BJ168" s="25"/>
      <c r="BK168" s="25"/>
      <c r="BL168" s="25"/>
      <c r="BM168" s="25"/>
      <c r="BN168" s="25"/>
      <c r="BO168" s="25"/>
      <c r="BP168" s="25"/>
      <c r="BQ168" s="25"/>
      <c r="BR168" s="25"/>
      <c r="BS168" s="25"/>
      <c r="BT168" s="25"/>
      <c r="BU168" s="25"/>
      <c r="BV168" s="25"/>
      <c r="BW168" s="25"/>
      <c r="BX168" s="25"/>
      <c r="BY168" s="25"/>
      <c r="BZ168" s="25"/>
      <c r="CA168" s="25"/>
      <c r="CB168" s="25"/>
      <c r="CC168" s="25"/>
      <c r="CD168" s="25"/>
      <c r="CE168" s="25"/>
      <c r="CF168" s="25"/>
      <c r="CG168" s="25"/>
      <c r="CH168" s="25"/>
      <c r="CI168" s="25"/>
      <c r="CJ168" s="25"/>
      <c r="CK168" s="25"/>
      <c r="CL168" s="25"/>
      <c r="CM168" s="25"/>
      <c r="CN168" s="25"/>
      <c r="CO168" s="25"/>
      <c r="CP168" s="25"/>
      <c r="CQ168" s="25"/>
      <c r="CR168" s="25"/>
      <c r="CS168" s="25"/>
      <c r="CT168" s="25"/>
      <c r="CU168" s="25"/>
      <c r="CV168" s="25"/>
      <c r="CW168" s="25"/>
      <c r="CX168" s="25"/>
      <c r="CY168" s="25"/>
      <c r="CZ168" s="25"/>
      <c r="DA168" s="25"/>
      <c r="DB168" s="25"/>
      <c r="DC168" s="25"/>
      <c r="DD168" s="25"/>
      <c r="DE168" s="25"/>
      <c r="DF168" s="25"/>
      <c r="DG168" s="25"/>
      <c r="DH168" s="25"/>
      <c r="DI168" s="25"/>
      <c r="DJ168" s="25"/>
      <c r="DK168" s="25"/>
      <c r="DL168" s="25"/>
      <c r="DM168" s="25"/>
      <c r="DN168" s="25"/>
      <c r="DO168" s="25"/>
      <c r="DP168" s="25"/>
      <c r="DQ168" s="25"/>
      <c r="DR168" s="25"/>
      <c r="DS168" s="25"/>
      <c r="DT168" s="25"/>
      <c r="DU168" s="25"/>
      <c r="DV168" s="25"/>
      <c r="DW168" s="25"/>
      <c r="DX168" s="25"/>
      <c r="DY168" s="25"/>
      <c r="DZ168" s="25"/>
      <c r="EA168" s="25"/>
      <c r="EB168" s="25"/>
      <c r="EC168" s="25"/>
      <c r="ED168" s="25"/>
      <c r="EE168" s="25"/>
      <c r="EF168" s="25"/>
      <c r="EG168" s="25"/>
      <c r="EH168" s="25"/>
      <c r="EI168" s="25"/>
      <c r="EJ168" s="25"/>
      <c r="EK168" s="25"/>
      <c r="EL168" s="25"/>
      <c r="EM168" s="25"/>
      <c r="EN168" s="25"/>
      <c r="EO168" s="25"/>
      <c r="EP168" s="25"/>
      <c r="EQ168" s="25"/>
      <c r="ER168" s="25"/>
      <c r="ES168" s="25"/>
      <c r="ET168" s="25"/>
      <c r="EU168" s="25"/>
      <c r="EV168" s="25"/>
      <c r="EW168" s="25"/>
      <c r="EX168" s="25"/>
      <c r="EY168" s="25"/>
      <c r="EZ168" s="25"/>
      <c r="FA168" s="25"/>
      <c r="FB168" s="25"/>
      <c r="FC168" s="25"/>
      <c r="FD168" s="25"/>
      <c r="FE168" s="25"/>
      <c r="FF168" s="25"/>
      <c r="FG168" s="25"/>
      <c r="FH168" s="25"/>
      <c r="FI168" s="25"/>
      <c r="FJ168" s="25"/>
      <c r="FK168" s="25"/>
      <c r="FL168" s="25"/>
      <c r="FM168" s="25"/>
      <c r="FN168" s="25"/>
      <c r="FO168" s="25"/>
      <c r="FP168" s="25"/>
      <c r="FQ168" s="25"/>
      <c r="FR168" s="25"/>
      <c r="FS168" s="25"/>
      <c r="FT168" s="25"/>
      <c r="FU168" s="25"/>
      <c r="FV168" s="25"/>
      <c r="FW168" s="25"/>
      <c r="FX168" s="25"/>
      <c r="FY168" s="25"/>
      <c r="FZ168" s="25"/>
      <c r="GA168" s="25"/>
      <c r="GB168" s="25"/>
      <c r="GC168" s="25"/>
      <c r="GD168" s="25"/>
      <c r="GE168" s="25"/>
      <c r="GF168" s="25"/>
      <c r="GG168" s="25"/>
      <c r="GH168" s="25"/>
      <c r="GI168" s="25"/>
      <c r="GJ168" s="25"/>
      <c r="GK168" s="25"/>
      <c r="GL168" s="25"/>
      <c r="GM168" s="25"/>
      <c r="GN168" s="25"/>
      <c r="GO168" s="25"/>
      <c r="GP168" s="25"/>
      <c r="GQ168" s="25"/>
      <c r="GR168" s="25"/>
      <c r="GS168" s="25"/>
      <c r="GT168" s="25"/>
      <c r="GU168" s="25"/>
      <c r="GV168" s="25"/>
      <c r="GW168" s="25"/>
      <c r="GX168" s="25"/>
      <c r="GY168" s="25"/>
      <c r="GZ168" s="25"/>
      <c r="HA168" s="25"/>
      <c r="HB168" s="25"/>
      <c r="HC168" s="25"/>
      <c r="HD168" s="25"/>
      <c r="HE168" s="25"/>
      <c r="HF168" s="25"/>
      <c r="HG168" s="25"/>
      <c r="HH168" s="25"/>
      <c r="HI168" s="25"/>
      <c r="HJ168" s="25"/>
      <c r="HK168" s="25"/>
      <c r="HL168" s="25"/>
      <c r="HM168" s="25"/>
      <c r="HN168" s="25"/>
      <c r="HO168" s="25"/>
      <c r="HP168" s="25"/>
      <c r="HQ168" s="25"/>
      <c r="HR168" s="25"/>
      <c r="HS168" s="25"/>
      <c r="HT168" s="25"/>
      <c r="HU168" s="25"/>
      <c r="HV168" s="25"/>
      <c r="HW168" s="25"/>
      <c r="HX168" s="25"/>
      <c r="HY168" s="25"/>
      <c r="HZ168" s="25"/>
      <c r="IA168" s="25"/>
      <c r="IB168" s="25"/>
      <c r="IC168" s="25"/>
      <c r="ID168" s="25"/>
      <c r="IE168" s="25"/>
      <c r="IF168" s="25"/>
      <c r="IG168" s="25"/>
      <c r="IH168" s="25"/>
      <c r="II168" s="25"/>
      <c r="IJ168" s="25"/>
      <c r="IK168" s="25"/>
      <c r="IL168" s="25"/>
      <c r="IM168" s="25"/>
      <c r="IN168" s="25"/>
      <c r="IO168" s="25"/>
      <c r="IP168" s="25"/>
      <c r="IQ168" s="25"/>
      <c r="IR168" s="25"/>
      <c r="IS168" s="25"/>
      <c r="IT168" s="25"/>
      <c r="IU168" s="25"/>
      <c r="IV168" s="25"/>
    </row>
    <row r="169" spans="2:256" s="27" customFormat="1">
      <c r="B169" s="25"/>
      <c r="C169" s="32"/>
      <c r="D169" s="33"/>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c r="AF169" s="25"/>
      <c r="AG169" s="25"/>
      <c r="AH169" s="25"/>
      <c r="AI169" s="25"/>
      <c r="AJ169" s="25"/>
      <c r="AK169" s="25"/>
      <c r="AL169" s="25"/>
      <c r="AM169" s="25"/>
      <c r="AN169" s="25"/>
      <c r="AO169" s="25"/>
      <c r="AP169" s="25"/>
      <c r="AQ169" s="25"/>
      <c r="AR169" s="25"/>
      <c r="AS169" s="25"/>
      <c r="AT169" s="25"/>
      <c r="AU169" s="25"/>
      <c r="AV169" s="25"/>
      <c r="AW169" s="25"/>
      <c r="AX169" s="25"/>
      <c r="AY169" s="25"/>
      <c r="AZ169" s="25"/>
      <c r="BA169" s="25"/>
      <c r="BB169" s="25"/>
      <c r="BC169" s="25"/>
      <c r="BD169" s="25"/>
      <c r="BE169" s="25"/>
      <c r="BF169" s="25"/>
      <c r="BG169" s="25"/>
      <c r="BH169" s="25"/>
      <c r="BI169" s="25"/>
      <c r="BJ169" s="25"/>
      <c r="BK169" s="25"/>
      <c r="BL169" s="25"/>
      <c r="BM169" s="25"/>
      <c r="BN169" s="25"/>
      <c r="BO169" s="25"/>
      <c r="BP169" s="25"/>
      <c r="BQ169" s="25"/>
      <c r="BR169" s="25"/>
      <c r="BS169" s="25"/>
      <c r="BT169" s="25"/>
      <c r="BU169" s="25"/>
      <c r="BV169" s="25"/>
      <c r="BW169" s="25"/>
      <c r="BX169" s="25"/>
      <c r="BY169" s="25"/>
      <c r="BZ169" s="25"/>
      <c r="CA169" s="25"/>
      <c r="CB169" s="25"/>
      <c r="CC169" s="25"/>
      <c r="CD169" s="25"/>
      <c r="CE169" s="25"/>
      <c r="CF169" s="25"/>
      <c r="CG169" s="25"/>
      <c r="CH169" s="25"/>
      <c r="CI169" s="25"/>
      <c r="CJ169" s="25"/>
      <c r="CK169" s="25"/>
      <c r="CL169" s="25"/>
      <c r="CM169" s="25"/>
      <c r="CN169" s="25"/>
      <c r="CO169" s="25"/>
      <c r="CP169" s="25"/>
      <c r="CQ169" s="25"/>
      <c r="CR169" s="25"/>
      <c r="CS169" s="25"/>
      <c r="CT169" s="25"/>
      <c r="CU169" s="25"/>
      <c r="CV169" s="25"/>
      <c r="CW169" s="25"/>
      <c r="CX169" s="25"/>
      <c r="CY169" s="25"/>
      <c r="CZ169" s="25"/>
      <c r="DA169" s="25"/>
      <c r="DB169" s="25"/>
      <c r="DC169" s="25"/>
      <c r="DD169" s="25"/>
      <c r="DE169" s="25"/>
      <c r="DF169" s="25"/>
      <c r="DG169" s="25"/>
      <c r="DH169" s="25"/>
      <c r="DI169" s="25"/>
      <c r="DJ169" s="25"/>
      <c r="DK169" s="25"/>
      <c r="DL169" s="25"/>
      <c r="DM169" s="25"/>
      <c r="DN169" s="25"/>
      <c r="DO169" s="25"/>
      <c r="DP169" s="25"/>
      <c r="DQ169" s="25"/>
      <c r="DR169" s="25"/>
      <c r="DS169" s="25"/>
      <c r="DT169" s="25"/>
      <c r="DU169" s="25"/>
      <c r="DV169" s="25"/>
      <c r="DW169" s="25"/>
      <c r="DX169" s="25"/>
      <c r="DY169" s="25"/>
      <c r="DZ169" s="25"/>
      <c r="EA169" s="25"/>
      <c r="EB169" s="25"/>
      <c r="EC169" s="25"/>
      <c r="ED169" s="25"/>
      <c r="EE169" s="25"/>
      <c r="EF169" s="25"/>
      <c r="EG169" s="25"/>
      <c r="EH169" s="25"/>
      <c r="EI169" s="25"/>
      <c r="EJ169" s="25"/>
      <c r="EK169" s="25"/>
      <c r="EL169" s="25"/>
      <c r="EM169" s="25"/>
      <c r="EN169" s="25"/>
      <c r="EO169" s="25"/>
      <c r="EP169" s="25"/>
      <c r="EQ169" s="25"/>
      <c r="ER169" s="25"/>
      <c r="ES169" s="25"/>
      <c r="ET169" s="25"/>
      <c r="EU169" s="25"/>
      <c r="EV169" s="25"/>
      <c r="EW169" s="25"/>
      <c r="EX169" s="25"/>
      <c r="EY169" s="25"/>
      <c r="EZ169" s="25"/>
      <c r="FA169" s="25"/>
      <c r="FB169" s="25"/>
      <c r="FC169" s="25"/>
      <c r="FD169" s="25"/>
      <c r="FE169" s="25"/>
      <c r="FF169" s="25"/>
      <c r="FG169" s="25"/>
      <c r="FH169" s="25"/>
      <c r="FI169" s="25"/>
      <c r="FJ169" s="25"/>
      <c r="FK169" s="25"/>
      <c r="FL169" s="25"/>
      <c r="FM169" s="25"/>
      <c r="FN169" s="25"/>
      <c r="FO169" s="25"/>
      <c r="FP169" s="25"/>
      <c r="FQ169" s="25"/>
      <c r="FR169" s="25"/>
      <c r="FS169" s="25"/>
      <c r="FT169" s="25"/>
      <c r="FU169" s="25"/>
      <c r="FV169" s="25"/>
      <c r="FW169" s="25"/>
      <c r="FX169" s="25"/>
      <c r="FY169" s="25"/>
      <c r="FZ169" s="25"/>
      <c r="GA169" s="25"/>
      <c r="GB169" s="25"/>
      <c r="GC169" s="25"/>
      <c r="GD169" s="25"/>
      <c r="GE169" s="25"/>
      <c r="GF169" s="25"/>
      <c r="GG169" s="25"/>
      <c r="GH169" s="25"/>
      <c r="GI169" s="25"/>
      <c r="GJ169" s="25"/>
      <c r="GK169" s="25"/>
      <c r="GL169" s="25"/>
      <c r="GM169" s="25"/>
      <c r="GN169" s="25"/>
      <c r="GO169" s="25"/>
      <c r="GP169" s="25"/>
      <c r="GQ169" s="25"/>
      <c r="GR169" s="25"/>
      <c r="GS169" s="25"/>
      <c r="GT169" s="25"/>
      <c r="GU169" s="25"/>
      <c r="GV169" s="25"/>
      <c r="GW169" s="25"/>
      <c r="GX169" s="25"/>
      <c r="GY169" s="25"/>
      <c r="GZ169" s="25"/>
      <c r="HA169" s="25"/>
      <c r="HB169" s="25"/>
      <c r="HC169" s="25"/>
      <c r="HD169" s="25"/>
      <c r="HE169" s="25"/>
      <c r="HF169" s="25"/>
      <c r="HG169" s="25"/>
      <c r="HH169" s="25"/>
      <c r="HI169" s="25"/>
      <c r="HJ169" s="25"/>
      <c r="HK169" s="25"/>
      <c r="HL169" s="25"/>
      <c r="HM169" s="25"/>
      <c r="HN169" s="25"/>
      <c r="HO169" s="25"/>
      <c r="HP169" s="25"/>
      <c r="HQ169" s="25"/>
      <c r="HR169" s="25"/>
      <c r="HS169" s="25"/>
      <c r="HT169" s="25"/>
      <c r="HU169" s="25"/>
      <c r="HV169" s="25"/>
      <c r="HW169" s="25"/>
      <c r="HX169" s="25"/>
      <c r="HY169" s="25"/>
      <c r="HZ169" s="25"/>
      <c r="IA169" s="25"/>
      <c r="IB169" s="25"/>
      <c r="IC169" s="25"/>
      <c r="ID169" s="25"/>
      <c r="IE169" s="25"/>
      <c r="IF169" s="25"/>
      <c r="IG169" s="25"/>
      <c r="IH169" s="25"/>
      <c r="II169" s="25"/>
      <c r="IJ169" s="25"/>
      <c r="IK169" s="25"/>
      <c r="IL169" s="25"/>
      <c r="IM169" s="25"/>
      <c r="IN169" s="25"/>
      <c r="IO169" s="25"/>
      <c r="IP169" s="25"/>
      <c r="IQ169" s="25"/>
      <c r="IR169" s="25"/>
      <c r="IS169" s="25"/>
      <c r="IT169" s="25"/>
      <c r="IU169" s="25"/>
      <c r="IV169" s="25"/>
    </row>
    <row r="170" spans="2:256" s="27" customFormat="1">
      <c r="B170" s="25"/>
      <c r="C170" s="32"/>
      <c r="D170" s="33"/>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c r="AE170" s="25"/>
      <c r="AF170" s="25"/>
      <c r="AG170" s="25"/>
      <c r="AH170" s="25"/>
      <c r="AI170" s="25"/>
      <c r="AJ170" s="25"/>
      <c r="AK170" s="25"/>
      <c r="AL170" s="25"/>
      <c r="AM170" s="25"/>
      <c r="AN170" s="25"/>
      <c r="AO170" s="25"/>
      <c r="AP170" s="25"/>
      <c r="AQ170" s="25"/>
      <c r="AR170" s="25"/>
      <c r="AS170" s="25"/>
      <c r="AT170" s="25"/>
      <c r="AU170" s="25"/>
      <c r="AV170" s="25"/>
      <c r="AW170" s="25"/>
      <c r="AX170" s="25"/>
      <c r="AY170" s="25"/>
      <c r="AZ170" s="25"/>
      <c r="BA170" s="25"/>
      <c r="BB170" s="25"/>
      <c r="BC170" s="25"/>
      <c r="BD170" s="25"/>
      <c r="BE170" s="25"/>
      <c r="BF170" s="25"/>
      <c r="BG170" s="25"/>
      <c r="BH170" s="25"/>
      <c r="BI170" s="25"/>
      <c r="BJ170" s="25"/>
      <c r="BK170" s="25"/>
      <c r="BL170" s="25"/>
      <c r="BM170" s="25"/>
      <c r="BN170" s="25"/>
      <c r="BO170" s="25"/>
      <c r="BP170" s="25"/>
      <c r="BQ170" s="25"/>
      <c r="BR170" s="25"/>
      <c r="BS170" s="25"/>
      <c r="BT170" s="25"/>
      <c r="BU170" s="25"/>
      <c r="BV170" s="25"/>
      <c r="BW170" s="25"/>
      <c r="BX170" s="25"/>
      <c r="BY170" s="25"/>
      <c r="BZ170" s="25"/>
      <c r="CA170" s="25"/>
      <c r="CB170" s="25"/>
      <c r="CC170" s="25"/>
      <c r="CD170" s="25"/>
      <c r="CE170" s="25"/>
      <c r="CF170" s="25"/>
      <c r="CG170" s="25"/>
      <c r="CH170" s="25"/>
      <c r="CI170" s="25"/>
      <c r="CJ170" s="25"/>
      <c r="CK170" s="25"/>
      <c r="CL170" s="25"/>
      <c r="CM170" s="25"/>
      <c r="CN170" s="25"/>
      <c r="CO170" s="25"/>
      <c r="CP170" s="25"/>
      <c r="CQ170" s="25"/>
      <c r="CR170" s="25"/>
      <c r="CS170" s="25"/>
      <c r="CT170" s="25"/>
      <c r="CU170" s="25"/>
      <c r="CV170" s="25"/>
      <c r="CW170" s="25"/>
      <c r="CX170" s="25"/>
      <c r="CY170" s="25"/>
      <c r="CZ170" s="25"/>
      <c r="DA170" s="25"/>
      <c r="DB170" s="25"/>
      <c r="DC170" s="25"/>
      <c r="DD170" s="25"/>
      <c r="DE170" s="25"/>
      <c r="DF170" s="25"/>
      <c r="DG170" s="25"/>
      <c r="DH170" s="25"/>
      <c r="DI170" s="25"/>
      <c r="DJ170" s="25"/>
      <c r="DK170" s="25"/>
      <c r="DL170" s="25"/>
      <c r="DM170" s="25"/>
      <c r="DN170" s="25"/>
      <c r="DO170" s="25"/>
      <c r="DP170" s="25"/>
      <c r="DQ170" s="25"/>
      <c r="DR170" s="25"/>
      <c r="DS170" s="25"/>
      <c r="DT170" s="25"/>
      <c r="DU170" s="25"/>
      <c r="DV170" s="25"/>
      <c r="DW170" s="25"/>
      <c r="DX170" s="25"/>
      <c r="DY170" s="25"/>
      <c r="DZ170" s="25"/>
      <c r="EA170" s="25"/>
      <c r="EB170" s="25"/>
      <c r="EC170" s="25"/>
      <c r="ED170" s="25"/>
      <c r="EE170" s="25"/>
      <c r="EF170" s="25"/>
      <c r="EG170" s="25"/>
      <c r="EH170" s="25"/>
      <c r="EI170" s="25"/>
      <c r="EJ170" s="25"/>
      <c r="EK170" s="25"/>
      <c r="EL170" s="25"/>
      <c r="EM170" s="25"/>
      <c r="EN170" s="25"/>
      <c r="EO170" s="25"/>
      <c r="EP170" s="25"/>
      <c r="EQ170" s="25"/>
      <c r="ER170" s="25"/>
      <c r="ES170" s="25"/>
      <c r="ET170" s="25"/>
      <c r="EU170" s="25"/>
      <c r="EV170" s="25"/>
      <c r="EW170" s="25"/>
      <c r="EX170" s="25"/>
      <c r="EY170" s="25"/>
      <c r="EZ170" s="25"/>
      <c r="FA170" s="25"/>
      <c r="FB170" s="25"/>
      <c r="FC170" s="25"/>
      <c r="FD170" s="25"/>
      <c r="FE170" s="25"/>
      <c r="FF170" s="25"/>
      <c r="FG170" s="25"/>
      <c r="FH170" s="25"/>
      <c r="FI170" s="25"/>
      <c r="FJ170" s="25"/>
      <c r="FK170" s="25"/>
      <c r="FL170" s="25"/>
      <c r="FM170" s="25"/>
      <c r="FN170" s="25"/>
      <c r="FO170" s="25"/>
      <c r="FP170" s="25"/>
      <c r="FQ170" s="25"/>
      <c r="FR170" s="25"/>
      <c r="FS170" s="25"/>
      <c r="FT170" s="25"/>
      <c r="FU170" s="25"/>
      <c r="FV170" s="25"/>
      <c r="FW170" s="25"/>
      <c r="FX170" s="25"/>
      <c r="FY170" s="25"/>
      <c r="FZ170" s="25"/>
      <c r="GA170" s="25"/>
      <c r="GB170" s="25"/>
      <c r="GC170" s="25"/>
      <c r="GD170" s="25"/>
      <c r="GE170" s="25"/>
      <c r="GF170" s="25"/>
      <c r="GG170" s="25"/>
      <c r="GH170" s="25"/>
      <c r="GI170" s="25"/>
      <c r="GJ170" s="25"/>
      <c r="GK170" s="25"/>
      <c r="GL170" s="25"/>
      <c r="GM170" s="25"/>
      <c r="GN170" s="25"/>
      <c r="GO170" s="25"/>
      <c r="GP170" s="25"/>
      <c r="GQ170" s="25"/>
      <c r="GR170" s="25"/>
      <c r="GS170" s="25"/>
      <c r="GT170" s="25"/>
      <c r="GU170" s="25"/>
      <c r="GV170" s="25"/>
      <c r="GW170" s="25"/>
      <c r="GX170" s="25"/>
      <c r="GY170" s="25"/>
      <c r="GZ170" s="25"/>
      <c r="HA170" s="25"/>
      <c r="HB170" s="25"/>
      <c r="HC170" s="25"/>
      <c r="HD170" s="25"/>
      <c r="HE170" s="25"/>
      <c r="HF170" s="25"/>
      <c r="HG170" s="25"/>
      <c r="HH170" s="25"/>
      <c r="HI170" s="25"/>
      <c r="HJ170" s="25"/>
      <c r="HK170" s="25"/>
      <c r="HL170" s="25"/>
      <c r="HM170" s="25"/>
      <c r="HN170" s="25"/>
      <c r="HO170" s="25"/>
      <c r="HP170" s="25"/>
      <c r="HQ170" s="25"/>
      <c r="HR170" s="25"/>
      <c r="HS170" s="25"/>
      <c r="HT170" s="25"/>
      <c r="HU170" s="25"/>
      <c r="HV170" s="25"/>
      <c r="HW170" s="25"/>
      <c r="HX170" s="25"/>
      <c r="HY170" s="25"/>
      <c r="HZ170" s="25"/>
      <c r="IA170" s="25"/>
      <c r="IB170" s="25"/>
      <c r="IC170" s="25"/>
      <c r="ID170" s="25"/>
      <c r="IE170" s="25"/>
      <c r="IF170" s="25"/>
      <c r="IG170" s="25"/>
      <c r="IH170" s="25"/>
      <c r="II170" s="25"/>
      <c r="IJ170" s="25"/>
      <c r="IK170" s="25"/>
      <c r="IL170" s="25"/>
      <c r="IM170" s="25"/>
      <c r="IN170" s="25"/>
      <c r="IO170" s="25"/>
      <c r="IP170" s="25"/>
      <c r="IQ170" s="25"/>
      <c r="IR170" s="25"/>
      <c r="IS170" s="25"/>
      <c r="IT170" s="25"/>
      <c r="IU170" s="25"/>
      <c r="IV170" s="25"/>
    </row>
    <row r="171" spans="2:256" s="27" customFormat="1">
      <c r="B171" s="25"/>
      <c r="C171" s="32"/>
      <c r="D171" s="33"/>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c r="AE171" s="25"/>
      <c r="AF171" s="25"/>
      <c r="AG171" s="25"/>
      <c r="AH171" s="25"/>
      <c r="AI171" s="25"/>
      <c r="AJ171" s="25"/>
      <c r="AK171" s="25"/>
      <c r="AL171" s="25"/>
      <c r="AM171" s="25"/>
      <c r="AN171" s="25"/>
      <c r="AO171" s="25"/>
      <c r="AP171" s="25"/>
      <c r="AQ171" s="25"/>
      <c r="AR171" s="25"/>
      <c r="AS171" s="25"/>
      <c r="AT171" s="25"/>
      <c r="AU171" s="25"/>
      <c r="AV171" s="25"/>
      <c r="AW171" s="25"/>
      <c r="AX171" s="25"/>
      <c r="AY171" s="25"/>
      <c r="AZ171" s="25"/>
      <c r="BA171" s="25"/>
      <c r="BB171" s="25"/>
      <c r="BC171" s="25"/>
      <c r="BD171" s="25"/>
      <c r="BE171" s="25"/>
      <c r="BF171" s="25"/>
      <c r="BG171" s="25"/>
      <c r="BH171" s="25"/>
      <c r="BI171" s="25"/>
      <c r="BJ171" s="25"/>
      <c r="BK171" s="25"/>
      <c r="BL171" s="25"/>
      <c r="BM171" s="25"/>
      <c r="BN171" s="25"/>
      <c r="BO171" s="25"/>
      <c r="BP171" s="25"/>
      <c r="BQ171" s="25"/>
      <c r="BR171" s="25"/>
      <c r="BS171" s="25"/>
      <c r="BT171" s="25"/>
      <c r="BU171" s="25"/>
      <c r="BV171" s="25"/>
      <c r="BW171" s="25"/>
      <c r="BX171" s="25"/>
      <c r="BY171" s="25"/>
      <c r="BZ171" s="25"/>
      <c r="CA171" s="25"/>
      <c r="CB171" s="25"/>
      <c r="CC171" s="25"/>
      <c r="CD171" s="25"/>
      <c r="CE171" s="25"/>
      <c r="CF171" s="25"/>
      <c r="CG171" s="25"/>
      <c r="CH171" s="25"/>
      <c r="CI171" s="25"/>
      <c r="CJ171" s="25"/>
      <c r="CK171" s="25"/>
      <c r="CL171" s="25"/>
      <c r="CM171" s="25"/>
      <c r="CN171" s="25"/>
      <c r="CO171" s="25"/>
      <c r="CP171" s="25"/>
      <c r="CQ171" s="25"/>
      <c r="CR171" s="25"/>
      <c r="CS171" s="25"/>
      <c r="CT171" s="25"/>
      <c r="CU171" s="25"/>
      <c r="CV171" s="25"/>
      <c r="CW171" s="25"/>
      <c r="CX171" s="25"/>
      <c r="CY171" s="25"/>
      <c r="CZ171" s="25"/>
      <c r="DA171" s="25"/>
      <c r="DB171" s="25"/>
      <c r="DC171" s="25"/>
      <c r="DD171" s="25"/>
      <c r="DE171" s="25"/>
      <c r="DF171" s="25"/>
      <c r="DG171" s="25"/>
      <c r="DH171" s="25"/>
      <c r="DI171" s="25"/>
      <c r="DJ171" s="25"/>
      <c r="DK171" s="25"/>
      <c r="DL171" s="25"/>
      <c r="DM171" s="25"/>
      <c r="DN171" s="25"/>
      <c r="DO171" s="25"/>
      <c r="DP171" s="25"/>
      <c r="DQ171" s="25"/>
      <c r="DR171" s="25"/>
      <c r="DS171" s="25"/>
      <c r="DT171" s="25"/>
      <c r="DU171" s="25"/>
      <c r="DV171" s="25"/>
      <c r="DW171" s="25"/>
      <c r="DX171" s="25"/>
      <c r="DY171" s="25"/>
      <c r="DZ171" s="25"/>
      <c r="EA171" s="25"/>
      <c r="EB171" s="25"/>
      <c r="EC171" s="25"/>
      <c r="ED171" s="25"/>
      <c r="EE171" s="25"/>
      <c r="EF171" s="25"/>
      <c r="EG171" s="25"/>
      <c r="EH171" s="25"/>
      <c r="EI171" s="25"/>
      <c r="EJ171" s="25"/>
      <c r="EK171" s="25"/>
      <c r="EL171" s="25"/>
      <c r="EM171" s="25"/>
      <c r="EN171" s="25"/>
      <c r="EO171" s="25"/>
      <c r="EP171" s="25"/>
      <c r="EQ171" s="25"/>
      <c r="ER171" s="25"/>
      <c r="ES171" s="25"/>
      <c r="ET171" s="25"/>
      <c r="EU171" s="25"/>
      <c r="EV171" s="25"/>
      <c r="EW171" s="25"/>
      <c r="EX171" s="25"/>
      <c r="EY171" s="25"/>
      <c r="EZ171" s="25"/>
      <c r="FA171" s="25"/>
      <c r="FB171" s="25"/>
      <c r="FC171" s="25"/>
      <c r="FD171" s="25"/>
      <c r="FE171" s="25"/>
      <c r="FF171" s="25"/>
      <c r="FG171" s="25"/>
      <c r="FH171" s="25"/>
      <c r="FI171" s="25"/>
      <c r="FJ171" s="25"/>
      <c r="FK171" s="25"/>
      <c r="FL171" s="25"/>
      <c r="FM171" s="25"/>
      <c r="FN171" s="25"/>
      <c r="FO171" s="25"/>
      <c r="FP171" s="25"/>
      <c r="FQ171" s="25"/>
      <c r="FR171" s="25"/>
      <c r="FS171" s="25"/>
      <c r="FT171" s="25"/>
      <c r="FU171" s="25"/>
      <c r="FV171" s="25"/>
      <c r="FW171" s="25"/>
      <c r="FX171" s="25"/>
      <c r="FY171" s="25"/>
      <c r="FZ171" s="25"/>
      <c r="GA171" s="25"/>
      <c r="GB171" s="25"/>
      <c r="GC171" s="25"/>
      <c r="GD171" s="25"/>
      <c r="GE171" s="25"/>
      <c r="GF171" s="25"/>
      <c r="GG171" s="25"/>
      <c r="GH171" s="25"/>
      <c r="GI171" s="25"/>
      <c r="GJ171" s="25"/>
      <c r="GK171" s="25"/>
      <c r="GL171" s="25"/>
      <c r="GM171" s="25"/>
      <c r="GN171" s="25"/>
      <c r="GO171" s="25"/>
      <c r="GP171" s="25"/>
      <c r="GQ171" s="25"/>
      <c r="GR171" s="25"/>
      <c r="GS171" s="25"/>
      <c r="GT171" s="25"/>
      <c r="GU171" s="25"/>
      <c r="GV171" s="25"/>
      <c r="GW171" s="25"/>
      <c r="GX171" s="25"/>
      <c r="GY171" s="25"/>
      <c r="GZ171" s="25"/>
      <c r="HA171" s="25"/>
      <c r="HB171" s="25"/>
      <c r="HC171" s="25"/>
      <c r="HD171" s="25"/>
      <c r="HE171" s="25"/>
      <c r="HF171" s="25"/>
      <c r="HG171" s="25"/>
      <c r="HH171" s="25"/>
      <c r="HI171" s="25"/>
      <c r="HJ171" s="25"/>
      <c r="HK171" s="25"/>
      <c r="HL171" s="25"/>
      <c r="HM171" s="25"/>
      <c r="HN171" s="25"/>
      <c r="HO171" s="25"/>
      <c r="HP171" s="25"/>
      <c r="HQ171" s="25"/>
      <c r="HR171" s="25"/>
      <c r="HS171" s="25"/>
      <c r="HT171" s="25"/>
      <c r="HU171" s="25"/>
      <c r="HV171" s="25"/>
      <c r="HW171" s="25"/>
      <c r="HX171" s="25"/>
      <c r="HY171" s="25"/>
      <c r="HZ171" s="25"/>
      <c r="IA171" s="25"/>
      <c r="IB171" s="25"/>
      <c r="IC171" s="25"/>
      <c r="ID171" s="25"/>
      <c r="IE171" s="25"/>
      <c r="IF171" s="25"/>
      <c r="IG171" s="25"/>
      <c r="IH171" s="25"/>
      <c r="II171" s="25"/>
      <c r="IJ171" s="25"/>
      <c r="IK171" s="25"/>
      <c r="IL171" s="25"/>
      <c r="IM171" s="25"/>
      <c r="IN171" s="25"/>
      <c r="IO171" s="25"/>
      <c r="IP171" s="25"/>
      <c r="IQ171" s="25"/>
      <c r="IR171" s="25"/>
      <c r="IS171" s="25"/>
      <c r="IT171" s="25"/>
      <c r="IU171" s="25"/>
      <c r="IV171" s="25"/>
    </row>
    <row r="172" spans="2:256" s="27" customFormat="1">
      <c r="B172" s="25"/>
      <c r="C172" s="32"/>
      <c r="D172" s="33"/>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c r="AE172" s="25"/>
      <c r="AF172" s="25"/>
      <c r="AG172" s="25"/>
      <c r="AH172" s="25"/>
      <c r="AI172" s="25"/>
      <c r="AJ172" s="25"/>
      <c r="AK172" s="25"/>
      <c r="AL172" s="25"/>
      <c r="AM172" s="25"/>
      <c r="AN172" s="25"/>
      <c r="AO172" s="25"/>
      <c r="AP172" s="25"/>
      <c r="AQ172" s="25"/>
      <c r="AR172" s="25"/>
      <c r="AS172" s="25"/>
      <c r="AT172" s="25"/>
      <c r="AU172" s="25"/>
      <c r="AV172" s="25"/>
      <c r="AW172" s="25"/>
      <c r="AX172" s="25"/>
      <c r="AY172" s="25"/>
      <c r="AZ172" s="25"/>
      <c r="BA172" s="25"/>
      <c r="BB172" s="25"/>
      <c r="BC172" s="25"/>
      <c r="BD172" s="25"/>
      <c r="BE172" s="25"/>
      <c r="BF172" s="25"/>
      <c r="BG172" s="25"/>
      <c r="BH172" s="25"/>
      <c r="BI172" s="25"/>
      <c r="BJ172" s="25"/>
      <c r="BK172" s="25"/>
      <c r="BL172" s="25"/>
      <c r="BM172" s="25"/>
      <c r="BN172" s="25"/>
      <c r="BO172" s="25"/>
      <c r="BP172" s="25"/>
      <c r="BQ172" s="25"/>
      <c r="BR172" s="25"/>
      <c r="BS172" s="25"/>
      <c r="BT172" s="25"/>
      <c r="BU172" s="25"/>
      <c r="BV172" s="25"/>
      <c r="BW172" s="25"/>
      <c r="BX172" s="25"/>
      <c r="BY172" s="25"/>
      <c r="BZ172" s="25"/>
      <c r="CA172" s="25"/>
      <c r="CB172" s="25"/>
      <c r="CC172" s="25"/>
      <c r="CD172" s="25"/>
      <c r="CE172" s="25"/>
      <c r="CF172" s="25"/>
      <c r="CG172" s="25"/>
      <c r="CH172" s="25"/>
      <c r="CI172" s="25"/>
      <c r="CJ172" s="25"/>
      <c r="CK172" s="25"/>
      <c r="CL172" s="25"/>
      <c r="CM172" s="25"/>
      <c r="CN172" s="25"/>
      <c r="CO172" s="25"/>
      <c r="CP172" s="25"/>
      <c r="CQ172" s="25"/>
      <c r="CR172" s="25"/>
      <c r="CS172" s="25"/>
      <c r="CT172" s="25"/>
      <c r="CU172" s="25"/>
      <c r="CV172" s="25"/>
      <c r="CW172" s="25"/>
      <c r="CX172" s="25"/>
      <c r="CY172" s="25"/>
      <c r="CZ172" s="25"/>
      <c r="DA172" s="25"/>
      <c r="DB172" s="25"/>
      <c r="DC172" s="25"/>
      <c r="DD172" s="25"/>
      <c r="DE172" s="25"/>
      <c r="DF172" s="25"/>
      <c r="DG172" s="25"/>
      <c r="DH172" s="25"/>
      <c r="DI172" s="25"/>
      <c r="DJ172" s="25"/>
      <c r="DK172" s="25"/>
      <c r="DL172" s="25"/>
      <c r="DM172" s="25"/>
      <c r="DN172" s="25"/>
      <c r="DO172" s="25"/>
      <c r="DP172" s="25"/>
      <c r="DQ172" s="25"/>
      <c r="DR172" s="25"/>
      <c r="DS172" s="25"/>
      <c r="DT172" s="25"/>
      <c r="DU172" s="25"/>
      <c r="DV172" s="25"/>
      <c r="DW172" s="25"/>
      <c r="DX172" s="25"/>
      <c r="DY172" s="25"/>
      <c r="DZ172" s="25"/>
      <c r="EA172" s="25"/>
      <c r="EB172" s="25"/>
      <c r="EC172" s="25"/>
      <c r="ED172" s="25"/>
      <c r="EE172" s="25"/>
      <c r="EF172" s="25"/>
      <c r="EG172" s="25"/>
      <c r="EH172" s="25"/>
      <c r="EI172" s="25"/>
      <c r="EJ172" s="25"/>
      <c r="EK172" s="25"/>
      <c r="EL172" s="25"/>
      <c r="EM172" s="25"/>
      <c r="EN172" s="25"/>
      <c r="EO172" s="25"/>
      <c r="EP172" s="25"/>
      <c r="EQ172" s="25"/>
      <c r="ER172" s="25"/>
      <c r="ES172" s="25"/>
      <c r="ET172" s="25"/>
      <c r="EU172" s="25"/>
      <c r="EV172" s="25"/>
      <c r="EW172" s="25"/>
      <c r="EX172" s="25"/>
      <c r="EY172" s="25"/>
      <c r="EZ172" s="25"/>
      <c r="FA172" s="25"/>
      <c r="FB172" s="25"/>
      <c r="FC172" s="25"/>
      <c r="FD172" s="25"/>
      <c r="FE172" s="25"/>
      <c r="FF172" s="25"/>
      <c r="FG172" s="25"/>
      <c r="FH172" s="25"/>
      <c r="FI172" s="25"/>
      <c r="FJ172" s="25"/>
      <c r="FK172" s="25"/>
      <c r="FL172" s="25"/>
      <c r="FM172" s="25"/>
      <c r="FN172" s="25"/>
      <c r="FO172" s="25"/>
      <c r="FP172" s="25"/>
      <c r="FQ172" s="25"/>
      <c r="FR172" s="25"/>
      <c r="FS172" s="25"/>
      <c r="FT172" s="25"/>
      <c r="FU172" s="25"/>
      <c r="FV172" s="25"/>
      <c r="FW172" s="25"/>
      <c r="FX172" s="25"/>
      <c r="FY172" s="25"/>
      <c r="FZ172" s="25"/>
      <c r="GA172" s="25"/>
      <c r="GB172" s="25"/>
      <c r="GC172" s="25"/>
      <c r="GD172" s="25"/>
      <c r="GE172" s="25"/>
      <c r="GF172" s="25"/>
      <c r="GG172" s="25"/>
      <c r="GH172" s="25"/>
      <c r="GI172" s="25"/>
      <c r="GJ172" s="25"/>
      <c r="GK172" s="25"/>
      <c r="GL172" s="25"/>
      <c r="GM172" s="25"/>
      <c r="GN172" s="25"/>
      <c r="GO172" s="25"/>
      <c r="GP172" s="25"/>
      <c r="GQ172" s="25"/>
      <c r="GR172" s="25"/>
      <c r="GS172" s="25"/>
      <c r="GT172" s="25"/>
      <c r="GU172" s="25"/>
      <c r="GV172" s="25"/>
      <c r="GW172" s="25"/>
      <c r="GX172" s="25"/>
      <c r="GY172" s="25"/>
      <c r="GZ172" s="25"/>
      <c r="HA172" s="25"/>
      <c r="HB172" s="25"/>
      <c r="HC172" s="25"/>
      <c r="HD172" s="25"/>
      <c r="HE172" s="25"/>
      <c r="HF172" s="25"/>
      <c r="HG172" s="25"/>
      <c r="HH172" s="25"/>
      <c r="HI172" s="25"/>
      <c r="HJ172" s="25"/>
      <c r="HK172" s="25"/>
      <c r="HL172" s="25"/>
      <c r="HM172" s="25"/>
      <c r="HN172" s="25"/>
      <c r="HO172" s="25"/>
      <c r="HP172" s="25"/>
      <c r="HQ172" s="25"/>
      <c r="HR172" s="25"/>
      <c r="HS172" s="25"/>
      <c r="HT172" s="25"/>
      <c r="HU172" s="25"/>
      <c r="HV172" s="25"/>
      <c r="HW172" s="25"/>
      <c r="HX172" s="25"/>
      <c r="HY172" s="25"/>
      <c r="HZ172" s="25"/>
      <c r="IA172" s="25"/>
      <c r="IB172" s="25"/>
      <c r="IC172" s="25"/>
      <c r="ID172" s="25"/>
      <c r="IE172" s="25"/>
      <c r="IF172" s="25"/>
      <c r="IG172" s="25"/>
      <c r="IH172" s="25"/>
      <c r="II172" s="25"/>
      <c r="IJ172" s="25"/>
      <c r="IK172" s="25"/>
      <c r="IL172" s="25"/>
      <c r="IM172" s="25"/>
      <c r="IN172" s="25"/>
      <c r="IO172" s="25"/>
      <c r="IP172" s="25"/>
      <c r="IQ172" s="25"/>
      <c r="IR172" s="25"/>
      <c r="IS172" s="25"/>
      <c r="IT172" s="25"/>
      <c r="IU172" s="25"/>
      <c r="IV172" s="25"/>
    </row>
    <row r="173" spans="2:256" s="27" customFormat="1">
      <c r="B173" s="25"/>
      <c r="C173" s="32"/>
      <c r="D173" s="33"/>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c r="AE173" s="25"/>
      <c r="AF173" s="25"/>
      <c r="AG173" s="25"/>
      <c r="AH173" s="25"/>
      <c r="AI173" s="25"/>
      <c r="AJ173" s="25"/>
      <c r="AK173" s="25"/>
      <c r="AL173" s="25"/>
      <c r="AM173" s="25"/>
      <c r="AN173" s="25"/>
      <c r="AO173" s="25"/>
      <c r="AP173" s="25"/>
      <c r="AQ173" s="25"/>
      <c r="AR173" s="25"/>
      <c r="AS173" s="25"/>
      <c r="AT173" s="25"/>
      <c r="AU173" s="25"/>
      <c r="AV173" s="25"/>
      <c r="AW173" s="25"/>
      <c r="AX173" s="25"/>
      <c r="AY173" s="25"/>
      <c r="AZ173" s="25"/>
      <c r="BA173" s="25"/>
      <c r="BB173" s="25"/>
      <c r="BC173" s="25"/>
      <c r="BD173" s="25"/>
      <c r="BE173" s="25"/>
      <c r="BF173" s="25"/>
      <c r="BG173" s="25"/>
      <c r="BH173" s="25"/>
      <c r="BI173" s="25"/>
      <c r="BJ173" s="25"/>
      <c r="BK173" s="25"/>
      <c r="BL173" s="25"/>
      <c r="BM173" s="25"/>
      <c r="BN173" s="25"/>
      <c r="BO173" s="25"/>
      <c r="BP173" s="25"/>
      <c r="BQ173" s="25"/>
      <c r="BR173" s="25"/>
      <c r="BS173" s="25"/>
      <c r="BT173" s="25"/>
      <c r="BU173" s="25"/>
      <c r="BV173" s="25"/>
      <c r="BW173" s="25"/>
      <c r="BX173" s="25"/>
      <c r="BY173" s="25"/>
      <c r="BZ173" s="25"/>
      <c r="CA173" s="25"/>
      <c r="CB173" s="25"/>
      <c r="CC173" s="25"/>
      <c r="CD173" s="25"/>
      <c r="CE173" s="25"/>
      <c r="CF173" s="25"/>
      <c r="CG173" s="25"/>
      <c r="CH173" s="25"/>
      <c r="CI173" s="25"/>
      <c r="CJ173" s="25"/>
      <c r="CK173" s="25"/>
      <c r="CL173" s="25"/>
      <c r="CM173" s="25"/>
      <c r="CN173" s="25"/>
      <c r="CO173" s="25"/>
      <c r="CP173" s="25"/>
      <c r="CQ173" s="25"/>
      <c r="CR173" s="25"/>
      <c r="CS173" s="25"/>
      <c r="CT173" s="25"/>
      <c r="CU173" s="25"/>
      <c r="CV173" s="25"/>
      <c r="CW173" s="25"/>
      <c r="CX173" s="25"/>
      <c r="CY173" s="25"/>
      <c r="CZ173" s="25"/>
      <c r="DA173" s="25"/>
      <c r="DB173" s="25"/>
      <c r="DC173" s="25"/>
      <c r="DD173" s="25"/>
      <c r="DE173" s="25"/>
      <c r="DF173" s="25"/>
      <c r="DG173" s="25"/>
      <c r="DH173" s="25"/>
      <c r="DI173" s="25"/>
      <c r="DJ173" s="25"/>
      <c r="DK173" s="25"/>
      <c r="DL173" s="25"/>
      <c r="DM173" s="25"/>
      <c r="DN173" s="25"/>
      <c r="DO173" s="25"/>
      <c r="DP173" s="25"/>
      <c r="DQ173" s="25"/>
      <c r="DR173" s="25"/>
      <c r="DS173" s="25"/>
      <c r="DT173" s="25"/>
      <c r="DU173" s="25"/>
      <c r="DV173" s="25"/>
      <c r="DW173" s="25"/>
      <c r="DX173" s="25"/>
      <c r="DY173" s="25"/>
      <c r="DZ173" s="25"/>
      <c r="EA173" s="25"/>
      <c r="EB173" s="25"/>
      <c r="EC173" s="25"/>
      <c r="ED173" s="25"/>
      <c r="EE173" s="25"/>
      <c r="EF173" s="25"/>
      <c r="EG173" s="25"/>
      <c r="EH173" s="25"/>
      <c r="EI173" s="25"/>
      <c r="EJ173" s="25"/>
      <c r="EK173" s="25"/>
      <c r="EL173" s="25"/>
      <c r="EM173" s="25"/>
      <c r="EN173" s="25"/>
      <c r="EO173" s="25"/>
      <c r="EP173" s="25"/>
      <c r="EQ173" s="25"/>
      <c r="ER173" s="25"/>
      <c r="ES173" s="25"/>
      <c r="ET173" s="25"/>
      <c r="EU173" s="25"/>
      <c r="EV173" s="25"/>
      <c r="EW173" s="25"/>
      <c r="EX173" s="25"/>
      <c r="EY173" s="25"/>
      <c r="EZ173" s="25"/>
      <c r="FA173" s="25"/>
      <c r="FB173" s="25"/>
      <c r="FC173" s="25"/>
      <c r="FD173" s="25"/>
      <c r="FE173" s="25"/>
      <c r="FF173" s="25"/>
      <c r="FG173" s="25"/>
      <c r="FH173" s="25"/>
      <c r="FI173" s="25"/>
      <c r="FJ173" s="25"/>
      <c r="FK173" s="25"/>
      <c r="FL173" s="25"/>
      <c r="FM173" s="25"/>
      <c r="FN173" s="25"/>
      <c r="FO173" s="25"/>
      <c r="FP173" s="25"/>
      <c r="FQ173" s="25"/>
      <c r="FR173" s="25"/>
      <c r="FS173" s="25"/>
      <c r="FT173" s="25"/>
      <c r="FU173" s="25"/>
      <c r="FV173" s="25"/>
      <c r="FW173" s="25"/>
      <c r="FX173" s="25"/>
      <c r="FY173" s="25"/>
      <c r="FZ173" s="25"/>
      <c r="GA173" s="25"/>
      <c r="GB173" s="25"/>
      <c r="GC173" s="25"/>
      <c r="GD173" s="25"/>
      <c r="GE173" s="25"/>
      <c r="GF173" s="25"/>
      <c r="GG173" s="25"/>
      <c r="GH173" s="25"/>
      <c r="GI173" s="25"/>
      <c r="GJ173" s="25"/>
      <c r="GK173" s="25"/>
      <c r="GL173" s="25"/>
      <c r="GM173" s="25"/>
      <c r="GN173" s="25"/>
      <c r="GO173" s="25"/>
      <c r="GP173" s="25"/>
      <c r="GQ173" s="25"/>
      <c r="GR173" s="25"/>
      <c r="GS173" s="25"/>
      <c r="GT173" s="25"/>
      <c r="GU173" s="25"/>
      <c r="GV173" s="25"/>
      <c r="GW173" s="25"/>
      <c r="GX173" s="25"/>
      <c r="GY173" s="25"/>
      <c r="GZ173" s="25"/>
      <c r="HA173" s="25"/>
      <c r="HB173" s="25"/>
      <c r="HC173" s="25"/>
      <c r="HD173" s="25"/>
      <c r="HE173" s="25"/>
      <c r="HF173" s="25"/>
      <c r="HG173" s="25"/>
      <c r="HH173" s="25"/>
      <c r="HI173" s="25"/>
      <c r="HJ173" s="25"/>
      <c r="HK173" s="25"/>
      <c r="HL173" s="25"/>
      <c r="HM173" s="25"/>
      <c r="HN173" s="25"/>
      <c r="HO173" s="25"/>
      <c r="HP173" s="25"/>
      <c r="HQ173" s="25"/>
      <c r="HR173" s="25"/>
      <c r="HS173" s="25"/>
      <c r="HT173" s="25"/>
      <c r="HU173" s="25"/>
      <c r="HV173" s="25"/>
      <c r="HW173" s="25"/>
      <c r="HX173" s="25"/>
      <c r="HY173" s="25"/>
      <c r="HZ173" s="25"/>
      <c r="IA173" s="25"/>
      <c r="IB173" s="25"/>
      <c r="IC173" s="25"/>
      <c r="ID173" s="25"/>
      <c r="IE173" s="25"/>
      <c r="IF173" s="25"/>
      <c r="IG173" s="25"/>
      <c r="IH173" s="25"/>
      <c r="II173" s="25"/>
      <c r="IJ173" s="25"/>
      <c r="IK173" s="25"/>
      <c r="IL173" s="25"/>
      <c r="IM173" s="25"/>
      <c r="IN173" s="25"/>
      <c r="IO173" s="25"/>
      <c r="IP173" s="25"/>
      <c r="IQ173" s="25"/>
      <c r="IR173" s="25"/>
      <c r="IS173" s="25"/>
      <c r="IT173" s="25"/>
      <c r="IU173" s="25"/>
      <c r="IV173" s="25"/>
    </row>
    <row r="174" spans="2:256" s="27" customFormat="1">
      <c r="B174" s="25"/>
      <c r="C174" s="32"/>
      <c r="D174" s="33"/>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c r="AE174" s="25"/>
      <c r="AF174" s="25"/>
      <c r="AG174" s="25"/>
      <c r="AH174" s="25"/>
      <c r="AI174" s="25"/>
      <c r="AJ174" s="25"/>
      <c r="AK174" s="25"/>
      <c r="AL174" s="25"/>
      <c r="AM174" s="25"/>
      <c r="AN174" s="25"/>
      <c r="AO174" s="25"/>
      <c r="AP174" s="25"/>
      <c r="AQ174" s="25"/>
      <c r="AR174" s="25"/>
      <c r="AS174" s="25"/>
      <c r="AT174" s="25"/>
      <c r="AU174" s="25"/>
      <c r="AV174" s="25"/>
      <c r="AW174" s="25"/>
      <c r="AX174" s="25"/>
      <c r="AY174" s="25"/>
      <c r="AZ174" s="25"/>
      <c r="BA174" s="25"/>
      <c r="BB174" s="25"/>
      <c r="BC174" s="25"/>
      <c r="BD174" s="25"/>
      <c r="BE174" s="25"/>
      <c r="BF174" s="25"/>
      <c r="BG174" s="25"/>
      <c r="BH174" s="25"/>
      <c r="BI174" s="25"/>
      <c r="BJ174" s="25"/>
      <c r="BK174" s="25"/>
      <c r="BL174" s="25"/>
      <c r="BM174" s="25"/>
      <c r="BN174" s="25"/>
      <c r="BO174" s="25"/>
      <c r="BP174" s="25"/>
      <c r="BQ174" s="25"/>
      <c r="BR174" s="25"/>
      <c r="BS174" s="25"/>
      <c r="BT174" s="25"/>
      <c r="BU174" s="25"/>
      <c r="BV174" s="25"/>
      <c r="BW174" s="25"/>
      <c r="BX174" s="25"/>
      <c r="BY174" s="25"/>
      <c r="BZ174" s="25"/>
      <c r="CA174" s="25"/>
      <c r="CB174" s="25"/>
      <c r="CC174" s="25"/>
      <c r="CD174" s="25"/>
      <c r="CE174" s="25"/>
      <c r="CF174" s="25"/>
      <c r="CG174" s="25"/>
      <c r="CH174" s="25"/>
      <c r="CI174" s="25"/>
      <c r="CJ174" s="25"/>
      <c r="CK174" s="25"/>
      <c r="CL174" s="25"/>
      <c r="CM174" s="25"/>
      <c r="CN174" s="25"/>
      <c r="CO174" s="25"/>
      <c r="CP174" s="25"/>
      <c r="CQ174" s="25"/>
      <c r="CR174" s="25"/>
      <c r="CS174" s="25"/>
      <c r="CT174" s="25"/>
      <c r="CU174" s="25"/>
      <c r="CV174" s="25"/>
      <c r="CW174" s="25"/>
      <c r="CX174" s="25"/>
      <c r="CY174" s="25"/>
      <c r="CZ174" s="25"/>
      <c r="DA174" s="25"/>
      <c r="DB174" s="25"/>
      <c r="DC174" s="25"/>
      <c r="DD174" s="25"/>
      <c r="DE174" s="25"/>
      <c r="DF174" s="25"/>
      <c r="DG174" s="25"/>
      <c r="DH174" s="25"/>
      <c r="DI174" s="25"/>
      <c r="DJ174" s="25"/>
      <c r="DK174" s="25"/>
      <c r="DL174" s="25"/>
      <c r="DM174" s="25"/>
      <c r="DN174" s="25"/>
      <c r="DO174" s="25"/>
      <c r="DP174" s="25"/>
      <c r="DQ174" s="25"/>
      <c r="DR174" s="25"/>
      <c r="DS174" s="25"/>
      <c r="DT174" s="25"/>
      <c r="DU174" s="25"/>
      <c r="DV174" s="25"/>
      <c r="DW174" s="25"/>
      <c r="DX174" s="25"/>
      <c r="DY174" s="25"/>
      <c r="DZ174" s="25"/>
      <c r="EA174" s="25"/>
      <c r="EB174" s="25"/>
      <c r="EC174" s="25"/>
      <c r="ED174" s="25"/>
      <c r="EE174" s="25"/>
      <c r="EF174" s="25"/>
      <c r="EG174" s="25"/>
      <c r="EH174" s="25"/>
      <c r="EI174" s="25"/>
      <c r="EJ174" s="25"/>
      <c r="EK174" s="25"/>
      <c r="EL174" s="25"/>
      <c r="EM174" s="25"/>
      <c r="EN174" s="25"/>
      <c r="EO174" s="25"/>
      <c r="EP174" s="25"/>
      <c r="EQ174" s="25"/>
      <c r="ER174" s="25"/>
      <c r="ES174" s="25"/>
      <c r="ET174" s="25"/>
      <c r="EU174" s="25"/>
      <c r="EV174" s="25"/>
      <c r="EW174" s="25"/>
      <c r="EX174" s="25"/>
      <c r="EY174" s="25"/>
      <c r="EZ174" s="25"/>
      <c r="FA174" s="25"/>
      <c r="FB174" s="25"/>
      <c r="FC174" s="25"/>
      <c r="FD174" s="25"/>
      <c r="FE174" s="25"/>
      <c r="FF174" s="25"/>
      <c r="FG174" s="25"/>
      <c r="FH174" s="25"/>
      <c r="FI174" s="25"/>
      <c r="FJ174" s="25"/>
      <c r="FK174" s="25"/>
      <c r="FL174" s="25"/>
      <c r="FM174" s="25"/>
      <c r="FN174" s="25"/>
      <c r="FO174" s="25"/>
      <c r="FP174" s="25"/>
      <c r="FQ174" s="25"/>
      <c r="FR174" s="25"/>
      <c r="FS174" s="25"/>
      <c r="FT174" s="25"/>
      <c r="FU174" s="25"/>
      <c r="FV174" s="25"/>
      <c r="FW174" s="25"/>
      <c r="FX174" s="25"/>
      <c r="FY174" s="25"/>
      <c r="FZ174" s="25"/>
      <c r="GA174" s="25"/>
      <c r="GB174" s="25"/>
      <c r="GC174" s="25"/>
      <c r="GD174" s="25"/>
      <c r="GE174" s="25"/>
      <c r="GF174" s="25"/>
      <c r="GG174" s="25"/>
      <c r="GH174" s="25"/>
      <c r="GI174" s="25"/>
      <c r="GJ174" s="25"/>
      <c r="GK174" s="25"/>
      <c r="GL174" s="25"/>
      <c r="GM174" s="25"/>
      <c r="GN174" s="25"/>
      <c r="GO174" s="25"/>
      <c r="GP174" s="25"/>
      <c r="GQ174" s="25"/>
      <c r="GR174" s="25"/>
      <c r="GS174" s="25"/>
      <c r="GT174" s="25"/>
      <c r="GU174" s="25"/>
      <c r="GV174" s="25"/>
      <c r="GW174" s="25"/>
      <c r="GX174" s="25"/>
      <c r="GY174" s="25"/>
      <c r="GZ174" s="25"/>
      <c r="HA174" s="25"/>
      <c r="HB174" s="25"/>
      <c r="HC174" s="25"/>
      <c r="HD174" s="25"/>
      <c r="HE174" s="25"/>
      <c r="HF174" s="25"/>
      <c r="HG174" s="25"/>
      <c r="HH174" s="25"/>
      <c r="HI174" s="25"/>
      <c r="HJ174" s="25"/>
      <c r="HK174" s="25"/>
      <c r="HL174" s="25"/>
      <c r="HM174" s="25"/>
      <c r="HN174" s="25"/>
      <c r="HO174" s="25"/>
      <c r="HP174" s="25"/>
      <c r="HQ174" s="25"/>
      <c r="HR174" s="25"/>
      <c r="HS174" s="25"/>
      <c r="HT174" s="25"/>
      <c r="HU174" s="25"/>
      <c r="HV174" s="25"/>
      <c r="HW174" s="25"/>
      <c r="HX174" s="25"/>
      <c r="HY174" s="25"/>
      <c r="HZ174" s="25"/>
      <c r="IA174" s="25"/>
      <c r="IB174" s="25"/>
      <c r="IC174" s="25"/>
      <c r="ID174" s="25"/>
      <c r="IE174" s="25"/>
      <c r="IF174" s="25"/>
      <c r="IG174" s="25"/>
      <c r="IH174" s="25"/>
      <c r="II174" s="25"/>
      <c r="IJ174" s="25"/>
      <c r="IK174" s="25"/>
      <c r="IL174" s="25"/>
      <c r="IM174" s="25"/>
      <c r="IN174" s="25"/>
      <c r="IO174" s="25"/>
      <c r="IP174" s="25"/>
      <c r="IQ174" s="25"/>
      <c r="IR174" s="25"/>
      <c r="IS174" s="25"/>
      <c r="IT174" s="25"/>
      <c r="IU174" s="25"/>
      <c r="IV174" s="25"/>
    </row>
    <row r="175" spans="2:256" s="27" customFormat="1">
      <c r="B175" s="25"/>
      <c r="C175" s="32"/>
      <c r="D175" s="33"/>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c r="AE175" s="25"/>
      <c r="AF175" s="25"/>
      <c r="AG175" s="25"/>
      <c r="AH175" s="25"/>
      <c r="AI175" s="25"/>
      <c r="AJ175" s="25"/>
      <c r="AK175" s="25"/>
      <c r="AL175" s="25"/>
      <c r="AM175" s="25"/>
      <c r="AN175" s="25"/>
      <c r="AO175" s="25"/>
      <c r="AP175" s="25"/>
      <c r="AQ175" s="25"/>
      <c r="AR175" s="25"/>
      <c r="AS175" s="25"/>
      <c r="AT175" s="25"/>
      <c r="AU175" s="25"/>
      <c r="AV175" s="25"/>
      <c r="AW175" s="25"/>
      <c r="AX175" s="25"/>
      <c r="AY175" s="25"/>
      <c r="AZ175" s="25"/>
      <c r="BA175" s="25"/>
      <c r="BB175" s="25"/>
      <c r="BC175" s="25"/>
      <c r="BD175" s="25"/>
      <c r="BE175" s="25"/>
      <c r="BF175" s="25"/>
      <c r="BG175" s="25"/>
      <c r="BH175" s="25"/>
      <c r="BI175" s="25"/>
      <c r="BJ175" s="25"/>
      <c r="BK175" s="25"/>
      <c r="BL175" s="25"/>
      <c r="BM175" s="25"/>
      <c r="BN175" s="25"/>
      <c r="BO175" s="25"/>
      <c r="BP175" s="25"/>
      <c r="BQ175" s="25"/>
      <c r="BR175" s="25"/>
      <c r="BS175" s="25"/>
      <c r="BT175" s="25"/>
      <c r="BU175" s="25"/>
      <c r="BV175" s="25"/>
      <c r="BW175" s="25"/>
      <c r="BX175" s="25"/>
      <c r="BY175" s="25"/>
      <c r="BZ175" s="25"/>
      <c r="CA175" s="25"/>
      <c r="CB175" s="25"/>
      <c r="CC175" s="25"/>
      <c r="CD175" s="25"/>
      <c r="CE175" s="25"/>
      <c r="CF175" s="25"/>
      <c r="CG175" s="25"/>
      <c r="CH175" s="25"/>
      <c r="CI175" s="25"/>
      <c r="CJ175" s="25"/>
      <c r="CK175" s="25"/>
      <c r="CL175" s="25"/>
      <c r="CM175" s="25"/>
      <c r="CN175" s="25"/>
      <c r="CO175" s="25"/>
      <c r="CP175" s="25"/>
      <c r="CQ175" s="25"/>
      <c r="CR175" s="25"/>
      <c r="CS175" s="25"/>
      <c r="CT175" s="25"/>
      <c r="CU175" s="25"/>
      <c r="CV175" s="25"/>
      <c r="CW175" s="25"/>
      <c r="CX175" s="25"/>
      <c r="CY175" s="25"/>
      <c r="CZ175" s="25"/>
      <c r="DA175" s="25"/>
      <c r="DB175" s="25"/>
      <c r="DC175" s="25"/>
      <c r="DD175" s="25"/>
      <c r="DE175" s="25"/>
      <c r="DF175" s="25"/>
      <c r="DG175" s="25"/>
      <c r="DH175" s="25"/>
      <c r="DI175" s="25"/>
      <c r="DJ175" s="25"/>
      <c r="DK175" s="25"/>
      <c r="DL175" s="25"/>
      <c r="DM175" s="25"/>
      <c r="DN175" s="25"/>
      <c r="DO175" s="25"/>
      <c r="DP175" s="25"/>
      <c r="DQ175" s="25"/>
      <c r="DR175" s="25"/>
      <c r="DS175" s="25"/>
      <c r="DT175" s="25"/>
      <c r="DU175" s="25"/>
      <c r="DV175" s="25"/>
      <c r="DW175" s="25"/>
      <c r="DX175" s="25"/>
      <c r="DY175" s="25"/>
      <c r="DZ175" s="25"/>
      <c r="EA175" s="25"/>
      <c r="EB175" s="25"/>
      <c r="EC175" s="25"/>
      <c r="ED175" s="25"/>
      <c r="EE175" s="25"/>
      <c r="EF175" s="25"/>
      <c r="EG175" s="25"/>
      <c r="EH175" s="25"/>
      <c r="EI175" s="25"/>
      <c r="EJ175" s="25"/>
      <c r="EK175" s="25"/>
      <c r="EL175" s="25"/>
      <c r="EM175" s="25"/>
      <c r="EN175" s="25"/>
      <c r="EO175" s="25"/>
      <c r="EP175" s="25"/>
      <c r="EQ175" s="25"/>
      <c r="ER175" s="25"/>
      <c r="ES175" s="25"/>
      <c r="ET175" s="25"/>
      <c r="EU175" s="25"/>
      <c r="EV175" s="25"/>
      <c r="EW175" s="25"/>
      <c r="EX175" s="25"/>
      <c r="EY175" s="25"/>
      <c r="EZ175" s="25"/>
      <c r="FA175" s="25"/>
      <c r="FB175" s="25"/>
      <c r="FC175" s="25"/>
      <c r="FD175" s="25"/>
      <c r="FE175" s="25"/>
      <c r="FF175" s="25"/>
      <c r="FG175" s="25"/>
      <c r="FH175" s="25"/>
      <c r="FI175" s="25"/>
      <c r="FJ175" s="25"/>
      <c r="FK175" s="25"/>
      <c r="FL175" s="25"/>
      <c r="FM175" s="25"/>
      <c r="FN175" s="25"/>
      <c r="FO175" s="25"/>
      <c r="FP175" s="25"/>
      <c r="FQ175" s="25"/>
      <c r="FR175" s="25"/>
      <c r="FS175" s="25"/>
      <c r="FT175" s="25"/>
      <c r="FU175" s="25"/>
      <c r="FV175" s="25"/>
      <c r="FW175" s="25"/>
      <c r="FX175" s="25"/>
      <c r="FY175" s="25"/>
      <c r="FZ175" s="25"/>
      <c r="GA175" s="25"/>
      <c r="GB175" s="25"/>
      <c r="GC175" s="25"/>
      <c r="GD175" s="25"/>
      <c r="GE175" s="25"/>
      <c r="GF175" s="25"/>
      <c r="GG175" s="25"/>
      <c r="GH175" s="25"/>
      <c r="GI175" s="25"/>
      <c r="GJ175" s="25"/>
      <c r="GK175" s="25"/>
      <c r="GL175" s="25"/>
      <c r="GM175" s="25"/>
      <c r="GN175" s="25"/>
      <c r="GO175" s="25"/>
      <c r="GP175" s="25"/>
      <c r="GQ175" s="25"/>
      <c r="GR175" s="25"/>
      <c r="GS175" s="25"/>
      <c r="GT175" s="25"/>
      <c r="GU175" s="25"/>
      <c r="GV175" s="25"/>
      <c r="GW175" s="25"/>
      <c r="GX175" s="25"/>
      <c r="GY175" s="25"/>
      <c r="GZ175" s="25"/>
      <c r="HA175" s="25"/>
      <c r="HB175" s="25"/>
      <c r="HC175" s="25"/>
      <c r="HD175" s="25"/>
      <c r="HE175" s="25"/>
      <c r="HF175" s="25"/>
      <c r="HG175" s="25"/>
      <c r="HH175" s="25"/>
      <c r="HI175" s="25"/>
      <c r="HJ175" s="25"/>
      <c r="HK175" s="25"/>
      <c r="HL175" s="25"/>
      <c r="HM175" s="25"/>
      <c r="HN175" s="25"/>
      <c r="HO175" s="25"/>
      <c r="HP175" s="25"/>
      <c r="HQ175" s="25"/>
      <c r="HR175" s="25"/>
      <c r="HS175" s="25"/>
      <c r="HT175" s="25"/>
      <c r="HU175" s="25"/>
      <c r="HV175" s="25"/>
      <c r="HW175" s="25"/>
      <c r="HX175" s="25"/>
      <c r="HY175" s="25"/>
      <c r="HZ175" s="25"/>
      <c r="IA175" s="25"/>
      <c r="IB175" s="25"/>
      <c r="IC175" s="25"/>
      <c r="ID175" s="25"/>
      <c r="IE175" s="25"/>
      <c r="IF175" s="25"/>
      <c r="IG175" s="25"/>
      <c r="IH175" s="25"/>
      <c r="II175" s="25"/>
      <c r="IJ175" s="25"/>
      <c r="IK175" s="25"/>
      <c r="IL175" s="25"/>
      <c r="IM175" s="25"/>
      <c r="IN175" s="25"/>
      <c r="IO175" s="25"/>
      <c r="IP175" s="25"/>
      <c r="IQ175" s="25"/>
      <c r="IR175" s="25"/>
      <c r="IS175" s="25"/>
      <c r="IT175" s="25"/>
      <c r="IU175" s="25"/>
      <c r="IV175" s="25"/>
    </row>
    <row r="176" spans="2:256" s="27" customFormat="1">
      <c r="B176" s="25"/>
      <c r="C176" s="32"/>
      <c r="D176" s="33"/>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c r="AF176" s="25"/>
      <c r="AG176" s="25"/>
      <c r="AH176" s="25"/>
      <c r="AI176" s="25"/>
      <c r="AJ176" s="25"/>
      <c r="AK176" s="25"/>
      <c r="AL176" s="25"/>
      <c r="AM176" s="25"/>
      <c r="AN176" s="25"/>
      <c r="AO176" s="25"/>
      <c r="AP176" s="25"/>
      <c r="AQ176" s="25"/>
      <c r="AR176" s="25"/>
      <c r="AS176" s="25"/>
      <c r="AT176" s="25"/>
      <c r="AU176" s="25"/>
      <c r="AV176" s="25"/>
      <c r="AW176" s="25"/>
      <c r="AX176" s="25"/>
      <c r="AY176" s="25"/>
      <c r="AZ176" s="25"/>
      <c r="BA176" s="25"/>
      <c r="BB176" s="25"/>
      <c r="BC176" s="25"/>
      <c r="BD176" s="25"/>
      <c r="BE176" s="25"/>
      <c r="BF176" s="25"/>
      <c r="BG176" s="25"/>
      <c r="BH176" s="25"/>
      <c r="BI176" s="25"/>
      <c r="BJ176" s="25"/>
      <c r="BK176" s="25"/>
      <c r="BL176" s="25"/>
      <c r="BM176" s="25"/>
      <c r="BN176" s="25"/>
      <c r="BO176" s="25"/>
      <c r="BP176" s="25"/>
      <c r="BQ176" s="25"/>
      <c r="BR176" s="25"/>
      <c r="BS176" s="25"/>
      <c r="BT176" s="25"/>
      <c r="BU176" s="25"/>
      <c r="BV176" s="25"/>
      <c r="BW176" s="25"/>
      <c r="BX176" s="25"/>
      <c r="BY176" s="25"/>
      <c r="BZ176" s="25"/>
      <c r="CA176" s="25"/>
      <c r="CB176" s="25"/>
      <c r="CC176" s="25"/>
      <c r="CD176" s="25"/>
      <c r="CE176" s="25"/>
      <c r="CF176" s="25"/>
      <c r="CG176" s="25"/>
      <c r="CH176" s="25"/>
      <c r="CI176" s="25"/>
      <c r="CJ176" s="25"/>
      <c r="CK176" s="25"/>
      <c r="CL176" s="25"/>
      <c r="CM176" s="25"/>
      <c r="CN176" s="25"/>
      <c r="CO176" s="25"/>
      <c r="CP176" s="25"/>
      <c r="CQ176" s="25"/>
      <c r="CR176" s="25"/>
      <c r="CS176" s="25"/>
      <c r="CT176" s="25"/>
      <c r="CU176" s="25"/>
      <c r="CV176" s="25"/>
      <c r="CW176" s="25"/>
      <c r="CX176" s="25"/>
      <c r="CY176" s="25"/>
      <c r="CZ176" s="25"/>
      <c r="DA176" s="25"/>
      <c r="DB176" s="25"/>
      <c r="DC176" s="25"/>
      <c r="DD176" s="25"/>
      <c r="DE176" s="25"/>
      <c r="DF176" s="25"/>
      <c r="DG176" s="25"/>
      <c r="DH176" s="25"/>
      <c r="DI176" s="25"/>
      <c r="DJ176" s="25"/>
      <c r="DK176" s="25"/>
      <c r="DL176" s="25"/>
      <c r="DM176" s="25"/>
      <c r="DN176" s="25"/>
      <c r="DO176" s="25"/>
      <c r="DP176" s="25"/>
      <c r="DQ176" s="25"/>
      <c r="DR176" s="25"/>
      <c r="DS176" s="25"/>
      <c r="DT176" s="25"/>
      <c r="DU176" s="25"/>
      <c r="DV176" s="25"/>
      <c r="DW176" s="25"/>
      <c r="DX176" s="25"/>
      <c r="DY176" s="25"/>
      <c r="DZ176" s="25"/>
      <c r="EA176" s="25"/>
      <c r="EB176" s="25"/>
      <c r="EC176" s="25"/>
      <c r="ED176" s="25"/>
      <c r="EE176" s="25"/>
      <c r="EF176" s="25"/>
      <c r="EG176" s="25"/>
      <c r="EH176" s="25"/>
      <c r="EI176" s="25"/>
      <c r="EJ176" s="25"/>
      <c r="EK176" s="25"/>
      <c r="EL176" s="25"/>
      <c r="EM176" s="25"/>
      <c r="EN176" s="25"/>
      <c r="EO176" s="25"/>
      <c r="EP176" s="25"/>
      <c r="EQ176" s="25"/>
      <c r="ER176" s="25"/>
      <c r="ES176" s="25"/>
      <c r="ET176" s="25"/>
      <c r="EU176" s="25"/>
      <c r="EV176" s="25"/>
      <c r="EW176" s="25"/>
      <c r="EX176" s="25"/>
      <c r="EY176" s="25"/>
      <c r="EZ176" s="25"/>
      <c r="FA176" s="25"/>
      <c r="FB176" s="25"/>
      <c r="FC176" s="25"/>
      <c r="FD176" s="25"/>
      <c r="FE176" s="25"/>
      <c r="FF176" s="25"/>
      <c r="FG176" s="25"/>
      <c r="FH176" s="25"/>
      <c r="FI176" s="25"/>
      <c r="FJ176" s="25"/>
      <c r="FK176" s="25"/>
      <c r="FL176" s="25"/>
      <c r="FM176" s="25"/>
      <c r="FN176" s="25"/>
      <c r="FO176" s="25"/>
      <c r="FP176" s="25"/>
      <c r="FQ176" s="25"/>
      <c r="FR176" s="25"/>
      <c r="FS176" s="25"/>
      <c r="FT176" s="25"/>
      <c r="FU176" s="25"/>
      <c r="FV176" s="25"/>
      <c r="FW176" s="25"/>
      <c r="FX176" s="25"/>
      <c r="FY176" s="25"/>
      <c r="FZ176" s="25"/>
      <c r="GA176" s="25"/>
      <c r="GB176" s="25"/>
      <c r="GC176" s="25"/>
      <c r="GD176" s="25"/>
      <c r="GE176" s="25"/>
      <c r="GF176" s="25"/>
      <c r="GG176" s="25"/>
      <c r="GH176" s="25"/>
      <c r="GI176" s="25"/>
      <c r="GJ176" s="25"/>
      <c r="GK176" s="25"/>
      <c r="GL176" s="25"/>
      <c r="GM176" s="25"/>
      <c r="GN176" s="25"/>
      <c r="GO176" s="25"/>
      <c r="GP176" s="25"/>
      <c r="GQ176" s="25"/>
      <c r="GR176" s="25"/>
      <c r="GS176" s="25"/>
      <c r="GT176" s="25"/>
      <c r="GU176" s="25"/>
      <c r="GV176" s="25"/>
      <c r="GW176" s="25"/>
      <c r="GX176" s="25"/>
      <c r="GY176" s="25"/>
      <c r="GZ176" s="25"/>
      <c r="HA176" s="25"/>
      <c r="HB176" s="25"/>
      <c r="HC176" s="25"/>
      <c r="HD176" s="25"/>
      <c r="HE176" s="25"/>
      <c r="HF176" s="25"/>
      <c r="HG176" s="25"/>
      <c r="HH176" s="25"/>
      <c r="HI176" s="25"/>
      <c r="HJ176" s="25"/>
      <c r="HK176" s="25"/>
      <c r="HL176" s="25"/>
      <c r="HM176" s="25"/>
      <c r="HN176" s="25"/>
      <c r="HO176" s="25"/>
      <c r="HP176" s="25"/>
      <c r="HQ176" s="25"/>
      <c r="HR176" s="25"/>
      <c r="HS176" s="25"/>
      <c r="HT176" s="25"/>
      <c r="HU176" s="25"/>
      <c r="HV176" s="25"/>
      <c r="HW176" s="25"/>
      <c r="HX176" s="25"/>
      <c r="HY176" s="25"/>
      <c r="HZ176" s="25"/>
      <c r="IA176" s="25"/>
      <c r="IB176" s="25"/>
      <c r="IC176" s="25"/>
      <c r="ID176" s="25"/>
      <c r="IE176" s="25"/>
      <c r="IF176" s="25"/>
      <c r="IG176" s="25"/>
      <c r="IH176" s="25"/>
      <c r="II176" s="25"/>
      <c r="IJ176" s="25"/>
      <c r="IK176" s="25"/>
      <c r="IL176" s="25"/>
      <c r="IM176" s="25"/>
      <c r="IN176" s="25"/>
      <c r="IO176" s="25"/>
      <c r="IP176" s="25"/>
      <c r="IQ176" s="25"/>
      <c r="IR176" s="25"/>
      <c r="IS176" s="25"/>
      <c r="IT176" s="25"/>
      <c r="IU176" s="25"/>
      <c r="IV176" s="25"/>
    </row>
    <row r="177" spans="2:256" s="27" customFormat="1">
      <c r="B177" s="25"/>
      <c r="C177" s="32"/>
      <c r="D177" s="33"/>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c r="AE177" s="25"/>
      <c r="AF177" s="25"/>
      <c r="AG177" s="25"/>
      <c r="AH177" s="25"/>
      <c r="AI177" s="25"/>
      <c r="AJ177" s="25"/>
      <c r="AK177" s="25"/>
      <c r="AL177" s="25"/>
      <c r="AM177" s="25"/>
      <c r="AN177" s="25"/>
      <c r="AO177" s="25"/>
      <c r="AP177" s="25"/>
      <c r="AQ177" s="25"/>
      <c r="AR177" s="25"/>
      <c r="AS177" s="25"/>
      <c r="AT177" s="25"/>
      <c r="AU177" s="25"/>
      <c r="AV177" s="25"/>
      <c r="AW177" s="25"/>
      <c r="AX177" s="25"/>
      <c r="AY177" s="25"/>
      <c r="AZ177" s="25"/>
      <c r="BA177" s="25"/>
      <c r="BB177" s="25"/>
      <c r="BC177" s="25"/>
      <c r="BD177" s="25"/>
      <c r="BE177" s="25"/>
      <c r="BF177" s="25"/>
      <c r="BG177" s="25"/>
      <c r="BH177" s="25"/>
      <c r="BI177" s="25"/>
      <c r="BJ177" s="25"/>
      <c r="BK177" s="25"/>
      <c r="BL177" s="25"/>
      <c r="BM177" s="25"/>
      <c r="BN177" s="25"/>
      <c r="BO177" s="25"/>
      <c r="BP177" s="25"/>
      <c r="BQ177" s="25"/>
      <c r="BR177" s="25"/>
      <c r="BS177" s="25"/>
      <c r="BT177" s="25"/>
      <c r="BU177" s="25"/>
      <c r="BV177" s="25"/>
      <c r="BW177" s="25"/>
      <c r="BX177" s="25"/>
      <c r="BY177" s="25"/>
      <c r="BZ177" s="25"/>
      <c r="CA177" s="25"/>
      <c r="CB177" s="25"/>
      <c r="CC177" s="25"/>
      <c r="CD177" s="25"/>
      <c r="CE177" s="25"/>
      <c r="CF177" s="25"/>
      <c r="CG177" s="25"/>
      <c r="CH177" s="25"/>
      <c r="CI177" s="25"/>
      <c r="CJ177" s="25"/>
      <c r="CK177" s="25"/>
      <c r="CL177" s="25"/>
      <c r="CM177" s="25"/>
      <c r="CN177" s="25"/>
      <c r="CO177" s="25"/>
      <c r="CP177" s="25"/>
      <c r="CQ177" s="25"/>
      <c r="CR177" s="25"/>
      <c r="CS177" s="25"/>
      <c r="CT177" s="25"/>
      <c r="CU177" s="25"/>
      <c r="CV177" s="25"/>
      <c r="CW177" s="25"/>
      <c r="CX177" s="25"/>
      <c r="CY177" s="25"/>
      <c r="CZ177" s="25"/>
      <c r="DA177" s="25"/>
      <c r="DB177" s="25"/>
      <c r="DC177" s="25"/>
      <c r="DD177" s="25"/>
      <c r="DE177" s="25"/>
      <c r="DF177" s="25"/>
      <c r="DG177" s="25"/>
      <c r="DH177" s="25"/>
      <c r="DI177" s="25"/>
      <c r="DJ177" s="25"/>
      <c r="DK177" s="25"/>
      <c r="DL177" s="25"/>
      <c r="DM177" s="25"/>
      <c r="DN177" s="25"/>
      <c r="DO177" s="25"/>
      <c r="DP177" s="25"/>
      <c r="DQ177" s="25"/>
      <c r="DR177" s="25"/>
      <c r="DS177" s="25"/>
      <c r="DT177" s="25"/>
      <c r="DU177" s="25"/>
      <c r="DV177" s="25"/>
      <c r="DW177" s="25"/>
      <c r="DX177" s="25"/>
      <c r="DY177" s="25"/>
      <c r="DZ177" s="25"/>
      <c r="EA177" s="25"/>
      <c r="EB177" s="25"/>
      <c r="EC177" s="25"/>
      <c r="ED177" s="25"/>
      <c r="EE177" s="25"/>
      <c r="EF177" s="25"/>
      <c r="EG177" s="25"/>
      <c r="EH177" s="25"/>
      <c r="EI177" s="25"/>
      <c r="EJ177" s="25"/>
      <c r="EK177" s="25"/>
      <c r="EL177" s="25"/>
      <c r="EM177" s="25"/>
      <c r="EN177" s="25"/>
      <c r="EO177" s="25"/>
      <c r="EP177" s="25"/>
      <c r="EQ177" s="25"/>
      <c r="ER177" s="25"/>
      <c r="ES177" s="25"/>
      <c r="ET177" s="25"/>
      <c r="EU177" s="25"/>
      <c r="EV177" s="25"/>
      <c r="EW177" s="25"/>
      <c r="EX177" s="25"/>
      <c r="EY177" s="25"/>
      <c r="EZ177" s="25"/>
      <c r="FA177" s="25"/>
      <c r="FB177" s="25"/>
      <c r="FC177" s="25"/>
      <c r="FD177" s="25"/>
      <c r="FE177" s="25"/>
      <c r="FF177" s="25"/>
      <c r="FG177" s="25"/>
      <c r="FH177" s="25"/>
      <c r="FI177" s="25"/>
      <c r="FJ177" s="25"/>
      <c r="FK177" s="25"/>
      <c r="FL177" s="25"/>
      <c r="FM177" s="25"/>
      <c r="FN177" s="25"/>
      <c r="FO177" s="25"/>
      <c r="FP177" s="25"/>
      <c r="FQ177" s="25"/>
      <c r="FR177" s="25"/>
      <c r="FS177" s="25"/>
      <c r="FT177" s="25"/>
      <c r="FU177" s="25"/>
      <c r="FV177" s="25"/>
      <c r="FW177" s="25"/>
      <c r="FX177" s="25"/>
      <c r="FY177" s="25"/>
      <c r="FZ177" s="25"/>
      <c r="GA177" s="25"/>
      <c r="GB177" s="25"/>
      <c r="GC177" s="25"/>
      <c r="GD177" s="25"/>
      <c r="GE177" s="25"/>
      <c r="GF177" s="25"/>
      <c r="GG177" s="25"/>
      <c r="GH177" s="25"/>
      <c r="GI177" s="25"/>
      <c r="GJ177" s="25"/>
      <c r="GK177" s="25"/>
      <c r="GL177" s="25"/>
      <c r="GM177" s="25"/>
      <c r="GN177" s="25"/>
      <c r="GO177" s="25"/>
      <c r="GP177" s="25"/>
      <c r="GQ177" s="25"/>
      <c r="GR177" s="25"/>
      <c r="GS177" s="25"/>
      <c r="GT177" s="25"/>
      <c r="GU177" s="25"/>
      <c r="GV177" s="25"/>
      <c r="GW177" s="25"/>
      <c r="GX177" s="25"/>
      <c r="GY177" s="25"/>
      <c r="GZ177" s="25"/>
      <c r="HA177" s="25"/>
      <c r="HB177" s="25"/>
      <c r="HC177" s="25"/>
      <c r="HD177" s="25"/>
      <c r="HE177" s="25"/>
      <c r="HF177" s="25"/>
      <c r="HG177" s="25"/>
      <c r="HH177" s="25"/>
      <c r="HI177" s="25"/>
      <c r="HJ177" s="25"/>
      <c r="HK177" s="25"/>
      <c r="HL177" s="25"/>
      <c r="HM177" s="25"/>
      <c r="HN177" s="25"/>
      <c r="HO177" s="25"/>
      <c r="HP177" s="25"/>
      <c r="HQ177" s="25"/>
      <c r="HR177" s="25"/>
      <c r="HS177" s="25"/>
      <c r="HT177" s="25"/>
      <c r="HU177" s="25"/>
      <c r="HV177" s="25"/>
      <c r="HW177" s="25"/>
      <c r="HX177" s="25"/>
      <c r="HY177" s="25"/>
      <c r="HZ177" s="25"/>
      <c r="IA177" s="25"/>
      <c r="IB177" s="25"/>
      <c r="IC177" s="25"/>
      <c r="ID177" s="25"/>
      <c r="IE177" s="25"/>
      <c r="IF177" s="25"/>
      <c r="IG177" s="25"/>
      <c r="IH177" s="25"/>
      <c r="II177" s="25"/>
      <c r="IJ177" s="25"/>
      <c r="IK177" s="25"/>
      <c r="IL177" s="25"/>
      <c r="IM177" s="25"/>
      <c r="IN177" s="25"/>
      <c r="IO177" s="25"/>
      <c r="IP177" s="25"/>
      <c r="IQ177" s="25"/>
      <c r="IR177" s="25"/>
      <c r="IS177" s="25"/>
      <c r="IT177" s="25"/>
      <c r="IU177" s="25"/>
      <c r="IV177" s="25"/>
    </row>
    <row r="178" spans="2:256" s="27" customFormat="1">
      <c r="B178" s="25"/>
      <c r="C178" s="32"/>
      <c r="D178" s="33"/>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c r="AF178" s="25"/>
      <c r="AG178" s="25"/>
      <c r="AH178" s="25"/>
      <c r="AI178" s="25"/>
      <c r="AJ178" s="25"/>
      <c r="AK178" s="25"/>
      <c r="AL178" s="25"/>
      <c r="AM178" s="25"/>
      <c r="AN178" s="25"/>
      <c r="AO178" s="25"/>
      <c r="AP178" s="25"/>
      <c r="AQ178" s="25"/>
      <c r="AR178" s="25"/>
      <c r="AS178" s="25"/>
      <c r="AT178" s="25"/>
      <c r="AU178" s="25"/>
      <c r="AV178" s="25"/>
      <c r="AW178" s="25"/>
      <c r="AX178" s="25"/>
      <c r="AY178" s="25"/>
      <c r="AZ178" s="25"/>
      <c r="BA178" s="25"/>
      <c r="BB178" s="25"/>
      <c r="BC178" s="25"/>
      <c r="BD178" s="25"/>
      <c r="BE178" s="25"/>
      <c r="BF178" s="25"/>
      <c r="BG178" s="25"/>
      <c r="BH178" s="25"/>
      <c r="BI178" s="25"/>
      <c r="BJ178" s="25"/>
      <c r="BK178" s="25"/>
      <c r="BL178" s="25"/>
      <c r="BM178" s="25"/>
      <c r="BN178" s="25"/>
      <c r="BO178" s="25"/>
      <c r="BP178" s="25"/>
      <c r="BQ178" s="25"/>
      <c r="BR178" s="25"/>
      <c r="BS178" s="25"/>
      <c r="BT178" s="25"/>
      <c r="BU178" s="25"/>
      <c r="BV178" s="25"/>
      <c r="BW178" s="25"/>
      <c r="BX178" s="25"/>
      <c r="BY178" s="25"/>
      <c r="BZ178" s="25"/>
      <c r="CA178" s="25"/>
      <c r="CB178" s="25"/>
      <c r="CC178" s="25"/>
      <c r="CD178" s="25"/>
      <c r="CE178" s="25"/>
      <c r="CF178" s="25"/>
      <c r="CG178" s="25"/>
      <c r="CH178" s="25"/>
      <c r="CI178" s="25"/>
      <c r="CJ178" s="25"/>
      <c r="CK178" s="25"/>
      <c r="CL178" s="25"/>
      <c r="CM178" s="25"/>
      <c r="CN178" s="25"/>
      <c r="CO178" s="25"/>
      <c r="CP178" s="25"/>
      <c r="CQ178" s="25"/>
      <c r="CR178" s="25"/>
      <c r="CS178" s="25"/>
      <c r="CT178" s="25"/>
      <c r="CU178" s="25"/>
      <c r="CV178" s="25"/>
      <c r="CW178" s="25"/>
      <c r="CX178" s="25"/>
      <c r="CY178" s="25"/>
      <c r="CZ178" s="25"/>
      <c r="DA178" s="25"/>
      <c r="DB178" s="25"/>
      <c r="DC178" s="25"/>
      <c r="DD178" s="25"/>
      <c r="DE178" s="25"/>
      <c r="DF178" s="25"/>
      <c r="DG178" s="25"/>
      <c r="DH178" s="25"/>
      <c r="DI178" s="25"/>
      <c r="DJ178" s="25"/>
      <c r="DK178" s="25"/>
      <c r="DL178" s="25"/>
      <c r="DM178" s="25"/>
      <c r="DN178" s="25"/>
      <c r="DO178" s="25"/>
      <c r="DP178" s="25"/>
      <c r="DQ178" s="25"/>
      <c r="DR178" s="25"/>
      <c r="DS178" s="25"/>
      <c r="DT178" s="25"/>
      <c r="DU178" s="25"/>
      <c r="DV178" s="25"/>
      <c r="DW178" s="25"/>
      <c r="DX178" s="25"/>
      <c r="DY178" s="25"/>
      <c r="DZ178" s="25"/>
      <c r="EA178" s="25"/>
      <c r="EB178" s="25"/>
      <c r="EC178" s="25"/>
      <c r="ED178" s="25"/>
      <c r="EE178" s="25"/>
      <c r="EF178" s="25"/>
      <c r="EG178" s="25"/>
      <c r="EH178" s="25"/>
      <c r="EI178" s="25"/>
      <c r="EJ178" s="25"/>
      <c r="EK178" s="25"/>
      <c r="EL178" s="25"/>
      <c r="EM178" s="25"/>
      <c r="EN178" s="25"/>
      <c r="EO178" s="25"/>
      <c r="EP178" s="25"/>
      <c r="EQ178" s="25"/>
      <c r="ER178" s="25"/>
      <c r="ES178" s="25"/>
      <c r="ET178" s="25"/>
      <c r="EU178" s="25"/>
      <c r="EV178" s="25"/>
      <c r="EW178" s="25"/>
      <c r="EX178" s="25"/>
      <c r="EY178" s="25"/>
      <c r="EZ178" s="25"/>
      <c r="FA178" s="25"/>
      <c r="FB178" s="25"/>
      <c r="FC178" s="25"/>
      <c r="FD178" s="25"/>
      <c r="FE178" s="25"/>
      <c r="FF178" s="25"/>
      <c r="FG178" s="25"/>
      <c r="FH178" s="25"/>
      <c r="FI178" s="25"/>
      <c r="FJ178" s="25"/>
      <c r="FK178" s="25"/>
      <c r="FL178" s="25"/>
      <c r="FM178" s="25"/>
      <c r="FN178" s="25"/>
      <c r="FO178" s="25"/>
      <c r="FP178" s="25"/>
      <c r="FQ178" s="25"/>
      <c r="FR178" s="25"/>
      <c r="FS178" s="25"/>
      <c r="FT178" s="25"/>
      <c r="FU178" s="25"/>
      <c r="FV178" s="25"/>
      <c r="FW178" s="25"/>
      <c r="FX178" s="25"/>
      <c r="FY178" s="25"/>
      <c r="FZ178" s="25"/>
      <c r="GA178" s="25"/>
      <c r="GB178" s="25"/>
      <c r="GC178" s="25"/>
      <c r="GD178" s="25"/>
      <c r="GE178" s="25"/>
      <c r="GF178" s="25"/>
      <c r="GG178" s="25"/>
      <c r="GH178" s="25"/>
      <c r="GI178" s="25"/>
      <c r="GJ178" s="25"/>
      <c r="GK178" s="25"/>
      <c r="GL178" s="25"/>
      <c r="GM178" s="25"/>
      <c r="GN178" s="25"/>
      <c r="GO178" s="25"/>
      <c r="GP178" s="25"/>
      <c r="GQ178" s="25"/>
      <c r="GR178" s="25"/>
      <c r="GS178" s="25"/>
      <c r="GT178" s="25"/>
      <c r="GU178" s="25"/>
      <c r="GV178" s="25"/>
      <c r="GW178" s="25"/>
      <c r="GX178" s="25"/>
      <c r="GY178" s="25"/>
      <c r="GZ178" s="25"/>
      <c r="HA178" s="25"/>
      <c r="HB178" s="25"/>
      <c r="HC178" s="25"/>
      <c r="HD178" s="25"/>
      <c r="HE178" s="25"/>
      <c r="HF178" s="25"/>
      <c r="HG178" s="25"/>
      <c r="HH178" s="25"/>
      <c r="HI178" s="25"/>
      <c r="HJ178" s="25"/>
      <c r="HK178" s="25"/>
      <c r="HL178" s="25"/>
      <c r="HM178" s="25"/>
      <c r="HN178" s="25"/>
      <c r="HO178" s="25"/>
      <c r="HP178" s="25"/>
      <c r="HQ178" s="25"/>
      <c r="HR178" s="25"/>
      <c r="HS178" s="25"/>
      <c r="HT178" s="25"/>
      <c r="HU178" s="25"/>
      <c r="HV178" s="25"/>
      <c r="HW178" s="25"/>
      <c r="HX178" s="25"/>
      <c r="HY178" s="25"/>
      <c r="HZ178" s="25"/>
      <c r="IA178" s="25"/>
      <c r="IB178" s="25"/>
      <c r="IC178" s="25"/>
      <c r="ID178" s="25"/>
      <c r="IE178" s="25"/>
      <c r="IF178" s="25"/>
      <c r="IG178" s="25"/>
      <c r="IH178" s="25"/>
      <c r="II178" s="25"/>
      <c r="IJ178" s="25"/>
      <c r="IK178" s="25"/>
      <c r="IL178" s="25"/>
      <c r="IM178" s="25"/>
      <c r="IN178" s="25"/>
      <c r="IO178" s="25"/>
      <c r="IP178" s="25"/>
      <c r="IQ178" s="25"/>
      <c r="IR178" s="25"/>
      <c r="IS178" s="25"/>
      <c r="IT178" s="25"/>
      <c r="IU178" s="25"/>
      <c r="IV178" s="25"/>
    </row>
    <row r="179" spans="2:256" s="27" customFormat="1">
      <c r="B179" s="25"/>
      <c r="C179" s="32"/>
      <c r="D179" s="33"/>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c r="AE179" s="25"/>
      <c r="AF179" s="25"/>
      <c r="AG179" s="25"/>
      <c r="AH179" s="25"/>
      <c r="AI179" s="25"/>
      <c r="AJ179" s="25"/>
      <c r="AK179" s="25"/>
      <c r="AL179" s="25"/>
      <c r="AM179" s="25"/>
      <c r="AN179" s="25"/>
      <c r="AO179" s="25"/>
      <c r="AP179" s="25"/>
      <c r="AQ179" s="25"/>
      <c r="AR179" s="25"/>
      <c r="AS179" s="25"/>
      <c r="AT179" s="25"/>
      <c r="AU179" s="25"/>
      <c r="AV179" s="25"/>
      <c r="AW179" s="25"/>
      <c r="AX179" s="25"/>
      <c r="AY179" s="25"/>
      <c r="AZ179" s="25"/>
      <c r="BA179" s="25"/>
      <c r="BB179" s="25"/>
      <c r="BC179" s="25"/>
      <c r="BD179" s="25"/>
      <c r="BE179" s="25"/>
      <c r="BF179" s="25"/>
      <c r="BG179" s="25"/>
      <c r="BH179" s="25"/>
      <c r="BI179" s="25"/>
      <c r="BJ179" s="25"/>
      <c r="BK179" s="25"/>
      <c r="BL179" s="25"/>
      <c r="BM179" s="25"/>
      <c r="BN179" s="25"/>
      <c r="BO179" s="25"/>
      <c r="BP179" s="25"/>
      <c r="BQ179" s="25"/>
      <c r="BR179" s="25"/>
      <c r="BS179" s="25"/>
      <c r="BT179" s="25"/>
      <c r="BU179" s="25"/>
      <c r="BV179" s="25"/>
      <c r="BW179" s="25"/>
      <c r="BX179" s="25"/>
      <c r="BY179" s="25"/>
      <c r="BZ179" s="25"/>
      <c r="CA179" s="25"/>
      <c r="CB179" s="25"/>
      <c r="CC179" s="25"/>
      <c r="CD179" s="25"/>
      <c r="CE179" s="25"/>
      <c r="CF179" s="25"/>
      <c r="CG179" s="25"/>
      <c r="CH179" s="25"/>
      <c r="CI179" s="25"/>
      <c r="CJ179" s="25"/>
      <c r="CK179" s="25"/>
      <c r="CL179" s="25"/>
      <c r="CM179" s="25"/>
      <c r="CN179" s="25"/>
      <c r="CO179" s="25"/>
      <c r="CP179" s="25"/>
      <c r="CQ179" s="25"/>
      <c r="CR179" s="25"/>
      <c r="CS179" s="25"/>
      <c r="CT179" s="25"/>
      <c r="CU179" s="25"/>
      <c r="CV179" s="25"/>
      <c r="CW179" s="25"/>
      <c r="CX179" s="25"/>
      <c r="CY179" s="25"/>
      <c r="CZ179" s="25"/>
      <c r="DA179" s="25"/>
      <c r="DB179" s="25"/>
      <c r="DC179" s="25"/>
      <c r="DD179" s="25"/>
      <c r="DE179" s="25"/>
      <c r="DF179" s="25"/>
      <c r="DG179" s="25"/>
      <c r="DH179" s="25"/>
      <c r="DI179" s="25"/>
      <c r="DJ179" s="25"/>
      <c r="DK179" s="25"/>
      <c r="DL179" s="25"/>
      <c r="DM179" s="25"/>
      <c r="DN179" s="25"/>
      <c r="DO179" s="25"/>
      <c r="DP179" s="25"/>
      <c r="DQ179" s="25"/>
      <c r="DR179" s="25"/>
      <c r="DS179" s="25"/>
      <c r="DT179" s="25"/>
      <c r="DU179" s="25"/>
      <c r="DV179" s="25"/>
      <c r="DW179" s="25"/>
      <c r="DX179" s="25"/>
      <c r="DY179" s="25"/>
      <c r="DZ179" s="25"/>
      <c r="EA179" s="25"/>
      <c r="EB179" s="25"/>
      <c r="EC179" s="25"/>
      <c r="ED179" s="25"/>
      <c r="EE179" s="25"/>
      <c r="EF179" s="25"/>
      <c r="EG179" s="25"/>
      <c r="EH179" s="25"/>
      <c r="EI179" s="25"/>
      <c r="EJ179" s="25"/>
      <c r="EK179" s="25"/>
      <c r="EL179" s="25"/>
      <c r="EM179" s="25"/>
      <c r="EN179" s="25"/>
      <c r="EO179" s="25"/>
      <c r="EP179" s="25"/>
      <c r="EQ179" s="25"/>
      <c r="ER179" s="25"/>
      <c r="ES179" s="25"/>
      <c r="ET179" s="25"/>
      <c r="EU179" s="25"/>
      <c r="EV179" s="25"/>
      <c r="EW179" s="25"/>
      <c r="EX179" s="25"/>
      <c r="EY179" s="25"/>
      <c r="EZ179" s="25"/>
      <c r="FA179" s="25"/>
      <c r="FB179" s="25"/>
      <c r="FC179" s="25"/>
      <c r="FD179" s="25"/>
      <c r="FE179" s="25"/>
      <c r="FF179" s="25"/>
      <c r="FG179" s="25"/>
      <c r="FH179" s="25"/>
      <c r="FI179" s="25"/>
      <c r="FJ179" s="25"/>
      <c r="FK179" s="25"/>
      <c r="FL179" s="25"/>
      <c r="FM179" s="25"/>
      <c r="FN179" s="25"/>
      <c r="FO179" s="25"/>
      <c r="FP179" s="25"/>
      <c r="FQ179" s="25"/>
      <c r="FR179" s="25"/>
      <c r="FS179" s="25"/>
      <c r="FT179" s="25"/>
      <c r="FU179" s="25"/>
      <c r="FV179" s="25"/>
      <c r="FW179" s="25"/>
      <c r="FX179" s="25"/>
      <c r="FY179" s="25"/>
      <c r="FZ179" s="25"/>
      <c r="GA179" s="25"/>
      <c r="GB179" s="25"/>
      <c r="GC179" s="25"/>
      <c r="GD179" s="25"/>
      <c r="GE179" s="25"/>
      <c r="GF179" s="25"/>
      <c r="GG179" s="25"/>
      <c r="GH179" s="25"/>
      <c r="GI179" s="25"/>
      <c r="GJ179" s="25"/>
      <c r="GK179" s="25"/>
      <c r="GL179" s="25"/>
      <c r="GM179" s="25"/>
      <c r="GN179" s="25"/>
      <c r="GO179" s="25"/>
      <c r="GP179" s="25"/>
      <c r="GQ179" s="25"/>
      <c r="GR179" s="25"/>
      <c r="GS179" s="25"/>
      <c r="GT179" s="25"/>
      <c r="GU179" s="25"/>
      <c r="GV179" s="25"/>
      <c r="GW179" s="25"/>
      <c r="GX179" s="25"/>
      <c r="GY179" s="25"/>
      <c r="GZ179" s="25"/>
      <c r="HA179" s="25"/>
      <c r="HB179" s="25"/>
      <c r="HC179" s="25"/>
      <c r="HD179" s="25"/>
      <c r="HE179" s="25"/>
      <c r="HF179" s="25"/>
      <c r="HG179" s="25"/>
      <c r="HH179" s="25"/>
      <c r="HI179" s="25"/>
      <c r="HJ179" s="25"/>
      <c r="HK179" s="25"/>
      <c r="HL179" s="25"/>
      <c r="HM179" s="25"/>
      <c r="HN179" s="25"/>
      <c r="HO179" s="25"/>
      <c r="HP179" s="25"/>
      <c r="HQ179" s="25"/>
      <c r="HR179" s="25"/>
      <c r="HS179" s="25"/>
      <c r="HT179" s="25"/>
      <c r="HU179" s="25"/>
      <c r="HV179" s="25"/>
      <c r="HW179" s="25"/>
      <c r="HX179" s="25"/>
      <c r="HY179" s="25"/>
      <c r="HZ179" s="25"/>
      <c r="IA179" s="25"/>
      <c r="IB179" s="25"/>
      <c r="IC179" s="25"/>
      <c r="ID179" s="25"/>
      <c r="IE179" s="25"/>
      <c r="IF179" s="25"/>
      <c r="IG179" s="25"/>
      <c r="IH179" s="25"/>
      <c r="II179" s="25"/>
      <c r="IJ179" s="25"/>
      <c r="IK179" s="25"/>
      <c r="IL179" s="25"/>
      <c r="IM179" s="25"/>
      <c r="IN179" s="25"/>
      <c r="IO179" s="25"/>
      <c r="IP179" s="25"/>
      <c r="IQ179" s="25"/>
      <c r="IR179" s="25"/>
      <c r="IS179" s="25"/>
      <c r="IT179" s="25"/>
      <c r="IU179" s="25"/>
      <c r="IV179" s="25"/>
    </row>
    <row r="180" spans="2:256" s="27" customFormat="1">
      <c r="B180" s="25"/>
      <c r="C180" s="32"/>
      <c r="D180" s="33"/>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c r="AE180" s="25"/>
      <c r="AF180" s="25"/>
      <c r="AG180" s="25"/>
      <c r="AH180" s="25"/>
      <c r="AI180" s="25"/>
      <c r="AJ180" s="25"/>
      <c r="AK180" s="25"/>
      <c r="AL180" s="25"/>
      <c r="AM180" s="25"/>
      <c r="AN180" s="25"/>
      <c r="AO180" s="25"/>
      <c r="AP180" s="25"/>
      <c r="AQ180" s="25"/>
      <c r="AR180" s="25"/>
      <c r="AS180" s="25"/>
      <c r="AT180" s="25"/>
      <c r="AU180" s="25"/>
      <c r="AV180" s="25"/>
      <c r="AW180" s="25"/>
      <c r="AX180" s="25"/>
      <c r="AY180" s="25"/>
      <c r="AZ180" s="25"/>
      <c r="BA180" s="25"/>
      <c r="BB180" s="25"/>
      <c r="BC180" s="25"/>
      <c r="BD180" s="25"/>
      <c r="BE180" s="25"/>
      <c r="BF180" s="25"/>
      <c r="BG180" s="25"/>
      <c r="BH180" s="25"/>
      <c r="BI180" s="25"/>
      <c r="BJ180" s="25"/>
      <c r="BK180" s="25"/>
      <c r="BL180" s="25"/>
      <c r="BM180" s="25"/>
      <c r="BN180" s="25"/>
      <c r="BO180" s="25"/>
      <c r="BP180" s="25"/>
      <c r="BQ180" s="25"/>
      <c r="BR180" s="25"/>
      <c r="BS180" s="25"/>
      <c r="BT180" s="25"/>
      <c r="BU180" s="25"/>
      <c r="BV180" s="25"/>
      <c r="BW180" s="25"/>
      <c r="BX180" s="25"/>
      <c r="BY180" s="25"/>
      <c r="BZ180" s="25"/>
      <c r="CA180" s="25"/>
      <c r="CB180" s="25"/>
      <c r="CC180" s="25"/>
      <c r="CD180" s="25"/>
      <c r="CE180" s="25"/>
      <c r="CF180" s="25"/>
      <c r="CG180" s="25"/>
      <c r="CH180" s="25"/>
      <c r="CI180" s="25"/>
      <c r="CJ180" s="25"/>
      <c r="CK180" s="25"/>
      <c r="CL180" s="25"/>
      <c r="CM180" s="25"/>
      <c r="CN180" s="25"/>
      <c r="CO180" s="25"/>
      <c r="CP180" s="25"/>
      <c r="CQ180" s="25"/>
      <c r="CR180" s="25"/>
      <c r="CS180" s="25"/>
      <c r="CT180" s="25"/>
      <c r="CU180" s="25"/>
      <c r="CV180" s="25"/>
      <c r="CW180" s="25"/>
      <c r="CX180" s="25"/>
      <c r="CY180" s="25"/>
      <c r="CZ180" s="25"/>
      <c r="DA180" s="25"/>
      <c r="DB180" s="25"/>
      <c r="DC180" s="25"/>
      <c r="DD180" s="25"/>
      <c r="DE180" s="25"/>
      <c r="DF180" s="25"/>
      <c r="DG180" s="25"/>
      <c r="DH180" s="25"/>
      <c r="DI180" s="25"/>
      <c r="DJ180" s="25"/>
      <c r="DK180" s="25"/>
      <c r="DL180" s="25"/>
      <c r="DM180" s="25"/>
      <c r="DN180" s="25"/>
      <c r="DO180" s="25"/>
      <c r="DP180" s="25"/>
      <c r="DQ180" s="25"/>
      <c r="DR180" s="25"/>
      <c r="DS180" s="25"/>
      <c r="DT180" s="25"/>
      <c r="DU180" s="25"/>
      <c r="DV180" s="25"/>
      <c r="DW180" s="25"/>
      <c r="DX180" s="25"/>
      <c r="DY180" s="25"/>
      <c r="DZ180" s="25"/>
      <c r="EA180" s="25"/>
      <c r="EB180" s="25"/>
      <c r="EC180" s="25"/>
      <c r="ED180" s="25"/>
      <c r="EE180" s="25"/>
      <c r="EF180" s="25"/>
      <c r="EG180" s="25"/>
      <c r="EH180" s="25"/>
      <c r="EI180" s="25"/>
      <c r="EJ180" s="25"/>
      <c r="EK180" s="25"/>
      <c r="EL180" s="25"/>
      <c r="EM180" s="25"/>
      <c r="EN180" s="25"/>
      <c r="EO180" s="25"/>
      <c r="EP180" s="25"/>
      <c r="EQ180" s="25"/>
      <c r="ER180" s="25"/>
      <c r="ES180" s="25"/>
      <c r="ET180" s="25"/>
      <c r="EU180" s="25"/>
      <c r="EV180" s="25"/>
      <c r="EW180" s="25"/>
      <c r="EX180" s="25"/>
      <c r="EY180" s="25"/>
      <c r="EZ180" s="25"/>
      <c r="FA180" s="25"/>
      <c r="FB180" s="25"/>
      <c r="FC180" s="25"/>
      <c r="FD180" s="25"/>
      <c r="FE180" s="25"/>
      <c r="FF180" s="25"/>
      <c r="FG180" s="25"/>
      <c r="FH180" s="25"/>
      <c r="FI180" s="25"/>
      <c r="FJ180" s="25"/>
      <c r="FK180" s="25"/>
      <c r="FL180" s="25"/>
      <c r="FM180" s="25"/>
      <c r="FN180" s="25"/>
      <c r="FO180" s="25"/>
      <c r="FP180" s="25"/>
      <c r="FQ180" s="25"/>
      <c r="FR180" s="25"/>
      <c r="FS180" s="25"/>
      <c r="FT180" s="25"/>
      <c r="FU180" s="25"/>
      <c r="FV180" s="25"/>
      <c r="FW180" s="25"/>
      <c r="FX180" s="25"/>
      <c r="FY180" s="25"/>
      <c r="FZ180" s="25"/>
      <c r="GA180" s="25"/>
      <c r="GB180" s="25"/>
      <c r="GC180" s="25"/>
      <c r="GD180" s="25"/>
      <c r="GE180" s="25"/>
      <c r="GF180" s="25"/>
      <c r="GG180" s="25"/>
      <c r="GH180" s="25"/>
      <c r="GI180" s="25"/>
      <c r="GJ180" s="25"/>
      <c r="GK180" s="25"/>
      <c r="GL180" s="25"/>
      <c r="GM180" s="25"/>
      <c r="GN180" s="25"/>
      <c r="GO180" s="25"/>
      <c r="GP180" s="25"/>
      <c r="GQ180" s="25"/>
      <c r="GR180" s="25"/>
      <c r="GS180" s="25"/>
      <c r="GT180" s="25"/>
      <c r="GU180" s="25"/>
      <c r="GV180" s="25"/>
      <c r="GW180" s="25"/>
      <c r="GX180" s="25"/>
      <c r="GY180" s="25"/>
      <c r="GZ180" s="25"/>
      <c r="HA180" s="25"/>
      <c r="HB180" s="25"/>
      <c r="HC180" s="25"/>
      <c r="HD180" s="25"/>
      <c r="HE180" s="25"/>
      <c r="HF180" s="25"/>
      <c r="HG180" s="25"/>
      <c r="HH180" s="25"/>
      <c r="HI180" s="25"/>
      <c r="HJ180" s="25"/>
      <c r="HK180" s="25"/>
      <c r="HL180" s="25"/>
      <c r="HM180" s="25"/>
      <c r="HN180" s="25"/>
      <c r="HO180" s="25"/>
      <c r="HP180" s="25"/>
      <c r="HQ180" s="25"/>
      <c r="HR180" s="25"/>
      <c r="HS180" s="25"/>
      <c r="HT180" s="25"/>
      <c r="HU180" s="25"/>
      <c r="HV180" s="25"/>
      <c r="HW180" s="25"/>
      <c r="HX180" s="25"/>
      <c r="HY180" s="25"/>
      <c r="HZ180" s="25"/>
      <c r="IA180" s="25"/>
      <c r="IB180" s="25"/>
      <c r="IC180" s="25"/>
      <c r="ID180" s="25"/>
      <c r="IE180" s="25"/>
      <c r="IF180" s="25"/>
      <c r="IG180" s="25"/>
      <c r="IH180" s="25"/>
      <c r="II180" s="25"/>
      <c r="IJ180" s="25"/>
      <c r="IK180" s="25"/>
      <c r="IL180" s="25"/>
      <c r="IM180" s="25"/>
      <c r="IN180" s="25"/>
      <c r="IO180" s="25"/>
      <c r="IP180" s="25"/>
      <c r="IQ180" s="25"/>
      <c r="IR180" s="25"/>
      <c r="IS180" s="25"/>
      <c r="IT180" s="25"/>
      <c r="IU180" s="25"/>
      <c r="IV180" s="25"/>
    </row>
    <row r="181" spans="2:256" s="27" customFormat="1">
      <c r="B181" s="25"/>
      <c r="C181" s="32"/>
      <c r="D181" s="33"/>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c r="AE181" s="25"/>
      <c r="AF181" s="25"/>
      <c r="AG181" s="25"/>
      <c r="AH181" s="25"/>
      <c r="AI181" s="25"/>
      <c r="AJ181" s="25"/>
      <c r="AK181" s="25"/>
      <c r="AL181" s="25"/>
      <c r="AM181" s="25"/>
      <c r="AN181" s="25"/>
      <c r="AO181" s="25"/>
      <c r="AP181" s="25"/>
      <c r="AQ181" s="25"/>
      <c r="AR181" s="25"/>
      <c r="AS181" s="25"/>
      <c r="AT181" s="25"/>
      <c r="AU181" s="25"/>
      <c r="AV181" s="25"/>
      <c r="AW181" s="25"/>
      <c r="AX181" s="25"/>
      <c r="AY181" s="25"/>
      <c r="AZ181" s="25"/>
      <c r="BA181" s="25"/>
      <c r="BB181" s="25"/>
      <c r="BC181" s="25"/>
      <c r="BD181" s="25"/>
      <c r="BE181" s="25"/>
      <c r="BF181" s="25"/>
      <c r="BG181" s="25"/>
      <c r="BH181" s="25"/>
      <c r="BI181" s="25"/>
      <c r="BJ181" s="25"/>
      <c r="BK181" s="25"/>
      <c r="BL181" s="25"/>
      <c r="BM181" s="25"/>
      <c r="BN181" s="25"/>
      <c r="BO181" s="25"/>
      <c r="BP181" s="25"/>
      <c r="BQ181" s="25"/>
      <c r="BR181" s="25"/>
      <c r="BS181" s="25"/>
      <c r="BT181" s="25"/>
      <c r="BU181" s="25"/>
      <c r="BV181" s="25"/>
      <c r="BW181" s="25"/>
      <c r="BX181" s="25"/>
      <c r="BY181" s="25"/>
      <c r="BZ181" s="25"/>
      <c r="CA181" s="25"/>
      <c r="CB181" s="25"/>
      <c r="CC181" s="25"/>
      <c r="CD181" s="25"/>
      <c r="CE181" s="25"/>
      <c r="CF181" s="25"/>
      <c r="CG181" s="25"/>
      <c r="CH181" s="25"/>
      <c r="CI181" s="25"/>
      <c r="CJ181" s="25"/>
      <c r="CK181" s="25"/>
      <c r="CL181" s="25"/>
      <c r="CM181" s="25"/>
      <c r="CN181" s="25"/>
      <c r="CO181" s="25"/>
      <c r="CP181" s="25"/>
      <c r="CQ181" s="25"/>
      <c r="CR181" s="25"/>
      <c r="CS181" s="25"/>
      <c r="CT181" s="25"/>
      <c r="CU181" s="25"/>
      <c r="CV181" s="25"/>
      <c r="CW181" s="25"/>
      <c r="CX181" s="25"/>
      <c r="CY181" s="25"/>
      <c r="CZ181" s="25"/>
      <c r="DA181" s="25"/>
      <c r="DB181" s="25"/>
      <c r="DC181" s="25"/>
      <c r="DD181" s="25"/>
      <c r="DE181" s="25"/>
      <c r="DF181" s="25"/>
      <c r="DG181" s="25"/>
      <c r="DH181" s="25"/>
      <c r="DI181" s="25"/>
      <c r="DJ181" s="25"/>
      <c r="DK181" s="25"/>
      <c r="DL181" s="25"/>
      <c r="DM181" s="25"/>
      <c r="DN181" s="25"/>
      <c r="DO181" s="25"/>
      <c r="DP181" s="25"/>
      <c r="DQ181" s="25"/>
      <c r="DR181" s="25"/>
      <c r="DS181" s="25"/>
      <c r="DT181" s="25"/>
      <c r="DU181" s="25"/>
      <c r="DV181" s="25"/>
      <c r="DW181" s="25"/>
      <c r="DX181" s="25"/>
      <c r="DY181" s="25"/>
      <c r="DZ181" s="25"/>
      <c r="EA181" s="25"/>
      <c r="EB181" s="25"/>
      <c r="EC181" s="25"/>
      <c r="ED181" s="25"/>
      <c r="EE181" s="25"/>
      <c r="EF181" s="25"/>
      <c r="EG181" s="25"/>
      <c r="EH181" s="25"/>
      <c r="EI181" s="25"/>
      <c r="EJ181" s="25"/>
      <c r="EK181" s="25"/>
      <c r="EL181" s="25"/>
      <c r="EM181" s="25"/>
      <c r="EN181" s="25"/>
      <c r="EO181" s="25"/>
      <c r="EP181" s="25"/>
      <c r="EQ181" s="25"/>
      <c r="ER181" s="25"/>
      <c r="ES181" s="25"/>
      <c r="ET181" s="25"/>
      <c r="EU181" s="25"/>
      <c r="EV181" s="25"/>
      <c r="EW181" s="25"/>
      <c r="EX181" s="25"/>
      <c r="EY181" s="25"/>
      <c r="EZ181" s="25"/>
      <c r="FA181" s="25"/>
      <c r="FB181" s="25"/>
      <c r="FC181" s="25"/>
      <c r="FD181" s="25"/>
      <c r="FE181" s="25"/>
      <c r="FF181" s="25"/>
      <c r="FG181" s="25"/>
      <c r="FH181" s="25"/>
      <c r="FI181" s="25"/>
      <c r="FJ181" s="25"/>
      <c r="FK181" s="25"/>
      <c r="FL181" s="25"/>
      <c r="FM181" s="25"/>
      <c r="FN181" s="25"/>
      <c r="FO181" s="25"/>
      <c r="FP181" s="25"/>
      <c r="FQ181" s="25"/>
      <c r="FR181" s="25"/>
      <c r="FS181" s="25"/>
      <c r="FT181" s="25"/>
      <c r="FU181" s="25"/>
      <c r="FV181" s="25"/>
      <c r="FW181" s="25"/>
      <c r="FX181" s="25"/>
      <c r="FY181" s="25"/>
      <c r="FZ181" s="25"/>
      <c r="GA181" s="25"/>
      <c r="GB181" s="25"/>
      <c r="GC181" s="25"/>
      <c r="GD181" s="25"/>
      <c r="GE181" s="25"/>
      <c r="GF181" s="25"/>
      <c r="GG181" s="25"/>
      <c r="GH181" s="25"/>
      <c r="GI181" s="25"/>
      <c r="GJ181" s="25"/>
      <c r="GK181" s="25"/>
      <c r="GL181" s="25"/>
      <c r="GM181" s="25"/>
      <c r="GN181" s="25"/>
      <c r="GO181" s="25"/>
      <c r="GP181" s="25"/>
      <c r="GQ181" s="25"/>
      <c r="GR181" s="25"/>
      <c r="GS181" s="25"/>
      <c r="GT181" s="25"/>
      <c r="GU181" s="25"/>
      <c r="GV181" s="25"/>
      <c r="GW181" s="25"/>
      <c r="GX181" s="25"/>
      <c r="GY181" s="25"/>
      <c r="GZ181" s="25"/>
      <c r="HA181" s="25"/>
      <c r="HB181" s="25"/>
      <c r="HC181" s="25"/>
      <c r="HD181" s="25"/>
      <c r="HE181" s="25"/>
      <c r="HF181" s="25"/>
      <c r="HG181" s="25"/>
      <c r="HH181" s="25"/>
      <c r="HI181" s="25"/>
      <c r="HJ181" s="25"/>
      <c r="HK181" s="25"/>
      <c r="HL181" s="25"/>
      <c r="HM181" s="25"/>
      <c r="HN181" s="25"/>
      <c r="HO181" s="25"/>
      <c r="HP181" s="25"/>
      <c r="HQ181" s="25"/>
      <c r="HR181" s="25"/>
      <c r="HS181" s="25"/>
      <c r="HT181" s="25"/>
      <c r="HU181" s="25"/>
      <c r="HV181" s="25"/>
      <c r="HW181" s="25"/>
      <c r="HX181" s="25"/>
      <c r="HY181" s="25"/>
      <c r="HZ181" s="25"/>
      <c r="IA181" s="25"/>
      <c r="IB181" s="25"/>
      <c r="IC181" s="25"/>
      <c r="ID181" s="25"/>
      <c r="IE181" s="25"/>
      <c r="IF181" s="25"/>
      <c r="IG181" s="25"/>
      <c r="IH181" s="25"/>
      <c r="II181" s="25"/>
      <c r="IJ181" s="25"/>
      <c r="IK181" s="25"/>
      <c r="IL181" s="25"/>
      <c r="IM181" s="25"/>
      <c r="IN181" s="25"/>
      <c r="IO181" s="25"/>
      <c r="IP181" s="25"/>
      <c r="IQ181" s="25"/>
      <c r="IR181" s="25"/>
      <c r="IS181" s="25"/>
      <c r="IT181" s="25"/>
      <c r="IU181" s="25"/>
      <c r="IV181" s="25"/>
    </row>
    <row r="182" spans="2:256" s="27" customFormat="1">
      <c r="B182" s="25"/>
      <c r="C182" s="32"/>
      <c r="D182" s="33"/>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c r="AF182" s="25"/>
      <c r="AG182" s="25"/>
      <c r="AH182" s="25"/>
      <c r="AI182" s="25"/>
      <c r="AJ182" s="25"/>
      <c r="AK182" s="25"/>
      <c r="AL182" s="25"/>
      <c r="AM182" s="25"/>
      <c r="AN182" s="25"/>
      <c r="AO182" s="25"/>
      <c r="AP182" s="25"/>
      <c r="AQ182" s="25"/>
      <c r="AR182" s="25"/>
      <c r="AS182" s="25"/>
      <c r="AT182" s="25"/>
      <c r="AU182" s="25"/>
      <c r="AV182" s="25"/>
      <c r="AW182" s="25"/>
      <c r="AX182" s="25"/>
      <c r="AY182" s="25"/>
      <c r="AZ182" s="25"/>
      <c r="BA182" s="25"/>
      <c r="BB182" s="25"/>
      <c r="BC182" s="25"/>
      <c r="BD182" s="25"/>
      <c r="BE182" s="25"/>
      <c r="BF182" s="25"/>
      <c r="BG182" s="25"/>
      <c r="BH182" s="25"/>
      <c r="BI182" s="25"/>
      <c r="BJ182" s="25"/>
      <c r="BK182" s="25"/>
      <c r="BL182" s="25"/>
      <c r="BM182" s="25"/>
      <c r="BN182" s="25"/>
      <c r="BO182" s="25"/>
      <c r="BP182" s="25"/>
      <c r="BQ182" s="25"/>
      <c r="BR182" s="25"/>
      <c r="BS182" s="25"/>
      <c r="BT182" s="25"/>
      <c r="BU182" s="25"/>
      <c r="BV182" s="25"/>
      <c r="BW182" s="25"/>
      <c r="BX182" s="25"/>
      <c r="BY182" s="25"/>
      <c r="BZ182" s="25"/>
      <c r="CA182" s="25"/>
      <c r="CB182" s="25"/>
      <c r="CC182" s="25"/>
      <c r="CD182" s="25"/>
      <c r="CE182" s="25"/>
      <c r="CF182" s="25"/>
      <c r="CG182" s="25"/>
      <c r="CH182" s="25"/>
      <c r="CI182" s="25"/>
      <c r="CJ182" s="25"/>
      <c r="CK182" s="25"/>
      <c r="CL182" s="25"/>
      <c r="CM182" s="25"/>
      <c r="CN182" s="25"/>
      <c r="CO182" s="25"/>
      <c r="CP182" s="25"/>
      <c r="CQ182" s="25"/>
      <c r="CR182" s="25"/>
      <c r="CS182" s="25"/>
      <c r="CT182" s="25"/>
      <c r="CU182" s="25"/>
      <c r="CV182" s="25"/>
      <c r="CW182" s="25"/>
      <c r="CX182" s="25"/>
      <c r="CY182" s="25"/>
      <c r="CZ182" s="25"/>
      <c r="DA182" s="25"/>
      <c r="DB182" s="25"/>
      <c r="DC182" s="25"/>
      <c r="DD182" s="25"/>
      <c r="DE182" s="25"/>
      <c r="DF182" s="25"/>
      <c r="DG182" s="25"/>
      <c r="DH182" s="25"/>
      <c r="DI182" s="25"/>
      <c r="DJ182" s="25"/>
      <c r="DK182" s="25"/>
      <c r="DL182" s="25"/>
      <c r="DM182" s="25"/>
      <c r="DN182" s="25"/>
      <c r="DO182" s="25"/>
      <c r="DP182" s="25"/>
      <c r="DQ182" s="25"/>
      <c r="DR182" s="25"/>
      <c r="DS182" s="25"/>
      <c r="DT182" s="25"/>
      <c r="DU182" s="25"/>
      <c r="DV182" s="25"/>
      <c r="DW182" s="25"/>
      <c r="DX182" s="25"/>
      <c r="DY182" s="25"/>
      <c r="DZ182" s="25"/>
      <c r="EA182" s="25"/>
      <c r="EB182" s="25"/>
      <c r="EC182" s="25"/>
      <c r="ED182" s="25"/>
      <c r="EE182" s="25"/>
      <c r="EF182" s="25"/>
      <c r="EG182" s="25"/>
      <c r="EH182" s="25"/>
      <c r="EI182" s="25"/>
      <c r="EJ182" s="25"/>
      <c r="EK182" s="25"/>
      <c r="EL182" s="25"/>
      <c r="EM182" s="25"/>
      <c r="EN182" s="25"/>
      <c r="EO182" s="25"/>
      <c r="EP182" s="25"/>
      <c r="EQ182" s="25"/>
      <c r="ER182" s="25"/>
      <c r="ES182" s="25"/>
      <c r="ET182" s="25"/>
      <c r="EU182" s="25"/>
      <c r="EV182" s="25"/>
      <c r="EW182" s="25"/>
      <c r="EX182" s="25"/>
      <c r="EY182" s="25"/>
      <c r="EZ182" s="25"/>
      <c r="FA182" s="25"/>
      <c r="FB182" s="25"/>
      <c r="FC182" s="25"/>
      <c r="FD182" s="25"/>
      <c r="FE182" s="25"/>
      <c r="FF182" s="25"/>
      <c r="FG182" s="25"/>
      <c r="FH182" s="25"/>
      <c r="FI182" s="25"/>
      <c r="FJ182" s="25"/>
      <c r="FK182" s="25"/>
      <c r="FL182" s="25"/>
      <c r="FM182" s="25"/>
      <c r="FN182" s="25"/>
      <c r="FO182" s="25"/>
      <c r="FP182" s="25"/>
      <c r="FQ182" s="25"/>
      <c r="FR182" s="25"/>
      <c r="FS182" s="25"/>
      <c r="FT182" s="25"/>
      <c r="FU182" s="25"/>
      <c r="FV182" s="25"/>
      <c r="FW182" s="25"/>
      <c r="FX182" s="25"/>
      <c r="FY182" s="25"/>
      <c r="FZ182" s="25"/>
      <c r="GA182" s="25"/>
      <c r="GB182" s="25"/>
      <c r="GC182" s="25"/>
      <c r="GD182" s="25"/>
      <c r="GE182" s="25"/>
      <c r="GF182" s="25"/>
      <c r="GG182" s="25"/>
      <c r="GH182" s="25"/>
      <c r="GI182" s="25"/>
      <c r="GJ182" s="25"/>
      <c r="GK182" s="25"/>
      <c r="GL182" s="25"/>
      <c r="GM182" s="25"/>
      <c r="GN182" s="25"/>
      <c r="GO182" s="25"/>
      <c r="GP182" s="25"/>
      <c r="GQ182" s="25"/>
      <c r="GR182" s="25"/>
      <c r="GS182" s="25"/>
      <c r="GT182" s="25"/>
      <c r="GU182" s="25"/>
      <c r="GV182" s="25"/>
      <c r="GW182" s="25"/>
      <c r="GX182" s="25"/>
      <c r="GY182" s="25"/>
      <c r="GZ182" s="25"/>
      <c r="HA182" s="25"/>
      <c r="HB182" s="25"/>
      <c r="HC182" s="25"/>
      <c r="HD182" s="25"/>
      <c r="HE182" s="25"/>
      <c r="HF182" s="25"/>
      <c r="HG182" s="25"/>
      <c r="HH182" s="25"/>
      <c r="HI182" s="25"/>
      <c r="HJ182" s="25"/>
      <c r="HK182" s="25"/>
      <c r="HL182" s="25"/>
      <c r="HM182" s="25"/>
      <c r="HN182" s="25"/>
      <c r="HO182" s="25"/>
      <c r="HP182" s="25"/>
      <c r="HQ182" s="25"/>
      <c r="HR182" s="25"/>
      <c r="HS182" s="25"/>
      <c r="HT182" s="25"/>
      <c r="HU182" s="25"/>
      <c r="HV182" s="25"/>
      <c r="HW182" s="25"/>
      <c r="HX182" s="25"/>
      <c r="HY182" s="25"/>
      <c r="HZ182" s="25"/>
      <c r="IA182" s="25"/>
      <c r="IB182" s="25"/>
      <c r="IC182" s="25"/>
      <c r="ID182" s="25"/>
      <c r="IE182" s="25"/>
      <c r="IF182" s="25"/>
      <c r="IG182" s="25"/>
      <c r="IH182" s="25"/>
      <c r="II182" s="25"/>
      <c r="IJ182" s="25"/>
      <c r="IK182" s="25"/>
      <c r="IL182" s="25"/>
      <c r="IM182" s="25"/>
      <c r="IN182" s="25"/>
      <c r="IO182" s="25"/>
      <c r="IP182" s="25"/>
      <c r="IQ182" s="25"/>
      <c r="IR182" s="25"/>
      <c r="IS182" s="25"/>
      <c r="IT182" s="25"/>
      <c r="IU182" s="25"/>
      <c r="IV182" s="25"/>
    </row>
    <row r="183" spans="2:256" s="27" customFormat="1">
      <c r="B183" s="25"/>
      <c r="C183" s="32"/>
      <c r="D183" s="33"/>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c r="AF183" s="25"/>
      <c r="AG183" s="25"/>
      <c r="AH183" s="25"/>
      <c r="AI183" s="25"/>
      <c r="AJ183" s="25"/>
      <c r="AK183" s="25"/>
      <c r="AL183" s="25"/>
      <c r="AM183" s="25"/>
      <c r="AN183" s="25"/>
      <c r="AO183" s="25"/>
      <c r="AP183" s="25"/>
      <c r="AQ183" s="25"/>
      <c r="AR183" s="25"/>
      <c r="AS183" s="25"/>
      <c r="AT183" s="25"/>
      <c r="AU183" s="25"/>
      <c r="AV183" s="25"/>
      <c r="AW183" s="25"/>
      <c r="AX183" s="25"/>
      <c r="AY183" s="25"/>
      <c r="AZ183" s="25"/>
      <c r="BA183" s="25"/>
      <c r="BB183" s="25"/>
      <c r="BC183" s="25"/>
      <c r="BD183" s="25"/>
      <c r="BE183" s="25"/>
      <c r="BF183" s="25"/>
      <c r="BG183" s="25"/>
      <c r="BH183" s="25"/>
      <c r="BI183" s="25"/>
      <c r="BJ183" s="25"/>
      <c r="BK183" s="25"/>
      <c r="BL183" s="25"/>
      <c r="BM183" s="25"/>
      <c r="BN183" s="25"/>
      <c r="BO183" s="25"/>
      <c r="BP183" s="25"/>
      <c r="BQ183" s="25"/>
      <c r="BR183" s="25"/>
      <c r="BS183" s="25"/>
      <c r="BT183" s="25"/>
      <c r="BU183" s="25"/>
      <c r="BV183" s="25"/>
      <c r="BW183" s="25"/>
      <c r="BX183" s="25"/>
      <c r="BY183" s="25"/>
      <c r="BZ183" s="25"/>
      <c r="CA183" s="25"/>
      <c r="CB183" s="25"/>
      <c r="CC183" s="25"/>
      <c r="CD183" s="25"/>
      <c r="CE183" s="25"/>
      <c r="CF183" s="25"/>
      <c r="CG183" s="25"/>
      <c r="CH183" s="25"/>
      <c r="CI183" s="25"/>
      <c r="CJ183" s="25"/>
      <c r="CK183" s="25"/>
      <c r="CL183" s="25"/>
      <c r="CM183" s="25"/>
      <c r="CN183" s="25"/>
      <c r="CO183" s="25"/>
      <c r="CP183" s="25"/>
      <c r="CQ183" s="25"/>
      <c r="CR183" s="25"/>
      <c r="CS183" s="25"/>
      <c r="CT183" s="25"/>
      <c r="CU183" s="25"/>
      <c r="CV183" s="25"/>
      <c r="CW183" s="25"/>
      <c r="CX183" s="25"/>
      <c r="CY183" s="25"/>
      <c r="CZ183" s="25"/>
      <c r="DA183" s="25"/>
      <c r="DB183" s="25"/>
      <c r="DC183" s="25"/>
      <c r="DD183" s="25"/>
      <c r="DE183" s="25"/>
      <c r="DF183" s="25"/>
      <c r="DG183" s="25"/>
      <c r="DH183" s="25"/>
      <c r="DI183" s="25"/>
      <c r="DJ183" s="25"/>
      <c r="DK183" s="25"/>
      <c r="DL183" s="25"/>
      <c r="DM183" s="25"/>
      <c r="DN183" s="25"/>
      <c r="DO183" s="25"/>
      <c r="DP183" s="25"/>
      <c r="DQ183" s="25"/>
      <c r="DR183" s="25"/>
      <c r="DS183" s="25"/>
      <c r="DT183" s="25"/>
      <c r="DU183" s="25"/>
      <c r="DV183" s="25"/>
      <c r="DW183" s="25"/>
      <c r="DX183" s="25"/>
      <c r="DY183" s="25"/>
      <c r="DZ183" s="25"/>
      <c r="EA183" s="25"/>
      <c r="EB183" s="25"/>
      <c r="EC183" s="25"/>
      <c r="ED183" s="25"/>
      <c r="EE183" s="25"/>
      <c r="EF183" s="25"/>
      <c r="EG183" s="25"/>
      <c r="EH183" s="25"/>
      <c r="EI183" s="25"/>
      <c r="EJ183" s="25"/>
      <c r="EK183" s="25"/>
      <c r="EL183" s="25"/>
      <c r="EM183" s="25"/>
      <c r="EN183" s="25"/>
      <c r="EO183" s="25"/>
      <c r="EP183" s="25"/>
      <c r="EQ183" s="25"/>
      <c r="ER183" s="25"/>
      <c r="ES183" s="25"/>
      <c r="ET183" s="25"/>
      <c r="EU183" s="25"/>
      <c r="EV183" s="25"/>
      <c r="EW183" s="25"/>
      <c r="EX183" s="25"/>
      <c r="EY183" s="25"/>
      <c r="EZ183" s="25"/>
      <c r="FA183" s="25"/>
      <c r="FB183" s="25"/>
      <c r="FC183" s="25"/>
      <c r="FD183" s="25"/>
      <c r="FE183" s="25"/>
      <c r="FF183" s="25"/>
      <c r="FG183" s="25"/>
      <c r="FH183" s="25"/>
      <c r="FI183" s="25"/>
      <c r="FJ183" s="25"/>
      <c r="FK183" s="25"/>
      <c r="FL183" s="25"/>
      <c r="FM183" s="25"/>
      <c r="FN183" s="25"/>
      <c r="FO183" s="25"/>
      <c r="FP183" s="25"/>
      <c r="FQ183" s="25"/>
      <c r="FR183" s="25"/>
      <c r="FS183" s="25"/>
      <c r="FT183" s="25"/>
      <c r="FU183" s="25"/>
      <c r="FV183" s="25"/>
      <c r="FW183" s="25"/>
      <c r="FX183" s="25"/>
      <c r="FY183" s="25"/>
      <c r="FZ183" s="25"/>
      <c r="GA183" s="25"/>
      <c r="GB183" s="25"/>
      <c r="GC183" s="25"/>
      <c r="GD183" s="25"/>
      <c r="GE183" s="25"/>
      <c r="GF183" s="25"/>
      <c r="GG183" s="25"/>
      <c r="GH183" s="25"/>
      <c r="GI183" s="25"/>
      <c r="GJ183" s="25"/>
      <c r="GK183" s="25"/>
      <c r="GL183" s="25"/>
      <c r="GM183" s="25"/>
      <c r="GN183" s="25"/>
      <c r="GO183" s="25"/>
      <c r="GP183" s="25"/>
      <c r="GQ183" s="25"/>
      <c r="GR183" s="25"/>
      <c r="GS183" s="25"/>
      <c r="GT183" s="25"/>
      <c r="GU183" s="25"/>
      <c r="GV183" s="25"/>
      <c r="GW183" s="25"/>
      <c r="GX183" s="25"/>
      <c r="GY183" s="25"/>
      <c r="GZ183" s="25"/>
      <c r="HA183" s="25"/>
      <c r="HB183" s="25"/>
      <c r="HC183" s="25"/>
      <c r="HD183" s="25"/>
      <c r="HE183" s="25"/>
      <c r="HF183" s="25"/>
      <c r="HG183" s="25"/>
      <c r="HH183" s="25"/>
      <c r="HI183" s="25"/>
      <c r="HJ183" s="25"/>
      <c r="HK183" s="25"/>
      <c r="HL183" s="25"/>
      <c r="HM183" s="25"/>
      <c r="HN183" s="25"/>
      <c r="HO183" s="25"/>
      <c r="HP183" s="25"/>
      <c r="HQ183" s="25"/>
      <c r="HR183" s="25"/>
      <c r="HS183" s="25"/>
      <c r="HT183" s="25"/>
      <c r="HU183" s="25"/>
      <c r="HV183" s="25"/>
      <c r="HW183" s="25"/>
      <c r="HX183" s="25"/>
      <c r="HY183" s="25"/>
      <c r="HZ183" s="25"/>
      <c r="IA183" s="25"/>
      <c r="IB183" s="25"/>
      <c r="IC183" s="25"/>
      <c r="ID183" s="25"/>
      <c r="IE183" s="25"/>
      <c r="IF183" s="25"/>
      <c r="IG183" s="25"/>
      <c r="IH183" s="25"/>
      <c r="II183" s="25"/>
      <c r="IJ183" s="25"/>
      <c r="IK183" s="25"/>
      <c r="IL183" s="25"/>
      <c r="IM183" s="25"/>
      <c r="IN183" s="25"/>
      <c r="IO183" s="25"/>
      <c r="IP183" s="25"/>
      <c r="IQ183" s="25"/>
      <c r="IR183" s="25"/>
      <c r="IS183" s="25"/>
      <c r="IT183" s="25"/>
      <c r="IU183" s="25"/>
      <c r="IV183" s="25"/>
    </row>
    <row r="184" spans="2:256" s="27" customFormat="1">
      <c r="B184" s="25"/>
      <c r="C184" s="32"/>
      <c r="D184" s="33"/>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c r="AF184" s="25"/>
      <c r="AG184" s="25"/>
      <c r="AH184" s="25"/>
      <c r="AI184" s="25"/>
      <c r="AJ184" s="25"/>
      <c r="AK184" s="25"/>
      <c r="AL184" s="25"/>
      <c r="AM184" s="25"/>
      <c r="AN184" s="25"/>
      <c r="AO184" s="25"/>
      <c r="AP184" s="25"/>
      <c r="AQ184" s="25"/>
      <c r="AR184" s="25"/>
      <c r="AS184" s="25"/>
      <c r="AT184" s="25"/>
      <c r="AU184" s="25"/>
      <c r="AV184" s="25"/>
      <c r="AW184" s="25"/>
      <c r="AX184" s="25"/>
      <c r="AY184" s="25"/>
      <c r="AZ184" s="25"/>
      <c r="BA184" s="25"/>
      <c r="BB184" s="25"/>
      <c r="BC184" s="25"/>
      <c r="BD184" s="25"/>
      <c r="BE184" s="25"/>
      <c r="BF184" s="25"/>
      <c r="BG184" s="25"/>
      <c r="BH184" s="25"/>
      <c r="BI184" s="25"/>
      <c r="BJ184" s="25"/>
      <c r="BK184" s="25"/>
      <c r="BL184" s="25"/>
      <c r="BM184" s="25"/>
      <c r="BN184" s="25"/>
      <c r="BO184" s="25"/>
      <c r="BP184" s="25"/>
      <c r="BQ184" s="25"/>
      <c r="BR184" s="25"/>
      <c r="BS184" s="25"/>
      <c r="BT184" s="25"/>
      <c r="BU184" s="25"/>
      <c r="BV184" s="25"/>
      <c r="BW184" s="25"/>
      <c r="BX184" s="25"/>
      <c r="BY184" s="25"/>
      <c r="BZ184" s="25"/>
      <c r="CA184" s="25"/>
      <c r="CB184" s="25"/>
      <c r="CC184" s="25"/>
      <c r="CD184" s="25"/>
      <c r="CE184" s="25"/>
      <c r="CF184" s="25"/>
      <c r="CG184" s="25"/>
      <c r="CH184" s="25"/>
      <c r="CI184" s="25"/>
      <c r="CJ184" s="25"/>
      <c r="CK184" s="25"/>
      <c r="CL184" s="25"/>
      <c r="CM184" s="25"/>
      <c r="CN184" s="25"/>
      <c r="CO184" s="25"/>
      <c r="CP184" s="25"/>
      <c r="CQ184" s="25"/>
      <c r="CR184" s="25"/>
      <c r="CS184" s="25"/>
      <c r="CT184" s="25"/>
      <c r="CU184" s="25"/>
      <c r="CV184" s="25"/>
      <c r="CW184" s="25"/>
      <c r="CX184" s="25"/>
      <c r="CY184" s="25"/>
      <c r="CZ184" s="25"/>
      <c r="DA184" s="25"/>
      <c r="DB184" s="25"/>
      <c r="DC184" s="25"/>
      <c r="DD184" s="25"/>
      <c r="DE184" s="25"/>
      <c r="DF184" s="25"/>
      <c r="DG184" s="25"/>
      <c r="DH184" s="25"/>
      <c r="DI184" s="25"/>
      <c r="DJ184" s="25"/>
      <c r="DK184" s="25"/>
      <c r="DL184" s="25"/>
      <c r="DM184" s="25"/>
      <c r="DN184" s="25"/>
      <c r="DO184" s="25"/>
      <c r="DP184" s="25"/>
      <c r="DQ184" s="25"/>
      <c r="DR184" s="25"/>
      <c r="DS184" s="25"/>
      <c r="DT184" s="25"/>
      <c r="DU184" s="25"/>
      <c r="DV184" s="25"/>
      <c r="DW184" s="25"/>
      <c r="DX184" s="25"/>
      <c r="DY184" s="25"/>
      <c r="DZ184" s="25"/>
      <c r="EA184" s="25"/>
      <c r="EB184" s="25"/>
      <c r="EC184" s="25"/>
      <c r="ED184" s="25"/>
      <c r="EE184" s="25"/>
      <c r="EF184" s="25"/>
      <c r="EG184" s="25"/>
      <c r="EH184" s="25"/>
      <c r="EI184" s="25"/>
      <c r="EJ184" s="25"/>
      <c r="EK184" s="25"/>
      <c r="EL184" s="25"/>
      <c r="EM184" s="25"/>
      <c r="EN184" s="25"/>
      <c r="EO184" s="25"/>
      <c r="EP184" s="25"/>
      <c r="EQ184" s="25"/>
      <c r="ER184" s="25"/>
      <c r="ES184" s="25"/>
      <c r="ET184" s="25"/>
      <c r="EU184" s="25"/>
      <c r="EV184" s="25"/>
      <c r="EW184" s="25"/>
      <c r="EX184" s="25"/>
      <c r="EY184" s="25"/>
      <c r="EZ184" s="25"/>
      <c r="FA184" s="25"/>
      <c r="FB184" s="25"/>
      <c r="FC184" s="25"/>
      <c r="FD184" s="25"/>
      <c r="FE184" s="25"/>
      <c r="FF184" s="25"/>
      <c r="FG184" s="25"/>
      <c r="FH184" s="25"/>
      <c r="FI184" s="25"/>
      <c r="FJ184" s="25"/>
      <c r="FK184" s="25"/>
      <c r="FL184" s="25"/>
      <c r="FM184" s="25"/>
      <c r="FN184" s="25"/>
      <c r="FO184" s="25"/>
      <c r="FP184" s="25"/>
      <c r="FQ184" s="25"/>
      <c r="FR184" s="25"/>
      <c r="FS184" s="25"/>
      <c r="FT184" s="25"/>
      <c r="FU184" s="25"/>
      <c r="FV184" s="25"/>
      <c r="FW184" s="25"/>
      <c r="FX184" s="25"/>
      <c r="FY184" s="25"/>
      <c r="FZ184" s="25"/>
      <c r="GA184" s="25"/>
      <c r="GB184" s="25"/>
      <c r="GC184" s="25"/>
      <c r="GD184" s="25"/>
      <c r="GE184" s="25"/>
      <c r="GF184" s="25"/>
      <c r="GG184" s="25"/>
      <c r="GH184" s="25"/>
      <c r="GI184" s="25"/>
      <c r="GJ184" s="25"/>
      <c r="GK184" s="25"/>
      <c r="GL184" s="25"/>
      <c r="GM184" s="25"/>
      <c r="GN184" s="25"/>
      <c r="GO184" s="25"/>
      <c r="GP184" s="25"/>
      <c r="GQ184" s="25"/>
      <c r="GR184" s="25"/>
      <c r="GS184" s="25"/>
      <c r="GT184" s="25"/>
      <c r="GU184" s="25"/>
      <c r="GV184" s="25"/>
      <c r="GW184" s="25"/>
      <c r="GX184" s="25"/>
      <c r="GY184" s="25"/>
      <c r="GZ184" s="25"/>
      <c r="HA184" s="25"/>
      <c r="HB184" s="25"/>
      <c r="HC184" s="25"/>
      <c r="HD184" s="25"/>
      <c r="HE184" s="25"/>
      <c r="HF184" s="25"/>
      <c r="HG184" s="25"/>
      <c r="HH184" s="25"/>
      <c r="HI184" s="25"/>
      <c r="HJ184" s="25"/>
      <c r="HK184" s="25"/>
      <c r="HL184" s="25"/>
      <c r="HM184" s="25"/>
      <c r="HN184" s="25"/>
      <c r="HO184" s="25"/>
      <c r="HP184" s="25"/>
      <c r="HQ184" s="25"/>
      <c r="HR184" s="25"/>
      <c r="HS184" s="25"/>
      <c r="HT184" s="25"/>
      <c r="HU184" s="25"/>
      <c r="HV184" s="25"/>
      <c r="HW184" s="25"/>
      <c r="HX184" s="25"/>
      <c r="HY184" s="25"/>
      <c r="HZ184" s="25"/>
      <c r="IA184" s="25"/>
      <c r="IB184" s="25"/>
      <c r="IC184" s="25"/>
      <c r="ID184" s="25"/>
      <c r="IE184" s="25"/>
      <c r="IF184" s="25"/>
      <c r="IG184" s="25"/>
      <c r="IH184" s="25"/>
      <c r="II184" s="25"/>
      <c r="IJ184" s="25"/>
      <c r="IK184" s="25"/>
      <c r="IL184" s="25"/>
      <c r="IM184" s="25"/>
      <c r="IN184" s="25"/>
      <c r="IO184" s="25"/>
      <c r="IP184" s="25"/>
      <c r="IQ184" s="25"/>
      <c r="IR184" s="25"/>
      <c r="IS184" s="25"/>
      <c r="IT184" s="25"/>
      <c r="IU184" s="25"/>
      <c r="IV184" s="25"/>
    </row>
    <row r="185" spans="2:256" s="27" customFormat="1">
      <c r="B185" s="25"/>
      <c r="C185" s="32"/>
      <c r="D185" s="33"/>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c r="AF185" s="25"/>
      <c r="AG185" s="25"/>
      <c r="AH185" s="25"/>
      <c r="AI185" s="25"/>
      <c r="AJ185" s="25"/>
      <c r="AK185" s="25"/>
      <c r="AL185" s="25"/>
      <c r="AM185" s="25"/>
      <c r="AN185" s="25"/>
      <c r="AO185" s="25"/>
      <c r="AP185" s="25"/>
      <c r="AQ185" s="25"/>
      <c r="AR185" s="25"/>
      <c r="AS185" s="25"/>
      <c r="AT185" s="25"/>
      <c r="AU185" s="25"/>
      <c r="AV185" s="25"/>
      <c r="AW185" s="25"/>
      <c r="AX185" s="25"/>
      <c r="AY185" s="25"/>
      <c r="AZ185" s="25"/>
      <c r="BA185" s="25"/>
      <c r="BB185" s="25"/>
      <c r="BC185" s="25"/>
      <c r="BD185" s="25"/>
      <c r="BE185" s="25"/>
      <c r="BF185" s="25"/>
      <c r="BG185" s="25"/>
      <c r="BH185" s="25"/>
      <c r="BI185" s="25"/>
      <c r="BJ185" s="25"/>
      <c r="BK185" s="25"/>
      <c r="BL185" s="25"/>
      <c r="BM185" s="25"/>
      <c r="BN185" s="25"/>
      <c r="BO185" s="25"/>
      <c r="BP185" s="25"/>
      <c r="BQ185" s="25"/>
      <c r="BR185" s="25"/>
      <c r="BS185" s="25"/>
      <c r="BT185" s="25"/>
      <c r="BU185" s="25"/>
      <c r="BV185" s="25"/>
      <c r="BW185" s="25"/>
      <c r="BX185" s="25"/>
      <c r="BY185" s="25"/>
      <c r="BZ185" s="25"/>
      <c r="CA185" s="25"/>
      <c r="CB185" s="25"/>
      <c r="CC185" s="25"/>
      <c r="CD185" s="25"/>
      <c r="CE185" s="25"/>
      <c r="CF185" s="25"/>
      <c r="CG185" s="25"/>
      <c r="CH185" s="25"/>
      <c r="CI185" s="25"/>
      <c r="CJ185" s="25"/>
      <c r="CK185" s="25"/>
      <c r="CL185" s="25"/>
      <c r="CM185" s="25"/>
      <c r="CN185" s="25"/>
      <c r="CO185" s="25"/>
      <c r="CP185" s="25"/>
      <c r="CQ185" s="25"/>
      <c r="CR185" s="25"/>
      <c r="CS185" s="25"/>
      <c r="CT185" s="25"/>
      <c r="CU185" s="25"/>
      <c r="CV185" s="25"/>
      <c r="CW185" s="25"/>
      <c r="CX185" s="25"/>
      <c r="CY185" s="25"/>
      <c r="CZ185" s="25"/>
      <c r="DA185" s="25"/>
      <c r="DB185" s="25"/>
      <c r="DC185" s="25"/>
      <c r="DD185" s="25"/>
      <c r="DE185" s="25"/>
      <c r="DF185" s="25"/>
      <c r="DG185" s="25"/>
      <c r="DH185" s="25"/>
      <c r="DI185" s="25"/>
      <c r="DJ185" s="25"/>
      <c r="DK185" s="25"/>
      <c r="DL185" s="25"/>
      <c r="DM185" s="25"/>
      <c r="DN185" s="25"/>
      <c r="DO185" s="25"/>
      <c r="DP185" s="25"/>
      <c r="DQ185" s="25"/>
      <c r="DR185" s="25"/>
      <c r="DS185" s="25"/>
      <c r="DT185" s="25"/>
      <c r="DU185" s="25"/>
      <c r="DV185" s="25"/>
      <c r="DW185" s="25"/>
      <c r="DX185" s="25"/>
      <c r="DY185" s="25"/>
      <c r="DZ185" s="25"/>
      <c r="EA185" s="25"/>
      <c r="EB185" s="25"/>
      <c r="EC185" s="25"/>
      <c r="ED185" s="25"/>
      <c r="EE185" s="25"/>
      <c r="EF185" s="25"/>
      <c r="EG185" s="25"/>
      <c r="EH185" s="25"/>
      <c r="EI185" s="25"/>
      <c r="EJ185" s="25"/>
      <c r="EK185" s="25"/>
      <c r="EL185" s="25"/>
      <c r="EM185" s="25"/>
      <c r="EN185" s="25"/>
      <c r="EO185" s="25"/>
      <c r="EP185" s="25"/>
      <c r="EQ185" s="25"/>
      <c r="ER185" s="25"/>
      <c r="ES185" s="25"/>
      <c r="ET185" s="25"/>
      <c r="EU185" s="25"/>
      <c r="EV185" s="25"/>
      <c r="EW185" s="25"/>
      <c r="EX185" s="25"/>
      <c r="EY185" s="25"/>
      <c r="EZ185" s="25"/>
      <c r="FA185" s="25"/>
      <c r="FB185" s="25"/>
      <c r="FC185" s="25"/>
      <c r="FD185" s="25"/>
      <c r="FE185" s="25"/>
      <c r="FF185" s="25"/>
      <c r="FG185" s="25"/>
      <c r="FH185" s="25"/>
      <c r="FI185" s="25"/>
      <c r="FJ185" s="25"/>
      <c r="FK185" s="25"/>
      <c r="FL185" s="25"/>
      <c r="FM185" s="25"/>
      <c r="FN185" s="25"/>
      <c r="FO185" s="25"/>
      <c r="FP185" s="25"/>
      <c r="FQ185" s="25"/>
      <c r="FR185" s="25"/>
      <c r="FS185" s="25"/>
      <c r="FT185" s="25"/>
      <c r="FU185" s="25"/>
      <c r="FV185" s="25"/>
      <c r="FW185" s="25"/>
      <c r="FX185" s="25"/>
      <c r="FY185" s="25"/>
      <c r="FZ185" s="25"/>
      <c r="GA185" s="25"/>
      <c r="GB185" s="25"/>
      <c r="GC185" s="25"/>
      <c r="GD185" s="25"/>
      <c r="GE185" s="25"/>
      <c r="GF185" s="25"/>
      <c r="GG185" s="25"/>
      <c r="GH185" s="25"/>
      <c r="GI185" s="25"/>
      <c r="GJ185" s="25"/>
      <c r="GK185" s="25"/>
      <c r="GL185" s="25"/>
      <c r="GM185" s="25"/>
      <c r="GN185" s="25"/>
      <c r="GO185" s="25"/>
      <c r="GP185" s="25"/>
      <c r="GQ185" s="25"/>
      <c r="GR185" s="25"/>
      <c r="GS185" s="25"/>
      <c r="GT185" s="25"/>
      <c r="GU185" s="25"/>
      <c r="GV185" s="25"/>
      <c r="GW185" s="25"/>
      <c r="GX185" s="25"/>
      <c r="GY185" s="25"/>
      <c r="GZ185" s="25"/>
      <c r="HA185" s="25"/>
      <c r="HB185" s="25"/>
      <c r="HC185" s="25"/>
      <c r="HD185" s="25"/>
      <c r="HE185" s="25"/>
      <c r="HF185" s="25"/>
      <c r="HG185" s="25"/>
      <c r="HH185" s="25"/>
      <c r="HI185" s="25"/>
      <c r="HJ185" s="25"/>
      <c r="HK185" s="25"/>
      <c r="HL185" s="25"/>
      <c r="HM185" s="25"/>
      <c r="HN185" s="25"/>
      <c r="HO185" s="25"/>
      <c r="HP185" s="25"/>
      <c r="HQ185" s="25"/>
      <c r="HR185" s="25"/>
      <c r="HS185" s="25"/>
      <c r="HT185" s="25"/>
      <c r="HU185" s="25"/>
      <c r="HV185" s="25"/>
      <c r="HW185" s="25"/>
      <c r="HX185" s="25"/>
      <c r="HY185" s="25"/>
      <c r="HZ185" s="25"/>
      <c r="IA185" s="25"/>
      <c r="IB185" s="25"/>
      <c r="IC185" s="25"/>
      <c r="ID185" s="25"/>
      <c r="IE185" s="25"/>
      <c r="IF185" s="25"/>
      <c r="IG185" s="25"/>
      <c r="IH185" s="25"/>
      <c r="II185" s="25"/>
      <c r="IJ185" s="25"/>
      <c r="IK185" s="25"/>
      <c r="IL185" s="25"/>
      <c r="IM185" s="25"/>
      <c r="IN185" s="25"/>
      <c r="IO185" s="25"/>
      <c r="IP185" s="25"/>
      <c r="IQ185" s="25"/>
      <c r="IR185" s="25"/>
      <c r="IS185" s="25"/>
      <c r="IT185" s="25"/>
      <c r="IU185" s="25"/>
      <c r="IV185" s="25"/>
    </row>
    <row r="186" spans="2:256" s="27" customFormat="1">
      <c r="B186" s="25"/>
      <c r="C186" s="32"/>
      <c r="D186" s="33"/>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c r="AF186" s="25"/>
      <c r="AG186" s="25"/>
      <c r="AH186" s="25"/>
      <c r="AI186" s="25"/>
      <c r="AJ186" s="25"/>
      <c r="AK186" s="25"/>
      <c r="AL186" s="25"/>
      <c r="AM186" s="25"/>
      <c r="AN186" s="25"/>
      <c r="AO186" s="25"/>
      <c r="AP186" s="25"/>
      <c r="AQ186" s="25"/>
      <c r="AR186" s="25"/>
      <c r="AS186" s="25"/>
      <c r="AT186" s="25"/>
      <c r="AU186" s="25"/>
      <c r="AV186" s="25"/>
      <c r="AW186" s="25"/>
      <c r="AX186" s="25"/>
      <c r="AY186" s="25"/>
      <c r="AZ186" s="25"/>
      <c r="BA186" s="25"/>
      <c r="BB186" s="25"/>
      <c r="BC186" s="25"/>
      <c r="BD186" s="25"/>
      <c r="BE186" s="25"/>
      <c r="BF186" s="25"/>
      <c r="BG186" s="25"/>
      <c r="BH186" s="25"/>
      <c r="BI186" s="25"/>
      <c r="BJ186" s="25"/>
      <c r="BK186" s="25"/>
      <c r="BL186" s="25"/>
      <c r="BM186" s="25"/>
      <c r="BN186" s="25"/>
      <c r="BO186" s="25"/>
      <c r="BP186" s="25"/>
      <c r="BQ186" s="25"/>
      <c r="BR186" s="25"/>
      <c r="BS186" s="25"/>
      <c r="BT186" s="25"/>
      <c r="BU186" s="25"/>
      <c r="BV186" s="25"/>
      <c r="BW186" s="25"/>
      <c r="BX186" s="25"/>
      <c r="BY186" s="25"/>
      <c r="BZ186" s="25"/>
      <c r="CA186" s="25"/>
      <c r="CB186" s="25"/>
      <c r="CC186" s="25"/>
      <c r="CD186" s="25"/>
      <c r="CE186" s="25"/>
      <c r="CF186" s="25"/>
      <c r="CG186" s="25"/>
      <c r="CH186" s="25"/>
      <c r="CI186" s="25"/>
      <c r="CJ186" s="25"/>
      <c r="CK186" s="25"/>
      <c r="CL186" s="25"/>
      <c r="CM186" s="25"/>
      <c r="CN186" s="25"/>
      <c r="CO186" s="25"/>
      <c r="CP186" s="25"/>
      <c r="CQ186" s="25"/>
      <c r="CR186" s="25"/>
      <c r="CS186" s="25"/>
      <c r="CT186" s="25"/>
      <c r="CU186" s="25"/>
      <c r="CV186" s="25"/>
      <c r="CW186" s="25"/>
      <c r="CX186" s="25"/>
      <c r="CY186" s="25"/>
      <c r="CZ186" s="25"/>
      <c r="DA186" s="25"/>
      <c r="DB186" s="25"/>
      <c r="DC186" s="25"/>
      <c r="DD186" s="25"/>
      <c r="DE186" s="25"/>
      <c r="DF186" s="25"/>
      <c r="DG186" s="25"/>
      <c r="DH186" s="25"/>
      <c r="DI186" s="25"/>
      <c r="DJ186" s="25"/>
      <c r="DK186" s="25"/>
      <c r="DL186" s="25"/>
      <c r="DM186" s="25"/>
      <c r="DN186" s="25"/>
      <c r="DO186" s="25"/>
      <c r="DP186" s="25"/>
      <c r="DQ186" s="25"/>
      <c r="DR186" s="25"/>
      <c r="DS186" s="25"/>
      <c r="DT186" s="25"/>
      <c r="DU186" s="25"/>
      <c r="DV186" s="25"/>
      <c r="DW186" s="25"/>
      <c r="DX186" s="25"/>
      <c r="DY186" s="25"/>
      <c r="DZ186" s="25"/>
      <c r="EA186" s="25"/>
      <c r="EB186" s="25"/>
      <c r="EC186" s="25"/>
      <c r="ED186" s="25"/>
      <c r="EE186" s="25"/>
      <c r="EF186" s="25"/>
      <c r="EG186" s="25"/>
      <c r="EH186" s="25"/>
      <c r="EI186" s="25"/>
      <c r="EJ186" s="25"/>
      <c r="EK186" s="25"/>
      <c r="EL186" s="25"/>
      <c r="EM186" s="25"/>
      <c r="EN186" s="25"/>
      <c r="EO186" s="25"/>
      <c r="EP186" s="25"/>
      <c r="EQ186" s="25"/>
      <c r="ER186" s="25"/>
      <c r="ES186" s="25"/>
      <c r="ET186" s="25"/>
      <c r="EU186" s="25"/>
      <c r="EV186" s="25"/>
      <c r="EW186" s="25"/>
      <c r="EX186" s="25"/>
      <c r="EY186" s="25"/>
      <c r="EZ186" s="25"/>
      <c r="FA186" s="25"/>
      <c r="FB186" s="25"/>
      <c r="FC186" s="25"/>
      <c r="FD186" s="25"/>
      <c r="FE186" s="25"/>
      <c r="FF186" s="25"/>
      <c r="FG186" s="25"/>
      <c r="FH186" s="25"/>
      <c r="FI186" s="25"/>
      <c r="FJ186" s="25"/>
      <c r="FK186" s="25"/>
      <c r="FL186" s="25"/>
      <c r="FM186" s="25"/>
      <c r="FN186" s="25"/>
      <c r="FO186" s="25"/>
      <c r="FP186" s="25"/>
      <c r="FQ186" s="25"/>
      <c r="FR186" s="25"/>
      <c r="FS186" s="25"/>
      <c r="FT186" s="25"/>
      <c r="FU186" s="25"/>
      <c r="FV186" s="25"/>
      <c r="FW186" s="25"/>
      <c r="FX186" s="25"/>
      <c r="FY186" s="25"/>
      <c r="FZ186" s="25"/>
      <c r="GA186" s="25"/>
      <c r="GB186" s="25"/>
      <c r="GC186" s="25"/>
      <c r="GD186" s="25"/>
      <c r="GE186" s="25"/>
      <c r="GF186" s="25"/>
      <c r="GG186" s="25"/>
      <c r="GH186" s="25"/>
      <c r="GI186" s="25"/>
      <c r="GJ186" s="25"/>
      <c r="GK186" s="25"/>
      <c r="GL186" s="25"/>
      <c r="GM186" s="25"/>
      <c r="GN186" s="25"/>
      <c r="GO186" s="25"/>
      <c r="GP186" s="25"/>
      <c r="GQ186" s="25"/>
      <c r="GR186" s="25"/>
      <c r="GS186" s="25"/>
      <c r="GT186" s="25"/>
      <c r="GU186" s="25"/>
      <c r="GV186" s="25"/>
      <c r="GW186" s="25"/>
      <c r="GX186" s="25"/>
      <c r="GY186" s="25"/>
      <c r="GZ186" s="25"/>
      <c r="HA186" s="25"/>
      <c r="HB186" s="25"/>
      <c r="HC186" s="25"/>
      <c r="HD186" s="25"/>
      <c r="HE186" s="25"/>
      <c r="HF186" s="25"/>
      <c r="HG186" s="25"/>
      <c r="HH186" s="25"/>
      <c r="HI186" s="25"/>
      <c r="HJ186" s="25"/>
      <c r="HK186" s="25"/>
      <c r="HL186" s="25"/>
      <c r="HM186" s="25"/>
      <c r="HN186" s="25"/>
      <c r="HO186" s="25"/>
      <c r="HP186" s="25"/>
      <c r="HQ186" s="25"/>
      <c r="HR186" s="25"/>
      <c r="HS186" s="25"/>
      <c r="HT186" s="25"/>
      <c r="HU186" s="25"/>
      <c r="HV186" s="25"/>
      <c r="HW186" s="25"/>
      <c r="HX186" s="25"/>
      <c r="HY186" s="25"/>
      <c r="HZ186" s="25"/>
      <c r="IA186" s="25"/>
      <c r="IB186" s="25"/>
      <c r="IC186" s="25"/>
      <c r="ID186" s="25"/>
      <c r="IE186" s="25"/>
      <c r="IF186" s="25"/>
      <c r="IG186" s="25"/>
      <c r="IH186" s="25"/>
      <c r="II186" s="25"/>
      <c r="IJ186" s="25"/>
      <c r="IK186" s="25"/>
      <c r="IL186" s="25"/>
      <c r="IM186" s="25"/>
      <c r="IN186" s="25"/>
      <c r="IO186" s="25"/>
      <c r="IP186" s="25"/>
      <c r="IQ186" s="25"/>
      <c r="IR186" s="25"/>
      <c r="IS186" s="25"/>
      <c r="IT186" s="25"/>
      <c r="IU186" s="25"/>
      <c r="IV186" s="25"/>
    </row>
    <row r="187" spans="2:256" s="27" customFormat="1">
      <c r="B187" s="25"/>
      <c r="C187" s="32"/>
      <c r="D187" s="33"/>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c r="AE187" s="25"/>
      <c r="AF187" s="25"/>
      <c r="AG187" s="25"/>
      <c r="AH187" s="25"/>
      <c r="AI187" s="25"/>
      <c r="AJ187" s="25"/>
      <c r="AK187" s="25"/>
      <c r="AL187" s="25"/>
      <c r="AM187" s="25"/>
      <c r="AN187" s="25"/>
      <c r="AO187" s="25"/>
      <c r="AP187" s="25"/>
      <c r="AQ187" s="25"/>
      <c r="AR187" s="25"/>
      <c r="AS187" s="25"/>
      <c r="AT187" s="25"/>
      <c r="AU187" s="25"/>
      <c r="AV187" s="25"/>
      <c r="AW187" s="25"/>
      <c r="AX187" s="25"/>
      <c r="AY187" s="25"/>
      <c r="AZ187" s="25"/>
      <c r="BA187" s="25"/>
      <c r="BB187" s="25"/>
      <c r="BC187" s="25"/>
      <c r="BD187" s="25"/>
      <c r="BE187" s="25"/>
      <c r="BF187" s="25"/>
      <c r="BG187" s="25"/>
      <c r="BH187" s="25"/>
      <c r="BI187" s="25"/>
      <c r="BJ187" s="25"/>
      <c r="BK187" s="25"/>
      <c r="BL187" s="25"/>
      <c r="BM187" s="25"/>
      <c r="BN187" s="25"/>
      <c r="BO187" s="25"/>
      <c r="BP187" s="25"/>
      <c r="BQ187" s="25"/>
      <c r="BR187" s="25"/>
      <c r="BS187" s="25"/>
      <c r="BT187" s="25"/>
      <c r="BU187" s="25"/>
      <c r="BV187" s="25"/>
      <c r="BW187" s="25"/>
      <c r="BX187" s="25"/>
      <c r="BY187" s="25"/>
      <c r="BZ187" s="25"/>
      <c r="CA187" s="25"/>
      <c r="CB187" s="25"/>
      <c r="CC187" s="25"/>
      <c r="CD187" s="25"/>
      <c r="CE187" s="25"/>
      <c r="CF187" s="25"/>
      <c r="CG187" s="25"/>
      <c r="CH187" s="25"/>
      <c r="CI187" s="25"/>
      <c r="CJ187" s="25"/>
      <c r="CK187" s="25"/>
      <c r="CL187" s="25"/>
      <c r="CM187" s="25"/>
      <c r="CN187" s="25"/>
      <c r="CO187" s="25"/>
      <c r="CP187" s="25"/>
      <c r="CQ187" s="25"/>
      <c r="CR187" s="25"/>
      <c r="CS187" s="25"/>
      <c r="CT187" s="25"/>
      <c r="CU187" s="25"/>
      <c r="CV187" s="25"/>
      <c r="CW187" s="25"/>
      <c r="CX187" s="25"/>
      <c r="CY187" s="25"/>
      <c r="CZ187" s="25"/>
      <c r="DA187" s="25"/>
      <c r="DB187" s="25"/>
      <c r="DC187" s="25"/>
      <c r="DD187" s="25"/>
      <c r="DE187" s="25"/>
      <c r="DF187" s="25"/>
      <c r="DG187" s="25"/>
      <c r="DH187" s="25"/>
      <c r="DI187" s="25"/>
      <c r="DJ187" s="25"/>
      <c r="DK187" s="25"/>
      <c r="DL187" s="25"/>
      <c r="DM187" s="25"/>
      <c r="DN187" s="25"/>
      <c r="DO187" s="25"/>
      <c r="DP187" s="25"/>
      <c r="DQ187" s="25"/>
      <c r="DR187" s="25"/>
      <c r="DS187" s="25"/>
      <c r="DT187" s="25"/>
      <c r="DU187" s="25"/>
      <c r="DV187" s="25"/>
      <c r="DW187" s="25"/>
      <c r="DX187" s="25"/>
      <c r="DY187" s="25"/>
      <c r="DZ187" s="25"/>
      <c r="EA187" s="25"/>
      <c r="EB187" s="25"/>
      <c r="EC187" s="25"/>
      <c r="ED187" s="25"/>
      <c r="EE187" s="25"/>
      <c r="EF187" s="25"/>
      <c r="EG187" s="25"/>
      <c r="EH187" s="25"/>
      <c r="EI187" s="25"/>
      <c r="EJ187" s="25"/>
      <c r="EK187" s="25"/>
      <c r="EL187" s="25"/>
      <c r="EM187" s="25"/>
      <c r="EN187" s="25"/>
      <c r="EO187" s="25"/>
      <c r="EP187" s="25"/>
      <c r="EQ187" s="25"/>
      <c r="ER187" s="25"/>
      <c r="ES187" s="25"/>
      <c r="ET187" s="25"/>
      <c r="EU187" s="25"/>
      <c r="EV187" s="25"/>
      <c r="EW187" s="25"/>
      <c r="EX187" s="25"/>
      <c r="EY187" s="25"/>
      <c r="EZ187" s="25"/>
      <c r="FA187" s="25"/>
      <c r="FB187" s="25"/>
      <c r="FC187" s="25"/>
      <c r="FD187" s="25"/>
      <c r="FE187" s="25"/>
      <c r="FF187" s="25"/>
      <c r="FG187" s="25"/>
      <c r="FH187" s="25"/>
      <c r="FI187" s="25"/>
      <c r="FJ187" s="25"/>
      <c r="FK187" s="25"/>
      <c r="FL187" s="25"/>
      <c r="FM187" s="25"/>
      <c r="FN187" s="25"/>
      <c r="FO187" s="25"/>
      <c r="FP187" s="25"/>
      <c r="FQ187" s="25"/>
      <c r="FR187" s="25"/>
      <c r="FS187" s="25"/>
      <c r="FT187" s="25"/>
      <c r="FU187" s="25"/>
      <c r="FV187" s="25"/>
      <c r="FW187" s="25"/>
      <c r="FX187" s="25"/>
      <c r="FY187" s="25"/>
      <c r="FZ187" s="25"/>
      <c r="GA187" s="25"/>
      <c r="GB187" s="25"/>
      <c r="GC187" s="25"/>
      <c r="GD187" s="25"/>
      <c r="GE187" s="25"/>
      <c r="GF187" s="25"/>
      <c r="GG187" s="25"/>
      <c r="GH187" s="25"/>
      <c r="GI187" s="25"/>
      <c r="GJ187" s="25"/>
      <c r="GK187" s="25"/>
      <c r="GL187" s="25"/>
      <c r="GM187" s="25"/>
      <c r="GN187" s="25"/>
      <c r="GO187" s="25"/>
      <c r="GP187" s="25"/>
      <c r="GQ187" s="25"/>
      <c r="GR187" s="25"/>
      <c r="GS187" s="25"/>
      <c r="GT187" s="25"/>
      <c r="GU187" s="25"/>
      <c r="GV187" s="25"/>
      <c r="GW187" s="25"/>
      <c r="GX187" s="25"/>
      <c r="GY187" s="25"/>
      <c r="GZ187" s="25"/>
      <c r="HA187" s="25"/>
      <c r="HB187" s="25"/>
      <c r="HC187" s="25"/>
      <c r="HD187" s="25"/>
      <c r="HE187" s="25"/>
      <c r="HF187" s="25"/>
      <c r="HG187" s="25"/>
      <c r="HH187" s="25"/>
      <c r="HI187" s="25"/>
      <c r="HJ187" s="25"/>
      <c r="HK187" s="25"/>
      <c r="HL187" s="25"/>
      <c r="HM187" s="25"/>
      <c r="HN187" s="25"/>
      <c r="HO187" s="25"/>
      <c r="HP187" s="25"/>
      <c r="HQ187" s="25"/>
      <c r="HR187" s="25"/>
      <c r="HS187" s="25"/>
      <c r="HT187" s="25"/>
      <c r="HU187" s="25"/>
      <c r="HV187" s="25"/>
      <c r="HW187" s="25"/>
      <c r="HX187" s="25"/>
      <c r="HY187" s="25"/>
      <c r="HZ187" s="25"/>
      <c r="IA187" s="25"/>
      <c r="IB187" s="25"/>
      <c r="IC187" s="25"/>
      <c r="ID187" s="25"/>
      <c r="IE187" s="25"/>
      <c r="IF187" s="25"/>
      <c r="IG187" s="25"/>
      <c r="IH187" s="25"/>
      <c r="II187" s="25"/>
      <c r="IJ187" s="25"/>
      <c r="IK187" s="25"/>
      <c r="IL187" s="25"/>
      <c r="IM187" s="25"/>
      <c r="IN187" s="25"/>
      <c r="IO187" s="25"/>
      <c r="IP187" s="25"/>
      <c r="IQ187" s="25"/>
      <c r="IR187" s="25"/>
      <c r="IS187" s="25"/>
      <c r="IT187" s="25"/>
      <c r="IU187" s="25"/>
      <c r="IV187" s="25"/>
    </row>
    <row r="188" spans="2:256" s="27" customFormat="1">
      <c r="B188" s="25"/>
      <c r="C188" s="32"/>
      <c r="D188" s="33"/>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c r="AE188" s="25"/>
      <c r="AF188" s="25"/>
      <c r="AG188" s="25"/>
      <c r="AH188" s="25"/>
      <c r="AI188" s="25"/>
      <c r="AJ188" s="25"/>
      <c r="AK188" s="25"/>
      <c r="AL188" s="25"/>
      <c r="AM188" s="25"/>
      <c r="AN188" s="25"/>
      <c r="AO188" s="25"/>
      <c r="AP188" s="25"/>
      <c r="AQ188" s="25"/>
      <c r="AR188" s="25"/>
      <c r="AS188" s="25"/>
      <c r="AT188" s="25"/>
      <c r="AU188" s="25"/>
      <c r="AV188" s="25"/>
      <c r="AW188" s="25"/>
      <c r="AX188" s="25"/>
      <c r="AY188" s="25"/>
      <c r="AZ188" s="25"/>
      <c r="BA188" s="25"/>
      <c r="BB188" s="25"/>
      <c r="BC188" s="25"/>
      <c r="BD188" s="25"/>
      <c r="BE188" s="25"/>
      <c r="BF188" s="25"/>
      <c r="BG188" s="25"/>
      <c r="BH188" s="25"/>
      <c r="BI188" s="25"/>
      <c r="BJ188" s="25"/>
      <c r="BK188" s="25"/>
      <c r="BL188" s="25"/>
      <c r="BM188" s="25"/>
      <c r="BN188" s="25"/>
      <c r="BO188" s="25"/>
      <c r="BP188" s="25"/>
      <c r="BQ188" s="25"/>
      <c r="BR188" s="25"/>
      <c r="BS188" s="25"/>
      <c r="BT188" s="25"/>
      <c r="BU188" s="25"/>
      <c r="BV188" s="25"/>
      <c r="BW188" s="25"/>
      <c r="BX188" s="25"/>
      <c r="BY188" s="25"/>
      <c r="BZ188" s="25"/>
      <c r="CA188" s="25"/>
      <c r="CB188" s="25"/>
      <c r="CC188" s="25"/>
      <c r="CD188" s="25"/>
      <c r="CE188" s="25"/>
      <c r="CF188" s="25"/>
      <c r="CG188" s="25"/>
      <c r="CH188" s="25"/>
      <c r="CI188" s="25"/>
      <c r="CJ188" s="25"/>
      <c r="CK188" s="25"/>
      <c r="CL188" s="25"/>
      <c r="CM188" s="25"/>
      <c r="CN188" s="25"/>
      <c r="CO188" s="25"/>
      <c r="CP188" s="25"/>
      <c r="CQ188" s="25"/>
      <c r="CR188" s="25"/>
      <c r="CS188" s="25"/>
      <c r="CT188" s="25"/>
      <c r="CU188" s="25"/>
      <c r="CV188" s="25"/>
      <c r="CW188" s="25"/>
      <c r="CX188" s="25"/>
      <c r="CY188" s="25"/>
      <c r="CZ188" s="25"/>
      <c r="DA188" s="25"/>
      <c r="DB188" s="25"/>
      <c r="DC188" s="25"/>
      <c r="DD188" s="25"/>
      <c r="DE188" s="25"/>
      <c r="DF188" s="25"/>
      <c r="DG188" s="25"/>
      <c r="DH188" s="25"/>
      <c r="DI188" s="25"/>
      <c r="DJ188" s="25"/>
      <c r="DK188" s="25"/>
      <c r="DL188" s="25"/>
      <c r="DM188" s="25"/>
      <c r="DN188" s="25"/>
      <c r="DO188" s="25"/>
      <c r="DP188" s="25"/>
      <c r="DQ188" s="25"/>
      <c r="DR188" s="25"/>
      <c r="DS188" s="25"/>
      <c r="DT188" s="25"/>
      <c r="DU188" s="25"/>
      <c r="DV188" s="25"/>
      <c r="DW188" s="25"/>
      <c r="DX188" s="25"/>
      <c r="DY188" s="25"/>
      <c r="DZ188" s="25"/>
      <c r="EA188" s="25"/>
      <c r="EB188" s="25"/>
      <c r="EC188" s="25"/>
      <c r="ED188" s="25"/>
      <c r="EE188" s="25"/>
      <c r="EF188" s="25"/>
      <c r="EG188" s="25"/>
      <c r="EH188" s="25"/>
      <c r="EI188" s="25"/>
      <c r="EJ188" s="25"/>
      <c r="EK188" s="25"/>
      <c r="EL188" s="25"/>
      <c r="EM188" s="25"/>
      <c r="EN188" s="25"/>
      <c r="EO188" s="25"/>
      <c r="EP188" s="25"/>
      <c r="EQ188" s="25"/>
      <c r="ER188" s="25"/>
      <c r="ES188" s="25"/>
      <c r="ET188" s="25"/>
      <c r="EU188" s="25"/>
      <c r="EV188" s="25"/>
      <c r="EW188" s="25"/>
      <c r="EX188" s="25"/>
      <c r="EY188" s="25"/>
      <c r="EZ188" s="25"/>
      <c r="FA188" s="25"/>
      <c r="FB188" s="25"/>
      <c r="FC188" s="25"/>
      <c r="FD188" s="25"/>
      <c r="FE188" s="25"/>
      <c r="FF188" s="25"/>
      <c r="FG188" s="25"/>
      <c r="FH188" s="25"/>
      <c r="FI188" s="25"/>
      <c r="FJ188" s="25"/>
      <c r="FK188" s="25"/>
      <c r="FL188" s="25"/>
      <c r="FM188" s="25"/>
      <c r="FN188" s="25"/>
      <c r="FO188" s="25"/>
      <c r="FP188" s="25"/>
      <c r="FQ188" s="25"/>
      <c r="FR188" s="25"/>
      <c r="FS188" s="25"/>
      <c r="FT188" s="25"/>
      <c r="FU188" s="25"/>
      <c r="FV188" s="25"/>
      <c r="FW188" s="25"/>
      <c r="FX188" s="25"/>
      <c r="FY188" s="25"/>
      <c r="FZ188" s="25"/>
      <c r="GA188" s="25"/>
      <c r="GB188" s="25"/>
      <c r="GC188" s="25"/>
      <c r="GD188" s="25"/>
      <c r="GE188" s="25"/>
      <c r="GF188" s="25"/>
      <c r="GG188" s="25"/>
      <c r="GH188" s="25"/>
      <c r="GI188" s="25"/>
      <c r="GJ188" s="25"/>
      <c r="GK188" s="25"/>
      <c r="GL188" s="25"/>
      <c r="GM188" s="25"/>
      <c r="GN188" s="25"/>
      <c r="GO188" s="25"/>
      <c r="GP188" s="25"/>
      <c r="GQ188" s="25"/>
      <c r="GR188" s="25"/>
      <c r="GS188" s="25"/>
      <c r="GT188" s="25"/>
      <c r="GU188" s="25"/>
      <c r="GV188" s="25"/>
      <c r="GW188" s="25"/>
      <c r="GX188" s="25"/>
      <c r="GY188" s="25"/>
      <c r="GZ188" s="25"/>
      <c r="HA188" s="25"/>
      <c r="HB188" s="25"/>
      <c r="HC188" s="25"/>
      <c r="HD188" s="25"/>
      <c r="HE188" s="25"/>
      <c r="HF188" s="25"/>
      <c r="HG188" s="25"/>
      <c r="HH188" s="25"/>
      <c r="HI188" s="25"/>
      <c r="HJ188" s="25"/>
      <c r="HK188" s="25"/>
      <c r="HL188" s="25"/>
      <c r="HM188" s="25"/>
      <c r="HN188" s="25"/>
      <c r="HO188" s="25"/>
      <c r="HP188" s="25"/>
      <c r="HQ188" s="25"/>
      <c r="HR188" s="25"/>
      <c r="HS188" s="25"/>
      <c r="HT188" s="25"/>
      <c r="HU188" s="25"/>
      <c r="HV188" s="25"/>
      <c r="HW188" s="25"/>
      <c r="HX188" s="25"/>
      <c r="HY188" s="25"/>
      <c r="HZ188" s="25"/>
      <c r="IA188" s="25"/>
      <c r="IB188" s="25"/>
      <c r="IC188" s="25"/>
      <c r="ID188" s="25"/>
      <c r="IE188" s="25"/>
      <c r="IF188" s="25"/>
      <c r="IG188" s="25"/>
      <c r="IH188" s="25"/>
      <c r="II188" s="25"/>
      <c r="IJ188" s="25"/>
      <c r="IK188" s="25"/>
      <c r="IL188" s="25"/>
      <c r="IM188" s="25"/>
      <c r="IN188" s="25"/>
      <c r="IO188" s="25"/>
      <c r="IP188" s="25"/>
      <c r="IQ188" s="25"/>
      <c r="IR188" s="25"/>
      <c r="IS188" s="25"/>
      <c r="IT188" s="25"/>
      <c r="IU188" s="25"/>
      <c r="IV188" s="25"/>
    </row>
    <row r="189" spans="2:256" s="27" customFormat="1">
      <c r="B189" s="25"/>
      <c r="C189" s="32"/>
      <c r="D189" s="33"/>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c r="AE189" s="25"/>
      <c r="AF189" s="25"/>
      <c r="AG189" s="25"/>
      <c r="AH189" s="25"/>
      <c r="AI189" s="25"/>
      <c r="AJ189" s="25"/>
      <c r="AK189" s="25"/>
      <c r="AL189" s="25"/>
      <c r="AM189" s="25"/>
      <c r="AN189" s="25"/>
      <c r="AO189" s="25"/>
      <c r="AP189" s="25"/>
      <c r="AQ189" s="25"/>
      <c r="AR189" s="25"/>
      <c r="AS189" s="25"/>
      <c r="AT189" s="25"/>
      <c r="AU189" s="25"/>
      <c r="AV189" s="25"/>
      <c r="AW189" s="25"/>
      <c r="AX189" s="25"/>
      <c r="AY189" s="25"/>
      <c r="AZ189" s="25"/>
      <c r="BA189" s="25"/>
      <c r="BB189" s="25"/>
      <c r="BC189" s="25"/>
      <c r="BD189" s="25"/>
      <c r="BE189" s="25"/>
      <c r="BF189" s="25"/>
      <c r="BG189" s="25"/>
      <c r="BH189" s="25"/>
      <c r="BI189" s="25"/>
      <c r="BJ189" s="25"/>
      <c r="BK189" s="25"/>
      <c r="BL189" s="25"/>
      <c r="BM189" s="25"/>
      <c r="BN189" s="25"/>
      <c r="BO189" s="25"/>
      <c r="BP189" s="25"/>
      <c r="BQ189" s="25"/>
      <c r="BR189" s="25"/>
      <c r="BS189" s="25"/>
      <c r="BT189" s="25"/>
      <c r="BU189" s="25"/>
      <c r="BV189" s="25"/>
      <c r="BW189" s="25"/>
      <c r="BX189" s="25"/>
      <c r="BY189" s="25"/>
      <c r="BZ189" s="25"/>
      <c r="CA189" s="25"/>
      <c r="CB189" s="25"/>
      <c r="CC189" s="25"/>
      <c r="CD189" s="25"/>
      <c r="CE189" s="25"/>
      <c r="CF189" s="25"/>
      <c r="CG189" s="25"/>
      <c r="CH189" s="25"/>
      <c r="CI189" s="25"/>
      <c r="CJ189" s="25"/>
      <c r="CK189" s="25"/>
      <c r="CL189" s="25"/>
      <c r="CM189" s="25"/>
      <c r="CN189" s="25"/>
      <c r="CO189" s="25"/>
      <c r="CP189" s="25"/>
      <c r="CQ189" s="25"/>
      <c r="CR189" s="25"/>
      <c r="CS189" s="25"/>
      <c r="CT189" s="25"/>
      <c r="CU189" s="25"/>
      <c r="CV189" s="25"/>
      <c r="CW189" s="25"/>
      <c r="CX189" s="25"/>
      <c r="CY189" s="25"/>
      <c r="CZ189" s="25"/>
      <c r="DA189" s="25"/>
      <c r="DB189" s="25"/>
      <c r="DC189" s="25"/>
      <c r="DD189" s="25"/>
      <c r="DE189" s="25"/>
      <c r="DF189" s="25"/>
      <c r="DG189" s="25"/>
      <c r="DH189" s="25"/>
      <c r="DI189" s="25"/>
      <c r="DJ189" s="25"/>
      <c r="DK189" s="25"/>
      <c r="DL189" s="25"/>
      <c r="DM189" s="25"/>
      <c r="DN189" s="25"/>
      <c r="DO189" s="25"/>
      <c r="DP189" s="25"/>
      <c r="DQ189" s="25"/>
      <c r="DR189" s="25"/>
      <c r="DS189" s="25"/>
      <c r="DT189" s="25"/>
      <c r="DU189" s="25"/>
      <c r="DV189" s="25"/>
      <c r="DW189" s="25"/>
      <c r="DX189" s="25"/>
      <c r="DY189" s="25"/>
      <c r="DZ189" s="25"/>
      <c r="EA189" s="25"/>
      <c r="EB189" s="25"/>
      <c r="EC189" s="25"/>
      <c r="ED189" s="25"/>
      <c r="EE189" s="25"/>
      <c r="EF189" s="25"/>
      <c r="EG189" s="25"/>
      <c r="EH189" s="25"/>
      <c r="EI189" s="25"/>
      <c r="EJ189" s="25"/>
      <c r="EK189" s="25"/>
      <c r="EL189" s="25"/>
      <c r="EM189" s="25"/>
      <c r="EN189" s="25"/>
      <c r="EO189" s="25"/>
      <c r="EP189" s="25"/>
      <c r="EQ189" s="25"/>
      <c r="ER189" s="25"/>
      <c r="ES189" s="25"/>
      <c r="ET189" s="25"/>
      <c r="EU189" s="25"/>
      <c r="EV189" s="25"/>
      <c r="EW189" s="25"/>
      <c r="EX189" s="25"/>
      <c r="EY189" s="25"/>
      <c r="EZ189" s="25"/>
      <c r="FA189" s="25"/>
      <c r="FB189" s="25"/>
      <c r="FC189" s="25"/>
      <c r="FD189" s="25"/>
      <c r="FE189" s="25"/>
      <c r="FF189" s="25"/>
      <c r="FG189" s="25"/>
      <c r="FH189" s="25"/>
      <c r="FI189" s="25"/>
      <c r="FJ189" s="25"/>
      <c r="FK189" s="25"/>
      <c r="FL189" s="25"/>
      <c r="FM189" s="25"/>
      <c r="FN189" s="25"/>
      <c r="FO189" s="25"/>
      <c r="FP189" s="25"/>
      <c r="FQ189" s="25"/>
      <c r="FR189" s="25"/>
      <c r="FS189" s="25"/>
      <c r="FT189" s="25"/>
      <c r="FU189" s="25"/>
      <c r="FV189" s="25"/>
      <c r="FW189" s="25"/>
      <c r="FX189" s="25"/>
      <c r="FY189" s="25"/>
      <c r="FZ189" s="25"/>
      <c r="GA189" s="25"/>
      <c r="GB189" s="25"/>
      <c r="GC189" s="25"/>
      <c r="GD189" s="25"/>
      <c r="GE189" s="25"/>
      <c r="GF189" s="25"/>
      <c r="GG189" s="25"/>
      <c r="GH189" s="25"/>
      <c r="GI189" s="25"/>
      <c r="GJ189" s="25"/>
      <c r="GK189" s="25"/>
      <c r="GL189" s="25"/>
      <c r="GM189" s="25"/>
      <c r="GN189" s="25"/>
      <c r="GO189" s="25"/>
      <c r="GP189" s="25"/>
      <c r="GQ189" s="25"/>
      <c r="GR189" s="25"/>
      <c r="GS189" s="25"/>
      <c r="GT189" s="25"/>
      <c r="GU189" s="25"/>
      <c r="GV189" s="25"/>
      <c r="GW189" s="25"/>
      <c r="GX189" s="25"/>
      <c r="GY189" s="25"/>
      <c r="GZ189" s="25"/>
      <c r="HA189" s="25"/>
      <c r="HB189" s="25"/>
      <c r="HC189" s="25"/>
      <c r="HD189" s="25"/>
      <c r="HE189" s="25"/>
      <c r="HF189" s="25"/>
      <c r="HG189" s="25"/>
      <c r="HH189" s="25"/>
      <c r="HI189" s="25"/>
      <c r="HJ189" s="25"/>
      <c r="HK189" s="25"/>
      <c r="HL189" s="25"/>
      <c r="HM189" s="25"/>
      <c r="HN189" s="25"/>
      <c r="HO189" s="25"/>
      <c r="HP189" s="25"/>
      <c r="HQ189" s="25"/>
      <c r="HR189" s="25"/>
      <c r="HS189" s="25"/>
      <c r="HT189" s="25"/>
      <c r="HU189" s="25"/>
      <c r="HV189" s="25"/>
      <c r="HW189" s="25"/>
      <c r="HX189" s="25"/>
      <c r="HY189" s="25"/>
      <c r="HZ189" s="25"/>
      <c r="IA189" s="25"/>
      <c r="IB189" s="25"/>
      <c r="IC189" s="25"/>
      <c r="ID189" s="25"/>
      <c r="IE189" s="25"/>
      <c r="IF189" s="25"/>
      <c r="IG189" s="25"/>
      <c r="IH189" s="25"/>
      <c r="II189" s="25"/>
      <c r="IJ189" s="25"/>
      <c r="IK189" s="25"/>
      <c r="IL189" s="25"/>
      <c r="IM189" s="25"/>
      <c r="IN189" s="25"/>
      <c r="IO189" s="25"/>
      <c r="IP189" s="25"/>
      <c r="IQ189" s="25"/>
      <c r="IR189" s="25"/>
      <c r="IS189" s="25"/>
      <c r="IT189" s="25"/>
      <c r="IU189" s="25"/>
      <c r="IV189" s="25"/>
    </row>
    <row r="190" spans="2:256" s="27" customFormat="1">
      <c r="B190" s="25"/>
      <c r="C190" s="32"/>
      <c r="D190" s="33"/>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c r="AE190" s="25"/>
      <c r="AF190" s="25"/>
      <c r="AG190" s="25"/>
      <c r="AH190" s="25"/>
      <c r="AI190" s="25"/>
      <c r="AJ190" s="25"/>
      <c r="AK190" s="25"/>
      <c r="AL190" s="25"/>
      <c r="AM190" s="25"/>
      <c r="AN190" s="25"/>
      <c r="AO190" s="25"/>
      <c r="AP190" s="25"/>
      <c r="AQ190" s="25"/>
      <c r="AR190" s="25"/>
      <c r="AS190" s="25"/>
      <c r="AT190" s="25"/>
      <c r="AU190" s="25"/>
      <c r="AV190" s="25"/>
      <c r="AW190" s="25"/>
      <c r="AX190" s="25"/>
      <c r="AY190" s="25"/>
      <c r="AZ190" s="25"/>
      <c r="BA190" s="25"/>
      <c r="BB190" s="25"/>
      <c r="BC190" s="25"/>
      <c r="BD190" s="25"/>
      <c r="BE190" s="25"/>
      <c r="BF190" s="25"/>
      <c r="BG190" s="25"/>
      <c r="BH190" s="25"/>
      <c r="BI190" s="25"/>
      <c r="BJ190" s="25"/>
      <c r="BK190" s="25"/>
      <c r="BL190" s="25"/>
      <c r="BM190" s="25"/>
      <c r="BN190" s="25"/>
      <c r="BO190" s="25"/>
      <c r="BP190" s="25"/>
      <c r="BQ190" s="25"/>
      <c r="BR190" s="25"/>
      <c r="BS190" s="25"/>
      <c r="BT190" s="25"/>
      <c r="BU190" s="25"/>
      <c r="BV190" s="25"/>
      <c r="BW190" s="25"/>
      <c r="BX190" s="25"/>
      <c r="BY190" s="25"/>
      <c r="BZ190" s="25"/>
      <c r="CA190" s="25"/>
      <c r="CB190" s="25"/>
      <c r="CC190" s="25"/>
      <c r="CD190" s="25"/>
      <c r="CE190" s="25"/>
      <c r="CF190" s="25"/>
      <c r="CG190" s="25"/>
      <c r="CH190" s="25"/>
      <c r="CI190" s="25"/>
      <c r="CJ190" s="25"/>
      <c r="CK190" s="25"/>
      <c r="CL190" s="25"/>
      <c r="CM190" s="25"/>
      <c r="CN190" s="25"/>
      <c r="CO190" s="25"/>
      <c r="CP190" s="25"/>
      <c r="CQ190" s="25"/>
      <c r="CR190" s="25"/>
      <c r="CS190" s="25"/>
      <c r="CT190" s="25"/>
      <c r="CU190" s="25"/>
      <c r="CV190" s="25"/>
      <c r="CW190" s="25"/>
      <c r="CX190" s="25"/>
      <c r="CY190" s="25"/>
      <c r="CZ190" s="25"/>
      <c r="DA190" s="25"/>
      <c r="DB190" s="25"/>
      <c r="DC190" s="25"/>
      <c r="DD190" s="25"/>
      <c r="DE190" s="25"/>
      <c r="DF190" s="25"/>
      <c r="DG190" s="25"/>
      <c r="DH190" s="25"/>
      <c r="DI190" s="25"/>
      <c r="DJ190" s="25"/>
      <c r="DK190" s="25"/>
      <c r="DL190" s="25"/>
      <c r="DM190" s="25"/>
      <c r="DN190" s="25"/>
      <c r="DO190" s="25"/>
      <c r="DP190" s="25"/>
      <c r="DQ190" s="25"/>
      <c r="DR190" s="25"/>
      <c r="DS190" s="25"/>
      <c r="DT190" s="25"/>
      <c r="DU190" s="25"/>
      <c r="DV190" s="25"/>
      <c r="DW190" s="25"/>
      <c r="DX190" s="25"/>
      <c r="DY190" s="25"/>
      <c r="DZ190" s="25"/>
      <c r="EA190" s="25"/>
      <c r="EB190" s="25"/>
      <c r="EC190" s="25"/>
      <c r="ED190" s="25"/>
      <c r="EE190" s="25"/>
      <c r="EF190" s="25"/>
      <c r="EG190" s="25"/>
      <c r="EH190" s="25"/>
      <c r="EI190" s="25"/>
      <c r="EJ190" s="25"/>
      <c r="EK190" s="25"/>
      <c r="EL190" s="25"/>
      <c r="EM190" s="25"/>
      <c r="EN190" s="25"/>
      <c r="EO190" s="25"/>
      <c r="EP190" s="25"/>
      <c r="EQ190" s="25"/>
      <c r="ER190" s="25"/>
      <c r="ES190" s="25"/>
      <c r="ET190" s="25"/>
      <c r="EU190" s="25"/>
      <c r="EV190" s="25"/>
      <c r="EW190" s="25"/>
      <c r="EX190" s="25"/>
      <c r="EY190" s="25"/>
      <c r="EZ190" s="25"/>
      <c r="FA190" s="25"/>
      <c r="FB190" s="25"/>
      <c r="FC190" s="25"/>
      <c r="FD190" s="25"/>
      <c r="FE190" s="25"/>
      <c r="FF190" s="25"/>
      <c r="FG190" s="25"/>
      <c r="FH190" s="25"/>
      <c r="FI190" s="25"/>
      <c r="FJ190" s="25"/>
      <c r="FK190" s="25"/>
      <c r="FL190" s="25"/>
      <c r="FM190" s="25"/>
      <c r="FN190" s="25"/>
      <c r="FO190" s="25"/>
      <c r="FP190" s="25"/>
      <c r="FQ190" s="25"/>
      <c r="FR190" s="25"/>
      <c r="FS190" s="25"/>
      <c r="FT190" s="25"/>
      <c r="FU190" s="25"/>
      <c r="FV190" s="25"/>
      <c r="FW190" s="25"/>
      <c r="FX190" s="25"/>
      <c r="FY190" s="25"/>
      <c r="FZ190" s="25"/>
      <c r="GA190" s="25"/>
      <c r="GB190" s="25"/>
      <c r="GC190" s="25"/>
      <c r="GD190" s="25"/>
      <c r="GE190" s="25"/>
      <c r="GF190" s="25"/>
      <c r="GG190" s="25"/>
      <c r="GH190" s="25"/>
      <c r="GI190" s="25"/>
      <c r="GJ190" s="25"/>
      <c r="GK190" s="25"/>
      <c r="GL190" s="25"/>
      <c r="GM190" s="25"/>
      <c r="GN190" s="25"/>
      <c r="GO190" s="25"/>
      <c r="GP190" s="25"/>
      <c r="GQ190" s="25"/>
      <c r="GR190" s="25"/>
      <c r="GS190" s="25"/>
      <c r="GT190" s="25"/>
      <c r="GU190" s="25"/>
      <c r="GV190" s="25"/>
      <c r="GW190" s="25"/>
      <c r="GX190" s="25"/>
      <c r="GY190" s="25"/>
      <c r="GZ190" s="25"/>
      <c r="HA190" s="25"/>
      <c r="HB190" s="25"/>
      <c r="HC190" s="25"/>
      <c r="HD190" s="25"/>
      <c r="HE190" s="25"/>
      <c r="HF190" s="25"/>
      <c r="HG190" s="25"/>
      <c r="HH190" s="25"/>
      <c r="HI190" s="25"/>
      <c r="HJ190" s="25"/>
      <c r="HK190" s="25"/>
      <c r="HL190" s="25"/>
      <c r="HM190" s="25"/>
      <c r="HN190" s="25"/>
      <c r="HO190" s="25"/>
      <c r="HP190" s="25"/>
      <c r="HQ190" s="25"/>
      <c r="HR190" s="25"/>
      <c r="HS190" s="25"/>
      <c r="HT190" s="25"/>
      <c r="HU190" s="25"/>
      <c r="HV190" s="25"/>
      <c r="HW190" s="25"/>
      <c r="HX190" s="25"/>
      <c r="HY190" s="25"/>
      <c r="HZ190" s="25"/>
      <c r="IA190" s="25"/>
      <c r="IB190" s="25"/>
      <c r="IC190" s="25"/>
      <c r="ID190" s="25"/>
      <c r="IE190" s="25"/>
      <c r="IF190" s="25"/>
      <c r="IG190" s="25"/>
      <c r="IH190" s="25"/>
      <c r="II190" s="25"/>
      <c r="IJ190" s="25"/>
      <c r="IK190" s="25"/>
      <c r="IL190" s="25"/>
      <c r="IM190" s="25"/>
      <c r="IN190" s="25"/>
      <c r="IO190" s="25"/>
      <c r="IP190" s="25"/>
      <c r="IQ190" s="25"/>
      <c r="IR190" s="25"/>
      <c r="IS190" s="25"/>
      <c r="IT190" s="25"/>
      <c r="IU190" s="25"/>
      <c r="IV190" s="25"/>
    </row>
    <row r="191" spans="2:256" s="27" customFormat="1">
      <c r="B191" s="25"/>
      <c r="C191" s="32"/>
      <c r="D191" s="33"/>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c r="AE191" s="25"/>
      <c r="AF191" s="25"/>
      <c r="AG191" s="25"/>
      <c r="AH191" s="25"/>
      <c r="AI191" s="25"/>
      <c r="AJ191" s="25"/>
      <c r="AK191" s="25"/>
      <c r="AL191" s="25"/>
      <c r="AM191" s="25"/>
      <c r="AN191" s="25"/>
      <c r="AO191" s="25"/>
      <c r="AP191" s="25"/>
      <c r="AQ191" s="25"/>
      <c r="AR191" s="25"/>
      <c r="AS191" s="25"/>
      <c r="AT191" s="25"/>
      <c r="AU191" s="25"/>
      <c r="AV191" s="25"/>
      <c r="AW191" s="25"/>
      <c r="AX191" s="25"/>
      <c r="AY191" s="25"/>
      <c r="AZ191" s="25"/>
      <c r="BA191" s="25"/>
      <c r="BB191" s="25"/>
      <c r="BC191" s="25"/>
      <c r="BD191" s="25"/>
      <c r="BE191" s="25"/>
      <c r="BF191" s="25"/>
      <c r="BG191" s="25"/>
      <c r="BH191" s="25"/>
      <c r="BI191" s="25"/>
      <c r="BJ191" s="25"/>
      <c r="BK191" s="25"/>
      <c r="BL191" s="25"/>
      <c r="BM191" s="25"/>
      <c r="BN191" s="25"/>
      <c r="BO191" s="25"/>
      <c r="BP191" s="25"/>
      <c r="BQ191" s="25"/>
      <c r="BR191" s="25"/>
      <c r="BS191" s="25"/>
      <c r="BT191" s="25"/>
      <c r="BU191" s="25"/>
      <c r="BV191" s="25"/>
      <c r="BW191" s="25"/>
      <c r="BX191" s="25"/>
      <c r="BY191" s="25"/>
      <c r="BZ191" s="25"/>
      <c r="CA191" s="25"/>
      <c r="CB191" s="25"/>
      <c r="CC191" s="25"/>
      <c r="CD191" s="25"/>
      <c r="CE191" s="25"/>
      <c r="CF191" s="25"/>
      <c r="CG191" s="25"/>
      <c r="CH191" s="25"/>
      <c r="CI191" s="25"/>
      <c r="CJ191" s="25"/>
      <c r="CK191" s="25"/>
      <c r="CL191" s="25"/>
      <c r="CM191" s="25"/>
      <c r="CN191" s="25"/>
      <c r="CO191" s="25"/>
      <c r="CP191" s="25"/>
      <c r="CQ191" s="25"/>
      <c r="CR191" s="25"/>
      <c r="CS191" s="25"/>
      <c r="CT191" s="25"/>
      <c r="CU191" s="25"/>
      <c r="CV191" s="25"/>
      <c r="CW191" s="25"/>
      <c r="CX191" s="25"/>
      <c r="CY191" s="25"/>
      <c r="CZ191" s="25"/>
      <c r="DA191" s="25"/>
      <c r="DB191" s="25"/>
      <c r="DC191" s="25"/>
      <c r="DD191" s="25"/>
      <c r="DE191" s="25"/>
      <c r="DF191" s="25"/>
      <c r="DG191" s="25"/>
      <c r="DH191" s="25"/>
      <c r="DI191" s="25"/>
      <c r="DJ191" s="25"/>
      <c r="DK191" s="25"/>
      <c r="DL191" s="25"/>
      <c r="DM191" s="25"/>
      <c r="DN191" s="25"/>
      <c r="DO191" s="25"/>
      <c r="DP191" s="25"/>
      <c r="DQ191" s="25"/>
      <c r="DR191" s="25"/>
      <c r="DS191" s="25"/>
      <c r="DT191" s="25"/>
      <c r="DU191" s="25"/>
      <c r="DV191" s="25"/>
      <c r="DW191" s="25"/>
      <c r="DX191" s="25"/>
      <c r="DY191" s="25"/>
      <c r="DZ191" s="25"/>
      <c r="EA191" s="25"/>
      <c r="EB191" s="25"/>
      <c r="EC191" s="25"/>
      <c r="ED191" s="25"/>
      <c r="EE191" s="25"/>
      <c r="EF191" s="25"/>
      <c r="EG191" s="25"/>
      <c r="EH191" s="25"/>
      <c r="EI191" s="25"/>
      <c r="EJ191" s="25"/>
      <c r="EK191" s="25"/>
      <c r="EL191" s="25"/>
      <c r="EM191" s="25"/>
      <c r="EN191" s="25"/>
      <c r="EO191" s="25"/>
      <c r="EP191" s="25"/>
      <c r="EQ191" s="25"/>
      <c r="ER191" s="25"/>
      <c r="ES191" s="25"/>
      <c r="ET191" s="25"/>
      <c r="EU191" s="25"/>
      <c r="EV191" s="25"/>
      <c r="EW191" s="25"/>
      <c r="EX191" s="25"/>
      <c r="EY191" s="25"/>
      <c r="EZ191" s="25"/>
      <c r="FA191" s="25"/>
      <c r="FB191" s="25"/>
      <c r="FC191" s="25"/>
      <c r="FD191" s="25"/>
      <c r="FE191" s="25"/>
      <c r="FF191" s="25"/>
      <c r="FG191" s="25"/>
      <c r="FH191" s="25"/>
      <c r="FI191" s="25"/>
      <c r="FJ191" s="25"/>
      <c r="FK191" s="25"/>
      <c r="FL191" s="25"/>
      <c r="FM191" s="25"/>
      <c r="FN191" s="25"/>
      <c r="FO191" s="25"/>
      <c r="FP191" s="25"/>
      <c r="FQ191" s="25"/>
      <c r="FR191" s="25"/>
      <c r="FS191" s="25"/>
      <c r="FT191" s="25"/>
      <c r="FU191" s="25"/>
      <c r="FV191" s="25"/>
      <c r="FW191" s="25"/>
      <c r="FX191" s="25"/>
      <c r="FY191" s="25"/>
      <c r="FZ191" s="25"/>
      <c r="GA191" s="25"/>
      <c r="GB191" s="25"/>
      <c r="GC191" s="25"/>
      <c r="GD191" s="25"/>
      <c r="GE191" s="25"/>
      <c r="GF191" s="25"/>
      <c r="GG191" s="25"/>
      <c r="GH191" s="25"/>
      <c r="GI191" s="25"/>
      <c r="GJ191" s="25"/>
      <c r="GK191" s="25"/>
      <c r="GL191" s="25"/>
      <c r="GM191" s="25"/>
      <c r="GN191" s="25"/>
      <c r="GO191" s="25"/>
      <c r="GP191" s="25"/>
      <c r="GQ191" s="25"/>
      <c r="GR191" s="25"/>
      <c r="GS191" s="25"/>
      <c r="GT191" s="25"/>
      <c r="GU191" s="25"/>
      <c r="GV191" s="25"/>
      <c r="GW191" s="25"/>
      <c r="GX191" s="25"/>
      <c r="GY191" s="25"/>
      <c r="GZ191" s="25"/>
      <c r="HA191" s="25"/>
      <c r="HB191" s="25"/>
      <c r="HC191" s="25"/>
      <c r="HD191" s="25"/>
      <c r="HE191" s="25"/>
      <c r="HF191" s="25"/>
      <c r="HG191" s="25"/>
      <c r="HH191" s="25"/>
      <c r="HI191" s="25"/>
      <c r="HJ191" s="25"/>
      <c r="HK191" s="25"/>
      <c r="HL191" s="25"/>
      <c r="HM191" s="25"/>
      <c r="HN191" s="25"/>
      <c r="HO191" s="25"/>
      <c r="HP191" s="25"/>
      <c r="HQ191" s="25"/>
      <c r="HR191" s="25"/>
      <c r="HS191" s="25"/>
      <c r="HT191" s="25"/>
      <c r="HU191" s="25"/>
      <c r="HV191" s="25"/>
      <c r="HW191" s="25"/>
      <c r="HX191" s="25"/>
      <c r="HY191" s="25"/>
      <c r="HZ191" s="25"/>
      <c r="IA191" s="25"/>
      <c r="IB191" s="25"/>
      <c r="IC191" s="25"/>
      <c r="ID191" s="25"/>
      <c r="IE191" s="25"/>
      <c r="IF191" s="25"/>
      <c r="IG191" s="25"/>
      <c r="IH191" s="25"/>
      <c r="II191" s="25"/>
      <c r="IJ191" s="25"/>
      <c r="IK191" s="25"/>
      <c r="IL191" s="25"/>
      <c r="IM191" s="25"/>
      <c r="IN191" s="25"/>
      <c r="IO191" s="25"/>
      <c r="IP191" s="25"/>
      <c r="IQ191" s="25"/>
      <c r="IR191" s="25"/>
      <c r="IS191" s="25"/>
      <c r="IT191" s="25"/>
      <c r="IU191" s="25"/>
      <c r="IV191" s="25"/>
    </row>
    <row r="192" spans="2:256" s="27" customFormat="1">
      <c r="B192" s="25"/>
      <c r="C192" s="32"/>
      <c r="D192" s="33"/>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c r="AE192" s="25"/>
      <c r="AF192" s="25"/>
      <c r="AG192" s="25"/>
      <c r="AH192" s="25"/>
      <c r="AI192" s="25"/>
      <c r="AJ192" s="25"/>
      <c r="AK192" s="25"/>
      <c r="AL192" s="25"/>
      <c r="AM192" s="25"/>
      <c r="AN192" s="25"/>
      <c r="AO192" s="25"/>
      <c r="AP192" s="25"/>
      <c r="AQ192" s="25"/>
      <c r="AR192" s="25"/>
      <c r="AS192" s="25"/>
      <c r="AT192" s="25"/>
      <c r="AU192" s="25"/>
      <c r="AV192" s="25"/>
      <c r="AW192" s="25"/>
      <c r="AX192" s="25"/>
      <c r="AY192" s="25"/>
      <c r="AZ192" s="25"/>
      <c r="BA192" s="25"/>
      <c r="BB192" s="25"/>
      <c r="BC192" s="25"/>
      <c r="BD192" s="25"/>
      <c r="BE192" s="25"/>
      <c r="BF192" s="25"/>
      <c r="BG192" s="25"/>
      <c r="BH192" s="25"/>
      <c r="BI192" s="25"/>
      <c r="BJ192" s="25"/>
      <c r="BK192" s="25"/>
      <c r="BL192" s="25"/>
      <c r="BM192" s="25"/>
      <c r="BN192" s="25"/>
      <c r="BO192" s="25"/>
      <c r="BP192" s="25"/>
      <c r="BQ192" s="25"/>
      <c r="BR192" s="25"/>
      <c r="BS192" s="25"/>
      <c r="BT192" s="25"/>
      <c r="BU192" s="25"/>
      <c r="BV192" s="25"/>
      <c r="BW192" s="25"/>
      <c r="BX192" s="25"/>
      <c r="BY192" s="25"/>
      <c r="BZ192" s="25"/>
      <c r="CA192" s="25"/>
      <c r="CB192" s="25"/>
      <c r="CC192" s="25"/>
      <c r="CD192" s="25"/>
      <c r="CE192" s="25"/>
      <c r="CF192" s="25"/>
      <c r="CG192" s="25"/>
      <c r="CH192" s="25"/>
      <c r="CI192" s="25"/>
      <c r="CJ192" s="25"/>
      <c r="CK192" s="25"/>
      <c r="CL192" s="25"/>
      <c r="CM192" s="25"/>
      <c r="CN192" s="25"/>
      <c r="CO192" s="25"/>
      <c r="CP192" s="25"/>
      <c r="CQ192" s="25"/>
      <c r="CR192" s="25"/>
      <c r="CS192" s="25"/>
      <c r="CT192" s="25"/>
      <c r="CU192" s="25"/>
      <c r="CV192" s="25"/>
      <c r="CW192" s="25"/>
      <c r="CX192" s="25"/>
      <c r="CY192" s="25"/>
      <c r="CZ192" s="25"/>
      <c r="DA192" s="25"/>
      <c r="DB192" s="25"/>
      <c r="DC192" s="25"/>
      <c r="DD192" s="25"/>
      <c r="DE192" s="25"/>
      <c r="DF192" s="25"/>
      <c r="DG192" s="25"/>
      <c r="DH192" s="25"/>
      <c r="DI192" s="25"/>
      <c r="DJ192" s="25"/>
      <c r="DK192" s="25"/>
      <c r="DL192" s="25"/>
      <c r="DM192" s="25"/>
      <c r="DN192" s="25"/>
      <c r="DO192" s="25"/>
      <c r="DP192" s="25"/>
      <c r="DQ192" s="25"/>
      <c r="DR192" s="25"/>
      <c r="DS192" s="25"/>
      <c r="DT192" s="25"/>
      <c r="DU192" s="25"/>
      <c r="DV192" s="25"/>
      <c r="DW192" s="25"/>
      <c r="DX192" s="25"/>
      <c r="DY192" s="25"/>
      <c r="DZ192" s="25"/>
      <c r="EA192" s="25"/>
      <c r="EB192" s="25"/>
      <c r="EC192" s="25"/>
      <c r="ED192" s="25"/>
      <c r="EE192" s="25"/>
      <c r="EF192" s="25"/>
      <c r="EG192" s="25"/>
      <c r="EH192" s="25"/>
      <c r="EI192" s="25"/>
      <c r="EJ192" s="25"/>
      <c r="EK192" s="25"/>
      <c r="EL192" s="25"/>
      <c r="EM192" s="25"/>
      <c r="EN192" s="25"/>
      <c r="EO192" s="25"/>
      <c r="EP192" s="25"/>
      <c r="EQ192" s="25"/>
      <c r="ER192" s="25"/>
      <c r="ES192" s="25"/>
      <c r="ET192" s="25"/>
      <c r="EU192" s="25"/>
      <c r="EV192" s="25"/>
      <c r="EW192" s="25"/>
      <c r="EX192" s="25"/>
      <c r="EY192" s="25"/>
      <c r="EZ192" s="25"/>
      <c r="FA192" s="25"/>
      <c r="FB192" s="25"/>
      <c r="FC192" s="25"/>
      <c r="FD192" s="25"/>
      <c r="FE192" s="25"/>
      <c r="FF192" s="25"/>
      <c r="FG192" s="25"/>
      <c r="FH192" s="25"/>
      <c r="FI192" s="25"/>
      <c r="FJ192" s="25"/>
      <c r="FK192" s="25"/>
      <c r="FL192" s="25"/>
      <c r="FM192" s="25"/>
      <c r="FN192" s="25"/>
      <c r="FO192" s="25"/>
      <c r="FP192" s="25"/>
      <c r="FQ192" s="25"/>
      <c r="FR192" s="25"/>
      <c r="FS192" s="25"/>
      <c r="FT192" s="25"/>
      <c r="FU192" s="25"/>
      <c r="FV192" s="25"/>
      <c r="FW192" s="25"/>
      <c r="FX192" s="25"/>
      <c r="FY192" s="25"/>
      <c r="FZ192" s="25"/>
      <c r="GA192" s="25"/>
      <c r="GB192" s="25"/>
      <c r="GC192" s="25"/>
      <c r="GD192" s="25"/>
      <c r="GE192" s="25"/>
      <c r="GF192" s="25"/>
      <c r="GG192" s="25"/>
      <c r="GH192" s="25"/>
      <c r="GI192" s="25"/>
      <c r="GJ192" s="25"/>
      <c r="GK192" s="25"/>
      <c r="GL192" s="25"/>
      <c r="GM192" s="25"/>
      <c r="GN192" s="25"/>
      <c r="GO192" s="25"/>
      <c r="GP192" s="25"/>
      <c r="GQ192" s="25"/>
      <c r="GR192" s="25"/>
      <c r="GS192" s="25"/>
      <c r="GT192" s="25"/>
      <c r="GU192" s="25"/>
      <c r="GV192" s="25"/>
      <c r="GW192" s="25"/>
      <c r="GX192" s="25"/>
      <c r="GY192" s="25"/>
      <c r="GZ192" s="25"/>
      <c r="HA192" s="25"/>
      <c r="HB192" s="25"/>
      <c r="HC192" s="25"/>
      <c r="HD192" s="25"/>
      <c r="HE192" s="25"/>
      <c r="HF192" s="25"/>
      <c r="HG192" s="25"/>
      <c r="HH192" s="25"/>
      <c r="HI192" s="25"/>
      <c r="HJ192" s="25"/>
      <c r="HK192" s="25"/>
      <c r="HL192" s="25"/>
      <c r="HM192" s="25"/>
      <c r="HN192" s="25"/>
      <c r="HO192" s="25"/>
      <c r="HP192" s="25"/>
      <c r="HQ192" s="25"/>
      <c r="HR192" s="25"/>
      <c r="HS192" s="25"/>
      <c r="HT192" s="25"/>
      <c r="HU192" s="25"/>
      <c r="HV192" s="25"/>
      <c r="HW192" s="25"/>
      <c r="HX192" s="25"/>
      <c r="HY192" s="25"/>
      <c r="HZ192" s="25"/>
      <c r="IA192" s="25"/>
      <c r="IB192" s="25"/>
      <c r="IC192" s="25"/>
      <c r="ID192" s="25"/>
      <c r="IE192" s="25"/>
      <c r="IF192" s="25"/>
      <c r="IG192" s="25"/>
      <c r="IH192" s="25"/>
      <c r="II192" s="25"/>
      <c r="IJ192" s="25"/>
      <c r="IK192" s="25"/>
      <c r="IL192" s="25"/>
      <c r="IM192" s="25"/>
      <c r="IN192" s="25"/>
      <c r="IO192" s="25"/>
      <c r="IP192" s="25"/>
      <c r="IQ192" s="25"/>
      <c r="IR192" s="25"/>
      <c r="IS192" s="25"/>
      <c r="IT192" s="25"/>
      <c r="IU192" s="25"/>
      <c r="IV192" s="25"/>
    </row>
    <row r="193" spans="2:256" s="27" customFormat="1">
      <c r="B193" s="25"/>
      <c r="C193" s="32"/>
      <c r="D193" s="33"/>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c r="AE193" s="25"/>
      <c r="AF193" s="25"/>
      <c r="AG193" s="25"/>
      <c r="AH193" s="25"/>
      <c r="AI193" s="25"/>
      <c r="AJ193" s="25"/>
      <c r="AK193" s="25"/>
      <c r="AL193" s="25"/>
      <c r="AM193" s="25"/>
      <c r="AN193" s="25"/>
      <c r="AO193" s="25"/>
      <c r="AP193" s="25"/>
      <c r="AQ193" s="25"/>
      <c r="AR193" s="25"/>
      <c r="AS193" s="25"/>
      <c r="AT193" s="25"/>
      <c r="AU193" s="25"/>
      <c r="AV193" s="25"/>
      <c r="AW193" s="25"/>
      <c r="AX193" s="25"/>
      <c r="AY193" s="25"/>
      <c r="AZ193" s="25"/>
      <c r="BA193" s="25"/>
      <c r="BB193" s="25"/>
      <c r="BC193" s="25"/>
      <c r="BD193" s="25"/>
      <c r="BE193" s="25"/>
      <c r="BF193" s="25"/>
      <c r="BG193" s="25"/>
      <c r="BH193" s="25"/>
      <c r="BI193" s="25"/>
      <c r="BJ193" s="25"/>
      <c r="BK193" s="25"/>
      <c r="BL193" s="25"/>
      <c r="BM193" s="25"/>
      <c r="BN193" s="25"/>
      <c r="BO193" s="25"/>
      <c r="BP193" s="25"/>
      <c r="BQ193" s="25"/>
      <c r="BR193" s="25"/>
      <c r="BS193" s="25"/>
      <c r="BT193" s="25"/>
      <c r="BU193" s="25"/>
      <c r="BV193" s="25"/>
      <c r="BW193" s="25"/>
      <c r="BX193" s="25"/>
      <c r="BY193" s="25"/>
      <c r="BZ193" s="25"/>
      <c r="CA193" s="25"/>
      <c r="CB193" s="25"/>
      <c r="CC193" s="25"/>
      <c r="CD193" s="25"/>
      <c r="CE193" s="25"/>
      <c r="CF193" s="25"/>
      <c r="CG193" s="25"/>
      <c r="CH193" s="25"/>
      <c r="CI193" s="25"/>
      <c r="CJ193" s="25"/>
      <c r="CK193" s="25"/>
      <c r="CL193" s="25"/>
      <c r="CM193" s="25"/>
      <c r="CN193" s="25"/>
      <c r="CO193" s="25"/>
      <c r="CP193" s="25"/>
      <c r="CQ193" s="25"/>
      <c r="CR193" s="25"/>
      <c r="CS193" s="25"/>
      <c r="CT193" s="25"/>
      <c r="CU193" s="25"/>
      <c r="CV193" s="25"/>
      <c r="CW193" s="25"/>
      <c r="CX193" s="25"/>
      <c r="CY193" s="25"/>
      <c r="CZ193" s="25"/>
      <c r="DA193" s="25"/>
      <c r="DB193" s="25"/>
      <c r="DC193" s="25"/>
      <c r="DD193" s="25"/>
      <c r="DE193" s="25"/>
      <c r="DF193" s="25"/>
      <c r="DG193" s="25"/>
      <c r="DH193" s="25"/>
      <c r="DI193" s="25"/>
      <c r="DJ193" s="25"/>
      <c r="DK193" s="25"/>
      <c r="DL193" s="25"/>
      <c r="DM193" s="25"/>
      <c r="DN193" s="25"/>
      <c r="DO193" s="25"/>
      <c r="DP193" s="25"/>
      <c r="DQ193" s="25"/>
      <c r="DR193" s="25"/>
      <c r="DS193" s="25"/>
      <c r="DT193" s="25"/>
      <c r="DU193" s="25"/>
      <c r="DV193" s="25"/>
      <c r="DW193" s="25"/>
      <c r="DX193" s="25"/>
      <c r="DY193" s="25"/>
      <c r="DZ193" s="25"/>
      <c r="EA193" s="25"/>
      <c r="EB193" s="25"/>
      <c r="EC193" s="25"/>
      <c r="ED193" s="25"/>
      <c r="EE193" s="25"/>
      <c r="EF193" s="25"/>
      <c r="EG193" s="25"/>
      <c r="EH193" s="25"/>
      <c r="EI193" s="25"/>
      <c r="EJ193" s="25"/>
      <c r="EK193" s="25"/>
      <c r="EL193" s="25"/>
      <c r="EM193" s="25"/>
      <c r="EN193" s="25"/>
      <c r="EO193" s="25"/>
      <c r="EP193" s="25"/>
      <c r="EQ193" s="25"/>
      <c r="ER193" s="25"/>
      <c r="ES193" s="25"/>
      <c r="ET193" s="25"/>
      <c r="EU193" s="25"/>
      <c r="EV193" s="25"/>
      <c r="EW193" s="25"/>
      <c r="EX193" s="25"/>
      <c r="EY193" s="25"/>
      <c r="EZ193" s="25"/>
      <c r="FA193" s="25"/>
      <c r="FB193" s="25"/>
      <c r="FC193" s="25"/>
      <c r="FD193" s="25"/>
      <c r="FE193" s="25"/>
      <c r="FF193" s="25"/>
      <c r="FG193" s="25"/>
      <c r="FH193" s="25"/>
      <c r="FI193" s="25"/>
      <c r="FJ193" s="25"/>
      <c r="FK193" s="25"/>
      <c r="FL193" s="25"/>
      <c r="FM193" s="25"/>
      <c r="FN193" s="25"/>
      <c r="FO193" s="25"/>
      <c r="FP193" s="25"/>
      <c r="FQ193" s="25"/>
      <c r="FR193" s="25"/>
      <c r="FS193" s="25"/>
      <c r="FT193" s="25"/>
      <c r="FU193" s="25"/>
      <c r="FV193" s="25"/>
      <c r="FW193" s="25"/>
      <c r="FX193" s="25"/>
      <c r="FY193" s="25"/>
      <c r="FZ193" s="25"/>
      <c r="GA193" s="25"/>
      <c r="GB193" s="25"/>
      <c r="GC193" s="25"/>
      <c r="GD193" s="25"/>
      <c r="GE193" s="25"/>
      <c r="GF193" s="25"/>
      <c r="GG193" s="25"/>
      <c r="GH193" s="25"/>
      <c r="GI193" s="25"/>
      <c r="GJ193" s="25"/>
      <c r="GK193" s="25"/>
      <c r="GL193" s="25"/>
      <c r="GM193" s="25"/>
      <c r="GN193" s="25"/>
      <c r="GO193" s="25"/>
      <c r="GP193" s="25"/>
      <c r="GQ193" s="25"/>
      <c r="GR193" s="25"/>
      <c r="GS193" s="25"/>
      <c r="GT193" s="25"/>
      <c r="GU193" s="25"/>
      <c r="GV193" s="25"/>
      <c r="GW193" s="25"/>
      <c r="GX193" s="25"/>
      <c r="GY193" s="25"/>
      <c r="GZ193" s="25"/>
      <c r="HA193" s="25"/>
      <c r="HB193" s="25"/>
      <c r="HC193" s="25"/>
      <c r="HD193" s="25"/>
      <c r="HE193" s="25"/>
      <c r="HF193" s="25"/>
      <c r="HG193" s="25"/>
      <c r="HH193" s="25"/>
      <c r="HI193" s="25"/>
      <c r="HJ193" s="25"/>
      <c r="HK193" s="25"/>
      <c r="HL193" s="25"/>
      <c r="HM193" s="25"/>
      <c r="HN193" s="25"/>
      <c r="HO193" s="25"/>
      <c r="HP193" s="25"/>
      <c r="HQ193" s="25"/>
      <c r="HR193" s="25"/>
      <c r="HS193" s="25"/>
      <c r="HT193" s="25"/>
      <c r="HU193" s="25"/>
      <c r="HV193" s="25"/>
      <c r="HW193" s="25"/>
      <c r="HX193" s="25"/>
      <c r="HY193" s="25"/>
      <c r="HZ193" s="25"/>
      <c r="IA193" s="25"/>
      <c r="IB193" s="25"/>
      <c r="IC193" s="25"/>
      <c r="ID193" s="25"/>
      <c r="IE193" s="25"/>
      <c r="IF193" s="25"/>
      <c r="IG193" s="25"/>
      <c r="IH193" s="25"/>
      <c r="II193" s="25"/>
      <c r="IJ193" s="25"/>
      <c r="IK193" s="25"/>
      <c r="IL193" s="25"/>
      <c r="IM193" s="25"/>
      <c r="IN193" s="25"/>
      <c r="IO193" s="25"/>
      <c r="IP193" s="25"/>
      <c r="IQ193" s="25"/>
      <c r="IR193" s="25"/>
      <c r="IS193" s="25"/>
      <c r="IT193" s="25"/>
      <c r="IU193" s="25"/>
      <c r="IV193" s="25"/>
    </row>
    <row r="194" spans="2:256" s="27" customFormat="1">
      <c r="B194" s="25"/>
      <c r="C194" s="32"/>
      <c r="D194" s="33"/>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c r="AE194" s="25"/>
      <c r="AF194" s="25"/>
      <c r="AG194" s="25"/>
      <c r="AH194" s="25"/>
      <c r="AI194" s="25"/>
      <c r="AJ194" s="25"/>
      <c r="AK194" s="25"/>
      <c r="AL194" s="25"/>
      <c r="AM194" s="25"/>
      <c r="AN194" s="25"/>
      <c r="AO194" s="25"/>
      <c r="AP194" s="25"/>
      <c r="AQ194" s="25"/>
      <c r="AR194" s="25"/>
      <c r="AS194" s="25"/>
      <c r="AT194" s="25"/>
      <c r="AU194" s="25"/>
      <c r="AV194" s="25"/>
      <c r="AW194" s="25"/>
      <c r="AX194" s="25"/>
      <c r="AY194" s="25"/>
      <c r="AZ194" s="25"/>
      <c r="BA194" s="25"/>
      <c r="BB194" s="25"/>
      <c r="BC194" s="25"/>
      <c r="BD194" s="25"/>
      <c r="BE194" s="25"/>
      <c r="BF194" s="25"/>
      <c r="BG194" s="25"/>
      <c r="BH194" s="25"/>
      <c r="BI194" s="25"/>
      <c r="BJ194" s="25"/>
      <c r="BK194" s="25"/>
      <c r="BL194" s="25"/>
      <c r="BM194" s="25"/>
      <c r="BN194" s="25"/>
      <c r="BO194" s="25"/>
      <c r="BP194" s="25"/>
      <c r="BQ194" s="25"/>
      <c r="BR194" s="25"/>
      <c r="BS194" s="25"/>
      <c r="BT194" s="25"/>
      <c r="BU194" s="25"/>
      <c r="BV194" s="25"/>
      <c r="BW194" s="25"/>
      <c r="BX194" s="25"/>
      <c r="BY194" s="25"/>
      <c r="BZ194" s="25"/>
      <c r="CA194" s="25"/>
      <c r="CB194" s="25"/>
      <c r="CC194" s="25"/>
      <c r="CD194" s="25"/>
      <c r="CE194" s="25"/>
      <c r="CF194" s="25"/>
      <c r="CG194" s="25"/>
      <c r="CH194" s="25"/>
      <c r="CI194" s="25"/>
      <c r="CJ194" s="25"/>
      <c r="CK194" s="25"/>
      <c r="CL194" s="25"/>
      <c r="CM194" s="25"/>
      <c r="CN194" s="25"/>
      <c r="CO194" s="25"/>
      <c r="CP194" s="25"/>
      <c r="CQ194" s="25"/>
      <c r="CR194" s="25"/>
      <c r="CS194" s="25"/>
      <c r="CT194" s="25"/>
      <c r="CU194" s="25"/>
      <c r="CV194" s="25"/>
      <c r="CW194" s="25"/>
      <c r="CX194" s="25"/>
      <c r="CY194" s="25"/>
      <c r="CZ194" s="25"/>
      <c r="DA194" s="25"/>
      <c r="DB194" s="25"/>
      <c r="DC194" s="25"/>
      <c r="DD194" s="25"/>
      <c r="DE194" s="25"/>
      <c r="DF194" s="25"/>
      <c r="DG194" s="25"/>
      <c r="DH194" s="25"/>
      <c r="DI194" s="25"/>
      <c r="DJ194" s="25"/>
      <c r="DK194" s="25"/>
      <c r="DL194" s="25"/>
      <c r="DM194" s="25"/>
      <c r="DN194" s="25"/>
      <c r="DO194" s="25"/>
      <c r="DP194" s="25"/>
      <c r="DQ194" s="25"/>
      <c r="DR194" s="25"/>
      <c r="DS194" s="25"/>
      <c r="DT194" s="25"/>
      <c r="DU194" s="25"/>
      <c r="DV194" s="25"/>
      <c r="DW194" s="25"/>
      <c r="DX194" s="25"/>
      <c r="DY194" s="25"/>
      <c r="DZ194" s="25"/>
      <c r="EA194" s="25"/>
      <c r="EB194" s="25"/>
      <c r="EC194" s="25"/>
      <c r="ED194" s="25"/>
      <c r="EE194" s="25"/>
      <c r="EF194" s="25"/>
      <c r="EG194" s="25"/>
      <c r="EH194" s="25"/>
      <c r="EI194" s="25"/>
      <c r="EJ194" s="25"/>
      <c r="EK194" s="25"/>
      <c r="EL194" s="25"/>
      <c r="EM194" s="25"/>
      <c r="EN194" s="25"/>
      <c r="EO194" s="25"/>
      <c r="EP194" s="25"/>
      <c r="EQ194" s="25"/>
      <c r="ER194" s="25"/>
      <c r="ES194" s="25"/>
      <c r="ET194" s="25"/>
      <c r="EU194" s="25"/>
      <c r="EV194" s="25"/>
      <c r="EW194" s="25"/>
      <c r="EX194" s="25"/>
      <c r="EY194" s="25"/>
      <c r="EZ194" s="25"/>
      <c r="FA194" s="25"/>
      <c r="FB194" s="25"/>
      <c r="FC194" s="25"/>
      <c r="FD194" s="25"/>
      <c r="FE194" s="25"/>
      <c r="FF194" s="25"/>
      <c r="FG194" s="25"/>
      <c r="FH194" s="25"/>
      <c r="FI194" s="25"/>
      <c r="FJ194" s="25"/>
      <c r="FK194" s="25"/>
      <c r="FL194" s="25"/>
      <c r="FM194" s="25"/>
      <c r="FN194" s="25"/>
      <c r="FO194" s="25"/>
      <c r="FP194" s="25"/>
      <c r="FQ194" s="25"/>
      <c r="FR194" s="25"/>
      <c r="FS194" s="25"/>
      <c r="FT194" s="25"/>
      <c r="FU194" s="25"/>
      <c r="FV194" s="25"/>
      <c r="FW194" s="25"/>
      <c r="FX194" s="25"/>
      <c r="FY194" s="25"/>
      <c r="FZ194" s="25"/>
      <c r="GA194" s="25"/>
      <c r="GB194" s="25"/>
      <c r="GC194" s="25"/>
      <c r="GD194" s="25"/>
      <c r="GE194" s="25"/>
      <c r="GF194" s="25"/>
      <c r="GG194" s="25"/>
      <c r="GH194" s="25"/>
      <c r="GI194" s="25"/>
      <c r="GJ194" s="25"/>
      <c r="GK194" s="25"/>
      <c r="GL194" s="25"/>
      <c r="GM194" s="25"/>
      <c r="GN194" s="25"/>
      <c r="GO194" s="25"/>
      <c r="GP194" s="25"/>
      <c r="GQ194" s="25"/>
      <c r="GR194" s="25"/>
      <c r="GS194" s="25"/>
      <c r="GT194" s="25"/>
      <c r="GU194" s="25"/>
      <c r="GV194" s="25"/>
      <c r="GW194" s="25"/>
      <c r="GX194" s="25"/>
      <c r="GY194" s="25"/>
      <c r="GZ194" s="25"/>
      <c r="HA194" s="25"/>
      <c r="HB194" s="25"/>
      <c r="HC194" s="25"/>
      <c r="HD194" s="25"/>
      <c r="HE194" s="25"/>
      <c r="HF194" s="25"/>
      <c r="HG194" s="25"/>
      <c r="HH194" s="25"/>
      <c r="HI194" s="25"/>
      <c r="HJ194" s="25"/>
      <c r="HK194" s="25"/>
      <c r="HL194" s="25"/>
      <c r="HM194" s="25"/>
      <c r="HN194" s="25"/>
      <c r="HO194" s="25"/>
      <c r="HP194" s="25"/>
      <c r="HQ194" s="25"/>
      <c r="HR194" s="25"/>
      <c r="HS194" s="25"/>
      <c r="HT194" s="25"/>
      <c r="HU194" s="25"/>
      <c r="HV194" s="25"/>
      <c r="HW194" s="25"/>
      <c r="HX194" s="25"/>
      <c r="HY194" s="25"/>
      <c r="HZ194" s="25"/>
      <c r="IA194" s="25"/>
      <c r="IB194" s="25"/>
      <c r="IC194" s="25"/>
      <c r="ID194" s="25"/>
      <c r="IE194" s="25"/>
      <c r="IF194" s="25"/>
      <c r="IG194" s="25"/>
      <c r="IH194" s="25"/>
      <c r="II194" s="25"/>
      <c r="IJ194" s="25"/>
      <c r="IK194" s="25"/>
      <c r="IL194" s="25"/>
      <c r="IM194" s="25"/>
      <c r="IN194" s="25"/>
      <c r="IO194" s="25"/>
      <c r="IP194" s="25"/>
      <c r="IQ194" s="25"/>
      <c r="IR194" s="25"/>
      <c r="IS194" s="25"/>
      <c r="IT194" s="25"/>
      <c r="IU194" s="25"/>
      <c r="IV194" s="25"/>
    </row>
    <row r="195" spans="2:256" s="27" customFormat="1">
      <c r="B195" s="25"/>
      <c r="C195" s="32"/>
      <c r="D195" s="33"/>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c r="AF195" s="25"/>
      <c r="AG195" s="25"/>
      <c r="AH195" s="25"/>
      <c r="AI195" s="25"/>
      <c r="AJ195" s="25"/>
      <c r="AK195" s="25"/>
      <c r="AL195" s="25"/>
      <c r="AM195" s="25"/>
      <c r="AN195" s="25"/>
      <c r="AO195" s="25"/>
      <c r="AP195" s="25"/>
      <c r="AQ195" s="25"/>
      <c r="AR195" s="25"/>
      <c r="AS195" s="25"/>
      <c r="AT195" s="25"/>
      <c r="AU195" s="25"/>
      <c r="AV195" s="25"/>
      <c r="AW195" s="25"/>
      <c r="AX195" s="25"/>
      <c r="AY195" s="25"/>
      <c r="AZ195" s="25"/>
      <c r="BA195" s="25"/>
      <c r="BB195" s="25"/>
      <c r="BC195" s="25"/>
      <c r="BD195" s="25"/>
      <c r="BE195" s="25"/>
      <c r="BF195" s="25"/>
      <c r="BG195" s="25"/>
      <c r="BH195" s="25"/>
      <c r="BI195" s="25"/>
      <c r="BJ195" s="25"/>
      <c r="BK195" s="25"/>
      <c r="BL195" s="25"/>
      <c r="BM195" s="25"/>
      <c r="BN195" s="25"/>
      <c r="BO195" s="25"/>
      <c r="BP195" s="25"/>
      <c r="BQ195" s="25"/>
      <c r="BR195" s="25"/>
      <c r="BS195" s="25"/>
      <c r="BT195" s="25"/>
      <c r="BU195" s="25"/>
      <c r="BV195" s="25"/>
      <c r="BW195" s="25"/>
      <c r="BX195" s="25"/>
      <c r="BY195" s="25"/>
      <c r="BZ195" s="25"/>
      <c r="CA195" s="25"/>
      <c r="CB195" s="25"/>
      <c r="CC195" s="25"/>
      <c r="CD195" s="25"/>
      <c r="CE195" s="25"/>
      <c r="CF195" s="25"/>
      <c r="CG195" s="25"/>
      <c r="CH195" s="25"/>
      <c r="CI195" s="25"/>
      <c r="CJ195" s="25"/>
      <c r="CK195" s="25"/>
      <c r="CL195" s="25"/>
      <c r="CM195" s="25"/>
      <c r="CN195" s="25"/>
      <c r="CO195" s="25"/>
      <c r="CP195" s="25"/>
      <c r="CQ195" s="25"/>
      <c r="CR195" s="25"/>
      <c r="CS195" s="25"/>
      <c r="CT195" s="25"/>
      <c r="CU195" s="25"/>
      <c r="CV195" s="25"/>
      <c r="CW195" s="25"/>
      <c r="CX195" s="25"/>
      <c r="CY195" s="25"/>
      <c r="CZ195" s="25"/>
      <c r="DA195" s="25"/>
      <c r="DB195" s="25"/>
      <c r="DC195" s="25"/>
      <c r="DD195" s="25"/>
      <c r="DE195" s="25"/>
      <c r="DF195" s="25"/>
      <c r="DG195" s="25"/>
      <c r="DH195" s="25"/>
      <c r="DI195" s="25"/>
      <c r="DJ195" s="25"/>
      <c r="DK195" s="25"/>
      <c r="DL195" s="25"/>
      <c r="DM195" s="25"/>
      <c r="DN195" s="25"/>
      <c r="DO195" s="25"/>
      <c r="DP195" s="25"/>
      <c r="DQ195" s="25"/>
      <c r="DR195" s="25"/>
      <c r="DS195" s="25"/>
      <c r="DT195" s="25"/>
      <c r="DU195" s="25"/>
      <c r="DV195" s="25"/>
      <c r="DW195" s="25"/>
      <c r="DX195" s="25"/>
      <c r="DY195" s="25"/>
      <c r="DZ195" s="25"/>
      <c r="EA195" s="25"/>
      <c r="EB195" s="25"/>
      <c r="EC195" s="25"/>
      <c r="ED195" s="25"/>
      <c r="EE195" s="25"/>
      <c r="EF195" s="25"/>
      <c r="EG195" s="25"/>
      <c r="EH195" s="25"/>
      <c r="EI195" s="25"/>
      <c r="EJ195" s="25"/>
      <c r="EK195" s="25"/>
      <c r="EL195" s="25"/>
      <c r="EM195" s="25"/>
      <c r="EN195" s="25"/>
      <c r="EO195" s="25"/>
      <c r="EP195" s="25"/>
      <c r="EQ195" s="25"/>
      <c r="ER195" s="25"/>
      <c r="ES195" s="25"/>
      <c r="ET195" s="25"/>
      <c r="EU195" s="25"/>
      <c r="EV195" s="25"/>
      <c r="EW195" s="25"/>
      <c r="EX195" s="25"/>
      <c r="EY195" s="25"/>
      <c r="EZ195" s="25"/>
      <c r="FA195" s="25"/>
      <c r="FB195" s="25"/>
      <c r="FC195" s="25"/>
      <c r="FD195" s="25"/>
      <c r="FE195" s="25"/>
      <c r="FF195" s="25"/>
      <c r="FG195" s="25"/>
      <c r="FH195" s="25"/>
      <c r="FI195" s="25"/>
      <c r="FJ195" s="25"/>
      <c r="FK195" s="25"/>
      <c r="FL195" s="25"/>
      <c r="FM195" s="25"/>
      <c r="FN195" s="25"/>
      <c r="FO195" s="25"/>
      <c r="FP195" s="25"/>
      <c r="FQ195" s="25"/>
      <c r="FR195" s="25"/>
      <c r="FS195" s="25"/>
      <c r="FT195" s="25"/>
      <c r="FU195" s="25"/>
      <c r="FV195" s="25"/>
      <c r="FW195" s="25"/>
      <c r="FX195" s="25"/>
      <c r="FY195" s="25"/>
      <c r="FZ195" s="25"/>
      <c r="GA195" s="25"/>
      <c r="GB195" s="25"/>
      <c r="GC195" s="25"/>
      <c r="GD195" s="25"/>
      <c r="GE195" s="25"/>
      <c r="GF195" s="25"/>
      <c r="GG195" s="25"/>
      <c r="GH195" s="25"/>
      <c r="GI195" s="25"/>
      <c r="GJ195" s="25"/>
      <c r="GK195" s="25"/>
      <c r="GL195" s="25"/>
      <c r="GM195" s="25"/>
      <c r="GN195" s="25"/>
      <c r="GO195" s="25"/>
      <c r="GP195" s="25"/>
      <c r="GQ195" s="25"/>
      <c r="GR195" s="25"/>
      <c r="GS195" s="25"/>
      <c r="GT195" s="25"/>
      <c r="GU195" s="25"/>
      <c r="GV195" s="25"/>
      <c r="GW195" s="25"/>
      <c r="GX195" s="25"/>
      <c r="GY195" s="25"/>
      <c r="GZ195" s="25"/>
      <c r="HA195" s="25"/>
      <c r="HB195" s="25"/>
      <c r="HC195" s="25"/>
      <c r="HD195" s="25"/>
      <c r="HE195" s="25"/>
      <c r="HF195" s="25"/>
      <c r="HG195" s="25"/>
      <c r="HH195" s="25"/>
      <c r="HI195" s="25"/>
      <c r="HJ195" s="25"/>
      <c r="HK195" s="25"/>
      <c r="HL195" s="25"/>
      <c r="HM195" s="25"/>
      <c r="HN195" s="25"/>
      <c r="HO195" s="25"/>
      <c r="HP195" s="25"/>
      <c r="HQ195" s="25"/>
      <c r="HR195" s="25"/>
      <c r="HS195" s="25"/>
      <c r="HT195" s="25"/>
      <c r="HU195" s="25"/>
      <c r="HV195" s="25"/>
      <c r="HW195" s="25"/>
      <c r="HX195" s="25"/>
      <c r="HY195" s="25"/>
      <c r="HZ195" s="25"/>
      <c r="IA195" s="25"/>
      <c r="IB195" s="25"/>
      <c r="IC195" s="25"/>
      <c r="ID195" s="25"/>
      <c r="IE195" s="25"/>
      <c r="IF195" s="25"/>
      <c r="IG195" s="25"/>
      <c r="IH195" s="25"/>
      <c r="II195" s="25"/>
      <c r="IJ195" s="25"/>
      <c r="IK195" s="25"/>
      <c r="IL195" s="25"/>
      <c r="IM195" s="25"/>
      <c r="IN195" s="25"/>
      <c r="IO195" s="25"/>
      <c r="IP195" s="25"/>
      <c r="IQ195" s="25"/>
      <c r="IR195" s="25"/>
      <c r="IS195" s="25"/>
      <c r="IT195" s="25"/>
      <c r="IU195" s="25"/>
      <c r="IV195" s="25"/>
    </row>
    <row r="196" spans="2:256" s="27" customFormat="1">
      <c r="B196" s="25"/>
      <c r="C196" s="32"/>
      <c r="D196" s="33"/>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c r="AE196" s="25"/>
      <c r="AF196" s="25"/>
      <c r="AG196" s="25"/>
      <c r="AH196" s="25"/>
      <c r="AI196" s="25"/>
      <c r="AJ196" s="25"/>
      <c r="AK196" s="25"/>
      <c r="AL196" s="25"/>
      <c r="AM196" s="25"/>
      <c r="AN196" s="25"/>
      <c r="AO196" s="25"/>
      <c r="AP196" s="25"/>
      <c r="AQ196" s="25"/>
      <c r="AR196" s="25"/>
      <c r="AS196" s="25"/>
      <c r="AT196" s="25"/>
      <c r="AU196" s="25"/>
      <c r="AV196" s="25"/>
      <c r="AW196" s="25"/>
      <c r="AX196" s="25"/>
      <c r="AY196" s="25"/>
      <c r="AZ196" s="25"/>
      <c r="BA196" s="25"/>
      <c r="BB196" s="25"/>
      <c r="BC196" s="25"/>
      <c r="BD196" s="25"/>
      <c r="BE196" s="25"/>
      <c r="BF196" s="25"/>
      <c r="BG196" s="25"/>
      <c r="BH196" s="25"/>
      <c r="BI196" s="25"/>
      <c r="BJ196" s="25"/>
      <c r="BK196" s="25"/>
      <c r="BL196" s="25"/>
      <c r="BM196" s="25"/>
      <c r="BN196" s="25"/>
      <c r="BO196" s="25"/>
      <c r="BP196" s="25"/>
      <c r="BQ196" s="25"/>
      <c r="BR196" s="25"/>
      <c r="BS196" s="25"/>
      <c r="BT196" s="25"/>
      <c r="BU196" s="25"/>
      <c r="BV196" s="25"/>
      <c r="BW196" s="25"/>
      <c r="BX196" s="25"/>
      <c r="BY196" s="25"/>
      <c r="BZ196" s="25"/>
      <c r="CA196" s="25"/>
      <c r="CB196" s="25"/>
      <c r="CC196" s="25"/>
      <c r="CD196" s="25"/>
      <c r="CE196" s="25"/>
      <c r="CF196" s="25"/>
      <c r="CG196" s="25"/>
      <c r="CH196" s="25"/>
      <c r="CI196" s="25"/>
      <c r="CJ196" s="25"/>
      <c r="CK196" s="25"/>
      <c r="CL196" s="25"/>
      <c r="CM196" s="25"/>
      <c r="CN196" s="25"/>
      <c r="CO196" s="25"/>
      <c r="CP196" s="25"/>
      <c r="CQ196" s="25"/>
      <c r="CR196" s="25"/>
      <c r="CS196" s="25"/>
      <c r="CT196" s="25"/>
      <c r="CU196" s="25"/>
      <c r="CV196" s="25"/>
      <c r="CW196" s="25"/>
      <c r="CX196" s="25"/>
      <c r="CY196" s="25"/>
      <c r="CZ196" s="25"/>
      <c r="DA196" s="25"/>
      <c r="DB196" s="25"/>
      <c r="DC196" s="25"/>
      <c r="DD196" s="25"/>
      <c r="DE196" s="25"/>
      <c r="DF196" s="25"/>
      <c r="DG196" s="25"/>
      <c r="DH196" s="25"/>
      <c r="DI196" s="25"/>
      <c r="DJ196" s="25"/>
      <c r="DK196" s="25"/>
      <c r="DL196" s="25"/>
      <c r="DM196" s="25"/>
      <c r="DN196" s="25"/>
      <c r="DO196" s="25"/>
      <c r="DP196" s="25"/>
      <c r="DQ196" s="25"/>
      <c r="DR196" s="25"/>
      <c r="DS196" s="25"/>
      <c r="DT196" s="25"/>
      <c r="DU196" s="25"/>
      <c r="DV196" s="25"/>
      <c r="DW196" s="25"/>
      <c r="DX196" s="25"/>
      <c r="DY196" s="25"/>
      <c r="DZ196" s="25"/>
      <c r="EA196" s="25"/>
      <c r="EB196" s="25"/>
      <c r="EC196" s="25"/>
      <c r="ED196" s="25"/>
      <c r="EE196" s="25"/>
      <c r="EF196" s="25"/>
      <c r="EG196" s="25"/>
      <c r="EH196" s="25"/>
      <c r="EI196" s="25"/>
      <c r="EJ196" s="25"/>
      <c r="EK196" s="25"/>
      <c r="EL196" s="25"/>
      <c r="EM196" s="25"/>
      <c r="EN196" s="25"/>
      <c r="EO196" s="25"/>
      <c r="EP196" s="25"/>
      <c r="EQ196" s="25"/>
      <c r="ER196" s="25"/>
      <c r="ES196" s="25"/>
      <c r="ET196" s="25"/>
      <c r="EU196" s="25"/>
      <c r="EV196" s="25"/>
      <c r="EW196" s="25"/>
      <c r="EX196" s="25"/>
      <c r="EY196" s="25"/>
      <c r="EZ196" s="25"/>
      <c r="FA196" s="25"/>
      <c r="FB196" s="25"/>
      <c r="FC196" s="25"/>
      <c r="FD196" s="25"/>
      <c r="FE196" s="25"/>
      <c r="FF196" s="25"/>
      <c r="FG196" s="25"/>
      <c r="FH196" s="25"/>
      <c r="FI196" s="25"/>
      <c r="FJ196" s="25"/>
      <c r="FK196" s="25"/>
      <c r="FL196" s="25"/>
      <c r="FM196" s="25"/>
      <c r="FN196" s="25"/>
      <c r="FO196" s="25"/>
      <c r="FP196" s="25"/>
      <c r="FQ196" s="25"/>
      <c r="FR196" s="25"/>
      <c r="FS196" s="25"/>
      <c r="FT196" s="25"/>
      <c r="FU196" s="25"/>
      <c r="FV196" s="25"/>
      <c r="FW196" s="25"/>
      <c r="FX196" s="25"/>
      <c r="FY196" s="25"/>
      <c r="FZ196" s="25"/>
      <c r="GA196" s="25"/>
      <c r="GB196" s="25"/>
      <c r="GC196" s="25"/>
      <c r="GD196" s="25"/>
      <c r="GE196" s="25"/>
      <c r="GF196" s="25"/>
      <c r="GG196" s="25"/>
      <c r="GH196" s="25"/>
      <c r="GI196" s="25"/>
      <c r="GJ196" s="25"/>
      <c r="GK196" s="25"/>
      <c r="GL196" s="25"/>
      <c r="GM196" s="25"/>
      <c r="GN196" s="25"/>
      <c r="GO196" s="25"/>
      <c r="GP196" s="25"/>
      <c r="GQ196" s="25"/>
      <c r="GR196" s="25"/>
      <c r="GS196" s="25"/>
      <c r="GT196" s="25"/>
      <c r="GU196" s="25"/>
      <c r="GV196" s="25"/>
      <c r="GW196" s="25"/>
      <c r="GX196" s="25"/>
      <c r="GY196" s="25"/>
      <c r="GZ196" s="25"/>
      <c r="HA196" s="25"/>
      <c r="HB196" s="25"/>
      <c r="HC196" s="25"/>
      <c r="HD196" s="25"/>
      <c r="HE196" s="25"/>
      <c r="HF196" s="25"/>
      <c r="HG196" s="25"/>
      <c r="HH196" s="25"/>
      <c r="HI196" s="25"/>
      <c r="HJ196" s="25"/>
      <c r="HK196" s="25"/>
      <c r="HL196" s="25"/>
      <c r="HM196" s="25"/>
      <c r="HN196" s="25"/>
      <c r="HO196" s="25"/>
      <c r="HP196" s="25"/>
      <c r="HQ196" s="25"/>
      <c r="HR196" s="25"/>
      <c r="HS196" s="25"/>
      <c r="HT196" s="25"/>
      <c r="HU196" s="25"/>
      <c r="HV196" s="25"/>
      <c r="HW196" s="25"/>
      <c r="HX196" s="25"/>
      <c r="HY196" s="25"/>
      <c r="HZ196" s="25"/>
      <c r="IA196" s="25"/>
      <c r="IB196" s="25"/>
      <c r="IC196" s="25"/>
      <c r="ID196" s="25"/>
      <c r="IE196" s="25"/>
      <c r="IF196" s="25"/>
      <c r="IG196" s="25"/>
      <c r="IH196" s="25"/>
      <c r="II196" s="25"/>
      <c r="IJ196" s="25"/>
      <c r="IK196" s="25"/>
      <c r="IL196" s="25"/>
      <c r="IM196" s="25"/>
      <c r="IN196" s="25"/>
      <c r="IO196" s="25"/>
      <c r="IP196" s="25"/>
      <c r="IQ196" s="25"/>
      <c r="IR196" s="25"/>
      <c r="IS196" s="25"/>
      <c r="IT196" s="25"/>
      <c r="IU196" s="25"/>
      <c r="IV196" s="25"/>
    </row>
    <row r="197" spans="2:256" s="27" customFormat="1">
      <c r="B197" s="25"/>
      <c r="C197" s="32"/>
      <c r="D197" s="33"/>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c r="AF197" s="25"/>
      <c r="AG197" s="25"/>
      <c r="AH197" s="25"/>
      <c r="AI197" s="25"/>
      <c r="AJ197" s="25"/>
      <c r="AK197" s="25"/>
      <c r="AL197" s="25"/>
      <c r="AM197" s="25"/>
      <c r="AN197" s="25"/>
      <c r="AO197" s="25"/>
      <c r="AP197" s="25"/>
      <c r="AQ197" s="25"/>
      <c r="AR197" s="25"/>
      <c r="AS197" s="25"/>
      <c r="AT197" s="25"/>
      <c r="AU197" s="25"/>
      <c r="AV197" s="25"/>
      <c r="AW197" s="25"/>
      <c r="AX197" s="25"/>
      <c r="AY197" s="25"/>
      <c r="AZ197" s="25"/>
      <c r="BA197" s="25"/>
      <c r="BB197" s="25"/>
      <c r="BC197" s="25"/>
      <c r="BD197" s="25"/>
      <c r="BE197" s="25"/>
      <c r="BF197" s="25"/>
      <c r="BG197" s="25"/>
      <c r="BH197" s="25"/>
      <c r="BI197" s="25"/>
      <c r="BJ197" s="25"/>
      <c r="BK197" s="25"/>
      <c r="BL197" s="25"/>
      <c r="BM197" s="25"/>
      <c r="BN197" s="25"/>
      <c r="BO197" s="25"/>
      <c r="BP197" s="25"/>
      <c r="BQ197" s="25"/>
      <c r="BR197" s="25"/>
      <c r="BS197" s="25"/>
      <c r="BT197" s="25"/>
      <c r="BU197" s="25"/>
      <c r="BV197" s="25"/>
      <c r="BW197" s="25"/>
      <c r="BX197" s="25"/>
      <c r="BY197" s="25"/>
      <c r="BZ197" s="25"/>
      <c r="CA197" s="25"/>
      <c r="CB197" s="25"/>
      <c r="CC197" s="25"/>
      <c r="CD197" s="25"/>
      <c r="CE197" s="25"/>
      <c r="CF197" s="25"/>
      <c r="CG197" s="25"/>
      <c r="CH197" s="25"/>
      <c r="CI197" s="25"/>
      <c r="CJ197" s="25"/>
      <c r="CK197" s="25"/>
      <c r="CL197" s="25"/>
      <c r="CM197" s="25"/>
      <c r="CN197" s="25"/>
      <c r="CO197" s="25"/>
      <c r="CP197" s="25"/>
      <c r="CQ197" s="25"/>
      <c r="CR197" s="25"/>
      <c r="CS197" s="25"/>
      <c r="CT197" s="25"/>
      <c r="CU197" s="25"/>
      <c r="CV197" s="25"/>
      <c r="CW197" s="25"/>
      <c r="CX197" s="25"/>
      <c r="CY197" s="25"/>
      <c r="CZ197" s="25"/>
      <c r="DA197" s="25"/>
      <c r="DB197" s="25"/>
      <c r="DC197" s="25"/>
      <c r="DD197" s="25"/>
      <c r="DE197" s="25"/>
      <c r="DF197" s="25"/>
      <c r="DG197" s="25"/>
      <c r="DH197" s="25"/>
      <c r="DI197" s="25"/>
      <c r="DJ197" s="25"/>
      <c r="DK197" s="25"/>
      <c r="DL197" s="25"/>
      <c r="DM197" s="25"/>
      <c r="DN197" s="25"/>
      <c r="DO197" s="25"/>
      <c r="DP197" s="25"/>
      <c r="DQ197" s="25"/>
      <c r="DR197" s="25"/>
      <c r="DS197" s="25"/>
      <c r="DT197" s="25"/>
      <c r="DU197" s="25"/>
      <c r="DV197" s="25"/>
      <c r="DW197" s="25"/>
      <c r="DX197" s="25"/>
      <c r="DY197" s="25"/>
      <c r="DZ197" s="25"/>
      <c r="EA197" s="25"/>
      <c r="EB197" s="25"/>
      <c r="EC197" s="25"/>
      <c r="ED197" s="25"/>
      <c r="EE197" s="25"/>
      <c r="EF197" s="25"/>
      <c r="EG197" s="25"/>
      <c r="EH197" s="25"/>
      <c r="EI197" s="25"/>
      <c r="EJ197" s="25"/>
      <c r="EK197" s="25"/>
      <c r="EL197" s="25"/>
      <c r="EM197" s="25"/>
      <c r="EN197" s="25"/>
      <c r="EO197" s="25"/>
      <c r="EP197" s="25"/>
      <c r="EQ197" s="25"/>
      <c r="ER197" s="25"/>
      <c r="ES197" s="25"/>
      <c r="ET197" s="25"/>
      <c r="EU197" s="25"/>
      <c r="EV197" s="25"/>
      <c r="EW197" s="25"/>
      <c r="EX197" s="25"/>
      <c r="EY197" s="25"/>
      <c r="EZ197" s="25"/>
      <c r="FA197" s="25"/>
      <c r="FB197" s="25"/>
      <c r="FC197" s="25"/>
      <c r="FD197" s="25"/>
      <c r="FE197" s="25"/>
      <c r="FF197" s="25"/>
      <c r="FG197" s="25"/>
      <c r="FH197" s="25"/>
      <c r="FI197" s="25"/>
      <c r="FJ197" s="25"/>
      <c r="FK197" s="25"/>
      <c r="FL197" s="25"/>
      <c r="FM197" s="25"/>
      <c r="FN197" s="25"/>
      <c r="FO197" s="25"/>
      <c r="FP197" s="25"/>
      <c r="FQ197" s="25"/>
      <c r="FR197" s="25"/>
      <c r="FS197" s="25"/>
      <c r="FT197" s="25"/>
      <c r="FU197" s="25"/>
      <c r="FV197" s="25"/>
      <c r="FW197" s="25"/>
      <c r="FX197" s="25"/>
      <c r="FY197" s="25"/>
      <c r="FZ197" s="25"/>
      <c r="GA197" s="25"/>
      <c r="GB197" s="25"/>
      <c r="GC197" s="25"/>
      <c r="GD197" s="25"/>
      <c r="GE197" s="25"/>
      <c r="GF197" s="25"/>
      <c r="GG197" s="25"/>
      <c r="GH197" s="25"/>
      <c r="GI197" s="25"/>
      <c r="GJ197" s="25"/>
      <c r="GK197" s="25"/>
      <c r="GL197" s="25"/>
      <c r="GM197" s="25"/>
      <c r="GN197" s="25"/>
      <c r="GO197" s="25"/>
      <c r="GP197" s="25"/>
      <c r="GQ197" s="25"/>
      <c r="GR197" s="25"/>
      <c r="GS197" s="25"/>
      <c r="GT197" s="25"/>
      <c r="GU197" s="25"/>
      <c r="GV197" s="25"/>
      <c r="GW197" s="25"/>
      <c r="GX197" s="25"/>
      <c r="GY197" s="25"/>
      <c r="GZ197" s="25"/>
      <c r="HA197" s="25"/>
      <c r="HB197" s="25"/>
      <c r="HC197" s="25"/>
      <c r="HD197" s="25"/>
      <c r="HE197" s="25"/>
      <c r="HF197" s="25"/>
      <c r="HG197" s="25"/>
      <c r="HH197" s="25"/>
      <c r="HI197" s="25"/>
      <c r="HJ197" s="25"/>
      <c r="HK197" s="25"/>
      <c r="HL197" s="25"/>
      <c r="HM197" s="25"/>
      <c r="HN197" s="25"/>
      <c r="HO197" s="25"/>
      <c r="HP197" s="25"/>
      <c r="HQ197" s="25"/>
      <c r="HR197" s="25"/>
      <c r="HS197" s="25"/>
      <c r="HT197" s="25"/>
      <c r="HU197" s="25"/>
      <c r="HV197" s="25"/>
      <c r="HW197" s="25"/>
      <c r="HX197" s="25"/>
      <c r="HY197" s="25"/>
      <c r="HZ197" s="25"/>
      <c r="IA197" s="25"/>
      <c r="IB197" s="25"/>
      <c r="IC197" s="25"/>
      <c r="ID197" s="25"/>
      <c r="IE197" s="25"/>
      <c r="IF197" s="25"/>
      <c r="IG197" s="25"/>
      <c r="IH197" s="25"/>
      <c r="II197" s="25"/>
      <c r="IJ197" s="25"/>
      <c r="IK197" s="25"/>
      <c r="IL197" s="25"/>
      <c r="IM197" s="25"/>
      <c r="IN197" s="25"/>
      <c r="IO197" s="25"/>
      <c r="IP197" s="25"/>
      <c r="IQ197" s="25"/>
      <c r="IR197" s="25"/>
      <c r="IS197" s="25"/>
      <c r="IT197" s="25"/>
      <c r="IU197" s="25"/>
      <c r="IV197" s="25"/>
    </row>
    <row r="198" spans="2:256" s="27" customFormat="1">
      <c r="B198" s="25"/>
      <c r="C198" s="32"/>
      <c r="D198" s="33"/>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c r="AF198" s="25"/>
      <c r="AG198" s="25"/>
      <c r="AH198" s="25"/>
      <c r="AI198" s="25"/>
      <c r="AJ198" s="25"/>
      <c r="AK198" s="25"/>
      <c r="AL198" s="25"/>
      <c r="AM198" s="25"/>
      <c r="AN198" s="25"/>
      <c r="AO198" s="25"/>
      <c r="AP198" s="25"/>
      <c r="AQ198" s="25"/>
      <c r="AR198" s="25"/>
      <c r="AS198" s="25"/>
      <c r="AT198" s="25"/>
      <c r="AU198" s="25"/>
      <c r="AV198" s="25"/>
      <c r="AW198" s="25"/>
      <c r="AX198" s="25"/>
      <c r="AY198" s="25"/>
      <c r="AZ198" s="25"/>
      <c r="BA198" s="25"/>
      <c r="BB198" s="25"/>
      <c r="BC198" s="25"/>
      <c r="BD198" s="25"/>
      <c r="BE198" s="25"/>
      <c r="BF198" s="25"/>
      <c r="BG198" s="25"/>
      <c r="BH198" s="25"/>
      <c r="BI198" s="25"/>
      <c r="BJ198" s="25"/>
      <c r="BK198" s="25"/>
      <c r="BL198" s="25"/>
      <c r="BM198" s="25"/>
      <c r="BN198" s="25"/>
      <c r="BO198" s="25"/>
      <c r="BP198" s="25"/>
      <c r="BQ198" s="25"/>
      <c r="BR198" s="25"/>
      <c r="BS198" s="25"/>
      <c r="BT198" s="25"/>
      <c r="BU198" s="25"/>
      <c r="BV198" s="25"/>
      <c r="BW198" s="25"/>
      <c r="BX198" s="25"/>
      <c r="BY198" s="25"/>
      <c r="BZ198" s="25"/>
      <c r="CA198" s="25"/>
      <c r="CB198" s="25"/>
      <c r="CC198" s="25"/>
      <c r="CD198" s="25"/>
      <c r="CE198" s="25"/>
      <c r="CF198" s="25"/>
      <c r="CG198" s="25"/>
      <c r="CH198" s="25"/>
      <c r="CI198" s="25"/>
      <c r="CJ198" s="25"/>
      <c r="CK198" s="25"/>
      <c r="CL198" s="25"/>
      <c r="CM198" s="25"/>
      <c r="CN198" s="25"/>
      <c r="CO198" s="25"/>
      <c r="CP198" s="25"/>
      <c r="CQ198" s="25"/>
      <c r="CR198" s="25"/>
      <c r="CS198" s="25"/>
      <c r="CT198" s="25"/>
      <c r="CU198" s="25"/>
      <c r="CV198" s="25"/>
      <c r="CW198" s="25"/>
      <c r="CX198" s="25"/>
      <c r="CY198" s="25"/>
      <c r="CZ198" s="25"/>
      <c r="DA198" s="25"/>
      <c r="DB198" s="25"/>
      <c r="DC198" s="25"/>
      <c r="DD198" s="25"/>
      <c r="DE198" s="25"/>
      <c r="DF198" s="25"/>
      <c r="DG198" s="25"/>
      <c r="DH198" s="25"/>
      <c r="DI198" s="25"/>
      <c r="DJ198" s="25"/>
      <c r="DK198" s="25"/>
      <c r="DL198" s="25"/>
      <c r="DM198" s="25"/>
      <c r="DN198" s="25"/>
      <c r="DO198" s="25"/>
      <c r="DP198" s="25"/>
      <c r="DQ198" s="25"/>
      <c r="DR198" s="25"/>
      <c r="DS198" s="25"/>
      <c r="DT198" s="25"/>
      <c r="DU198" s="25"/>
      <c r="DV198" s="25"/>
      <c r="DW198" s="25"/>
      <c r="DX198" s="25"/>
      <c r="DY198" s="25"/>
      <c r="DZ198" s="25"/>
      <c r="EA198" s="25"/>
      <c r="EB198" s="25"/>
      <c r="EC198" s="25"/>
      <c r="ED198" s="25"/>
      <c r="EE198" s="25"/>
      <c r="EF198" s="25"/>
      <c r="EG198" s="25"/>
      <c r="EH198" s="25"/>
      <c r="EI198" s="25"/>
      <c r="EJ198" s="25"/>
      <c r="EK198" s="25"/>
      <c r="EL198" s="25"/>
      <c r="EM198" s="25"/>
      <c r="EN198" s="25"/>
      <c r="EO198" s="25"/>
      <c r="EP198" s="25"/>
      <c r="EQ198" s="25"/>
      <c r="ER198" s="25"/>
      <c r="ES198" s="25"/>
      <c r="ET198" s="25"/>
      <c r="EU198" s="25"/>
      <c r="EV198" s="25"/>
      <c r="EW198" s="25"/>
      <c r="EX198" s="25"/>
      <c r="EY198" s="25"/>
      <c r="EZ198" s="25"/>
      <c r="FA198" s="25"/>
      <c r="FB198" s="25"/>
      <c r="FC198" s="25"/>
      <c r="FD198" s="25"/>
      <c r="FE198" s="25"/>
      <c r="FF198" s="25"/>
      <c r="FG198" s="25"/>
      <c r="FH198" s="25"/>
      <c r="FI198" s="25"/>
      <c r="FJ198" s="25"/>
      <c r="FK198" s="25"/>
      <c r="FL198" s="25"/>
      <c r="FM198" s="25"/>
      <c r="FN198" s="25"/>
      <c r="FO198" s="25"/>
      <c r="FP198" s="25"/>
      <c r="FQ198" s="25"/>
      <c r="FR198" s="25"/>
      <c r="FS198" s="25"/>
      <c r="FT198" s="25"/>
      <c r="FU198" s="25"/>
      <c r="FV198" s="25"/>
      <c r="FW198" s="25"/>
      <c r="FX198" s="25"/>
      <c r="FY198" s="25"/>
      <c r="FZ198" s="25"/>
      <c r="GA198" s="25"/>
      <c r="GB198" s="25"/>
      <c r="GC198" s="25"/>
      <c r="GD198" s="25"/>
      <c r="GE198" s="25"/>
      <c r="GF198" s="25"/>
      <c r="GG198" s="25"/>
      <c r="GH198" s="25"/>
      <c r="GI198" s="25"/>
      <c r="GJ198" s="25"/>
      <c r="GK198" s="25"/>
      <c r="GL198" s="25"/>
      <c r="GM198" s="25"/>
      <c r="GN198" s="25"/>
      <c r="GO198" s="25"/>
      <c r="GP198" s="25"/>
      <c r="GQ198" s="25"/>
      <c r="GR198" s="25"/>
      <c r="GS198" s="25"/>
      <c r="GT198" s="25"/>
      <c r="GU198" s="25"/>
      <c r="GV198" s="25"/>
      <c r="GW198" s="25"/>
      <c r="GX198" s="25"/>
      <c r="GY198" s="25"/>
      <c r="GZ198" s="25"/>
      <c r="HA198" s="25"/>
      <c r="HB198" s="25"/>
      <c r="HC198" s="25"/>
      <c r="HD198" s="25"/>
      <c r="HE198" s="25"/>
      <c r="HF198" s="25"/>
      <c r="HG198" s="25"/>
      <c r="HH198" s="25"/>
      <c r="HI198" s="25"/>
      <c r="HJ198" s="25"/>
      <c r="HK198" s="25"/>
      <c r="HL198" s="25"/>
      <c r="HM198" s="25"/>
      <c r="HN198" s="25"/>
      <c r="HO198" s="25"/>
      <c r="HP198" s="25"/>
      <c r="HQ198" s="25"/>
      <c r="HR198" s="25"/>
      <c r="HS198" s="25"/>
      <c r="HT198" s="25"/>
      <c r="HU198" s="25"/>
      <c r="HV198" s="25"/>
      <c r="HW198" s="25"/>
      <c r="HX198" s="25"/>
      <c r="HY198" s="25"/>
      <c r="HZ198" s="25"/>
      <c r="IA198" s="25"/>
      <c r="IB198" s="25"/>
      <c r="IC198" s="25"/>
      <c r="ID198" s="25"/>
      <c r="IE198" s="25"/>
      <c r="IF198" s="25"/>
      <c r="IG198" s="25"/>
      <c r="IH198" s="25"/>
      <c r="II198" s="25"/>
      <c r="IJ198" s="25"/>
      <c r="IK198" s="25"/>
      <c r="IL198" s="25"/>
      <c r="IM198" s="25"/>
      <c r="IN198" s="25"/>
      <c r="IO198" s="25"/>
      <c r="IP198" s="25"/>
      <c r="IQ198" s="25"/>
      <c r="IR198" s="25"/>
      <c r="IS198" s="25"/>
      <c r="IT198" s="25"/>
      <c r="IU198" s="25"/>
      <c r="IV198" s="25"/>
    </row>
    <row r="199" spans="2:256" s="27" customFormat="1">
      <c r="B199" s="25"/>
      <c r="C199" s="32"/>
      <c r="D199" s="33"/>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c r="AE199" s="25"/>
      <c r="AF199" s="25"/>
      <c r="AG199" s="25"/>
      <c r="AH199" s="25"/>
      <c r="AI199" s="25"/>
      <c r="AJ199" s="25"/>
      <c r="AK199" s="25"/>
      <c r="AL199" s="25"/>
      <c r="AM199" s="25"/>
      <c r="AN199" s="25"/>
      <c r="AO199" s="25"/>
      <c r="AP199" s="25"/>
      <c r="AQ199" s="25"/>
      <c r="AR199" s="25"/>
      <c r="AS199" s="25"/>
      <c r="AT199" s="25"/>
      <c r="AU199" s="25"/>
      <c r="AV199" s="25"/>
      <c r="AW199" s="25"/>
      <c r="AX199" s="25"/>
      <c r="AY199" s="25"/>
      <c r="AZ199" s="25"/>
      <c r="BA199" s="25"/>
      <c r="BB199" s="25"/>
      <c r="BC199" s="25"/>
      <c r="BD199" s="25"/>
      <c r="BE199" s="25"/>
      <c r="BF199" s="25"/>
      <c r="BG199" s="25"/>
      <c r="BH199" s="25"/>
      <c r="BI199" s="25"/>
      <c r="BJ199" s="25"/>
      <c r="BK199" s="25"/>
      <c r="BL199" s="25"/>
      <c r="BM199" s="25"/>
      <c r="BN199" s="25"/>
      <c r="BO199" s="25"/>
      <c r="BP199" s="25"/>
      <c r="BQ199" s="25"/>
      <c r="BR199" s="25"/>
      <c r="BS199" s="25"/>
      <c r="BT199" s="25"/>
      <c r="BU199" s="25"/>
      <c r="BV199" s="25"/>
      <c r="BW199" s="25"/>
      <c r="BX199" s="25"/>
      <c r="BY199" s="25"/>
      <c r="BZ199" s="25"/>
      <c r="CA199" s="25"/>
      <c r="CB199" s="25"/>
      <c r="CC199" s="25"/>
      <c r="CD199" s="25"/>
      <c r="CE199" s="25"/>
      <c r="CF199" s="25"/>
      <c r="CG199" s="25"/>
      <c r="CH199" s="25"/>
      <c r="CI199" s="25"/>
      <c r="CJ199" s="25"/>
      <c r="CK199" s="25"/>
      <c r="CL199" s="25"/>
      <c r="CM199" s="25"/>
      <c r="CN199" s="25"/>
      <c r="CO199" s="25"/>
      <c r="CP199" s="25"/>
      <c r="CQ199" s="25"/>
      <c r="CR199" s="25"/>
      <c r="CS199" s="25"/>
      <c r="CT199" s="25"/>
      <c r="CU199" s="25"/>
      <c r="CV199" s="25"/>
      <c r="CW199" s="25"/>
      <c r="CX199" s="25"/>
      <c r="CY199" s="25"/>
      <c r="CZ199" s="25"/>
      <c r="DA199" s="25"/>
      <c r="DB199" s="25"/>
      <c r="DC199" s="25"/>
      <c r="DD199" s="25"/>
      <c r="DE199" s="25"/>
      <c r="DF199" s="25"/>
      <c r="DG199" s="25"/>
      <c r="DH199" s="25"/>
      <c r="DI199" s="25"/>
      <c r="DJ199" s="25"/>
      <c r="DK199" s="25"/>
      <c r="DL199" s="25"/>
      <c r="DM199" s="25"/>
      <c r="DN199" s="25"/>
      <c r="DO199" s="25"/>
      <c r="DP199" s="25"/>
      <c r="DQ199" s="25"/>
      <c r="DR199" s="25"/>
      <c r="DS199" s="25"/>
      <c r="DT199" s="25"/>
      <c r="DU199" s="25"/>
      <c r="DV199" s="25"/>
      <c r="DW199" s="25"/>
      <c r="DX199" s="25"/>
      <c r="DY199" s="25"/>
      <c r="DZ199" s="25"/>
      <c r="EA199" s="25"/>
      <c r="EB199" s="25"/>
      <c r="EC199" s="25"/>
      <c r="ED199" s="25"/>
      <c r="EE199" s="25"/>
      <c r="EF199" s="25"/>
      <c r="EG199" s="25"/>
      <c r="EH199" s="25"/>
      <c r="EI199" s="25"/>
      <c r="EJ199" s="25"/>
      <c r="EK199" s="25"/>
      <c r="EL199" s="25"/>
      <c r="EM199" s="25"/>
      <c r="EN199" s="25"/>
      <c r="EO199" s="25"/>
      <c r="EP199" s="25"/>
      <c r="EQ199" s="25"/>
      <c r="ER199" s="25"/>
      <c r="ES199" s="25"/>
      <c r="ET199" s="25"/>
      <c r="EU199" s="25"/>
      <c r="EV199" s="25"/>
      <c r="EW199" s="25"/>
      <c r="EX199" s="25"/>
      <c r="EY199" s="25"/>
      <c r="EZ199" s="25"/>
      <c r="FA199" s="25"/>
      <c r="FB199" s="25"/>
      <c r="FC199" s="25"/>
      <c r="FD199" s="25"/>
      <c r="FE199" s="25"/>
      <c r="FF199" s="25"/>
      <c r="FG199" s="25"/>
      <c r="FH199" s="25"/>
      <c r="FI199" s="25"/>
      <c r="FJ199" s="25"/>
      <c r="FK199" s="25"/>
      <c r="FL199" s="25"/>
      <c r="FM199" s="25"/>
      <c r="FN199" s="25"/>
      <c r="FO199" s="25"/>
      <c r="FP199" s="25"/>
      <c r="FQ199" s="25"/>
      <c r="FR199" s="25"/>
      <c r="FS199" s="25"/>
      <c r="FT199" s="25"/>
      <c r="FU199" s="25"/>
      <c r="FV199" s="25"/>
      <c r="FW199" s="25"/>
      <c r="FX199" s="25"/>
      <c r="FY199" s="25"/>
      <c r="FZ199" s="25"/>
      <c r="GA199" s="25"/>
      <c r="GB199" s="25"/>
      <c r="GC199" s="25"/>
      <c r="GD199" s="25"/>
      <c r="GE199" s="25"/>
      <c r="GF199" s="25"/>
      <c r="GG199" s="25"/>
      <c r="GH199" s="25"/>
      <c r="GI199" s="25"/>
      <c r="GJ199" s="25"/>
      <c r="GK199" s="25"/>
      <c r="GL199" s="25"/>
      <c r="GM199" s="25"/>
      <c r="GN199" s="25"/>
      <c r="GO199" s="25"/>
      <c r="GP199" s="25"/>
      <c r="GQ199" s="25"/>
      <c r="GR199" s="25"/>
      <c r="GS199" s="25"/>
      <c r="GT199" s="25"/>
      <c r="GU199" s="25"/>
      <c r="GV199" s="25"/>
      <c r="GW199" s="25"/>
      <c r="GX199" s="25"/>
      <c r="GY199" s="25"/>
      <c r="GZ199" s="25"/>
      <c r="HA199" s="25"/>
      <c r="HB199" s="25"/>
      <c r="HC199" s="25"/>
      <c r="HD199" s="25"/>
      <c r="HE199" s="25"/>
      <c r="HF199" s="25"/>
      <c r="HG199" s="25"/>
      <c r="HH199" s="25"/>
      <c r="HI199" s="25"/>
      <c r="HJ199" s="25"/>
      <c r="HK199" s="25"/>
      <c r="HL199" s="25"/>
      <c r="HM199" s="25"/>
      <c r="HN199" s="25"/>
      <c r="HO199" s="25"/>
      <c r="HP199" s="25"/>
      <c r="HQ199" s="25"/>
      <c r="HR199" s="25"/>
      <c r="HS199" s="25"/>
      <c r="HT199" s="25"/>
      <c r="HU199" s="25"/>
      <c r="HV199" s="25"/>
      <c r="HW199" s="25"/>
      <c r="HX199" s="25"/>
      <c r="HY199" s="25"/>
      <c r="HZ199" s="25"/>
      <c r="IA199" s="25"/>
      <c r="IB199" s="25"/>
      <c r="IC199" s="25"/>
      <c r="ID199" s="25"/>
      <c r="IE199" s="25"/>
      <c r="IF199" s="25"/>
      <c r="IG199" s="25"/>
      <c r="IH199" s="25"/>
      <c r="II199" s="25"/>
      <c r="IJ199" s="25"/>
      <c r="IK199" s="25"/>
      <c r="IL199" s="25"/>
      <c r="IM199" s="25"/>
      <c r="IN199" s="25"/>
      <c r="IO199" s="25"/>
      <c r="IP199" s="25"/>
      <c r="IQ199" s="25"/>
      <c r="IR199" s="25"/>
      <c r="IS199" s="25"/>
      <c r="IT199" s="25"/>
      <c r="IU199" s="25"/>
      <c r="IV199" s="25"/>
    </row>
    <row r="200" spans="2:256" s="27" customFormat="1">
      <c r="B200" s="25"/>
      <c r="C200" s="32"/>
      <c r="D200" s="33"/>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c r="AE200" s="25"/>
      <c r="AF200" s="25"/>
      <c r="AG200" s="25"/>
      <c r="AH200" s="25"/>
      <c r="AI200" s="25"/>
      <c r="AJ200" s="25"/>
      <c r="AK200" s="25"/>
      <c r="AL200" s="25"/>
      <c r="AM200" s="25"/>
      <c r="AN200" s="25"/>
      <c r="AO200" s="25"/>
      <c r="AP200" s="25"/>
      <c r="AQ200" s="25"/>
      <c r="AR200" s="25"/>
      <c r="AS200" s="25"/>
      <c r="AT200" s="25"/>
      <c r="AU200" s="25"/>
      <c r="AV200" s="25"/>
      <c r="AW200" s="25"/>
      <c r="AX200" s="25"/>
      <c r="AY200" s="25"/>
      <c r="AZ200" s="25"/>
      <c r="BA200" s="25"/>
      <c r="BB200" s="25"/>
      <c r="BC200" s="25"/>
      <c r="BD200" s="25"/>
      <c r="BE200" s="25"/>
      <c r="BF200" s="25"/>
      <c r="BG200" s="25"/>
      <c r="BH200" s="25"/>
      <c r="BI200" s="25"/>
      <c r="BJ200" s="25"/>
      <c r="BK200" s="25"/>
      <c r="BL200" s="25"/>
      <c r="BM200" s="25"/>
      <c r="BN200" s="25"/>
      <c r="BO200" s="25"/>
      <c r="BP200" s="25"/>
      <c r="BQ200" s="25"/>
      <c r="BR200" s="25"/>
      <c r="BS200" s="25"/>
      <c r="BT200" s="25"/>
      <c r="BU200" s="25"/>
      <c r="BV200" s="25"/>
      <c r="BW200" s="25"/>
      <c r="BX200" s="25"/>
      <c r="BY200" s="25"/>
      <c r="BZ200" s="25"/>
      <c r="CA200" s="25"/>
      <c r="CB200" s="25"/>
      <c r="CC200" s="25"/>
      <c r="CD200" s="25"/>
      <c r="CE200" s="25"/>
      <c r="CF200" s="25"/>
      <c r="CG200" s="25"/>
      <c r="CH200" s="25"/>
      <c r="CI200" s="25"/>
      <c r="CJ200" s="25"/>
      <c r="CK200" s="25"/>
      <c r="CL200" s="25"/>
      <c r="CM200" s="25"/>
      <c r="CN200" s="25"/>
      <c r="CO200" s="25"/>
      <c r="CP200" s="25"/>
      <c r="CQ200" s="25"/>
      <c r="CR200" s="25"/>
      <c r="CS200" s="25"/>
      <c r="CT200" s="25"/>
      <c r="CU200" s="25"/>
      <c r="CV200" s="25"/>
      <c r="CW200" s="25"/>
      <c r="CX200" s="25"/>
      <c r="CY200" s="25"/>
      <c r="CZ200" s="25"/>
      <c r="DA200" s="25"/>
      <c r="DB200" s="25"/>
      <c r="DC200" s="25"/>
      <c r="DD200" s="25"/>
      <c r="DE200" s="25"/>
      <c r="DF200" s="25"/>
      <c r="DG200" s="25"/>
      <c r="DH200" s="25"/>
      <c r="DI200" s="25"/>
      <c r="DJ200" s="25"/>
      <c r="DK200" s="25"/>
      <c r="DL200" s="25"/>
      <c r="DM200" s="25"/>
      <c r="DN200" s="25"/>
      <c r="DO200" s="25"/>
      <c r="DP200" s="25"/>
      <c r="DQ200" s="25"/>
      <c r="DR200" s="25"/>
      <c r="DS200" s="25"/>
      <c r="DT200" s="25"/>
      <c r="DU200" s="25"/>
      <c r="DV200" s="25"/>
      <c r="DW200" s="25"/>
      <c r="DX200" s="25"/>
      <c r="DY200" s="25"/>
      <c r="DZ200" s="25"/>
      <c r="EA200" s="25"/>
      <c r="EB200" s="25"/>
      <c r="EC200" s="25"/>
      <c r="ED200" s="25"/>
      <c r="EE200" s="25"/>
      <c r="EF200" s="25"/>
      <c r="EG200" s="25"/>
      <c r="EH200" s="25"/>
      <c r="EI200" s="25"/>
      <c r="EJ200" s="25"/>
      <c r="EK200" s="25"/>
      <c r="EL200" s="25"/>
      <c r="EM200" s="25"/>
      <c r="EN200" s="25"/>
      <c r="EO200" s="25"/>
      <c r="EP200" s="25"/>
      <c r="EQ200" s="25"/>
      <c r="ER200" s="25"/>
      <c r="ES200" s="25"/>
      <c r="ET200" s="25"/>
      <c r="EU200" s="25"/>
      <c r="EV200" s="25"/>
      <c r="EW200" s="25"/>
      <c r="EX200" s="25"/>
      <c r="EY200" s="25"/>
      <c r="EZ200" s="25"/>
      <c r="FA200" s="25"/>
      <c r="FB200" s="25"/>
      <c r="FC200" s="25"/>
      <c r="FD200" s="25"/>
      <c r="FE200" s="25"/>
      <c r="FF200" s="25"/>
      <c r="FG200" s="25"/>
      <c r="FH200" s="25"/>
      <c r="FI200" s="25"/>
      <c r="FJ200" s="25"/>
      <c r="FK200" s="25"/>
      <c r="FL200" s="25"/>
      <c r="FM200" s="25"/>
      <c r="FN200" s="25"/>
      <c r="FO200" s="25"/>
      <c r="FP200" s="25"/>
      <c r="FQ200" s="25"/>
      <c r="FR200" s="25"/>
      <c r="FS200" s="25"/>
      <c r="FT200" s="25"/>
      <c r="FU200" s="25"/>
      <c r="FV200" s="25"/>
      <c r="FW200" s="25"/>
      <c r="FX200" s="25"/>
      <c r="FY200" s="25"/>
      <c r="FZ200" s="25"/>
      <c r="GA200" s="25"/>
      <c r="GB200" s="25"/>
      <c r="GC200" s="25"/>
      <c r="GD200" s="25"/>
      <c r="GE200" s="25"/>
      <c r="GF200" s="25"/>
      <c r="GG200" s="25"/>
      <c r="GH200" s="25"/>
      <c r="GI200" s="25"/>
      <c r="GJ200" s="25"/>
      <c r="GK200" s="25"/>
      <c r="GL200" s="25"/>
      <c r="GM200" s="25"/>
      <c r="GN200" s="25"/>
      <c r="GO200" s="25"/>
      <c r="GP200" s="25"/>
      <c r="GQ200" s="25"/>
      <c r="GR200" s="25"/>
      <c r="GS200" s="25"/>
      <c r="GT200" s="25"/>
      <c r="GU200" s="25"/>
      <c r="GV200" s="25"/>
      <c r="GW200" s="25"/>
      <c r="GX200" s="25"/>
      <c r="GY200" s="25"/>
      <c r="GZ200" s="25"/>
      <c r="HA200" s="25"/>
      <c r="HB200" s="25"/>
      <c r="HC200" s="25"/>
      <c r="HD200" s="25"/>
      <c r="HE200" s="25"/>
      <c r="HF200" s="25"/>
      <c r="HG200" s="25"/>
      <c r="HH200" s="25"/>
      <c r="HI200" s="25"/>
      <c r="HJ200" s="25"/>
      <c r="HK200" s="25"/>
      <c r="HL200" s="25"/>
      <c r="HM200" s="25"/>
      <c r="HN200" s="25"/>
      <c r="HO200" s="25"/>
      <c r="HP200" s="25"/>
      <c r="HQ200" s="25"/>
      <c r="HR200" s="25"/>
      <c r="HS200" s="25"/>
      <c r="HT200" s="25"/>
      <c r="HU200" s="25"/>
      <c r="HV200" s="25"/>
      <c r="HW200" s="25"/>
      <c r="HX200" s="25"/>
      <c r="HY200" s="25"/>
      <c r="HZ200" s="25"/>
      <c r="IA200" s="25"/>
      <c r="IB200" s="25"/>
      <c r="IC200" s="25"/>
      <c r="ID200" s="25"/>
      <c r="IE200" s="25"/>
      <c r="IF200" s="25"/>
      <c r="IG200" s="25"/>
      <c r="IH200" s="25"/>
      <c r="II200" s="25"/>
      <c r="IJ200" s="25"/>
      <c r="IK200" s="25"/>
      <c r="IL200" s="25"/>
      <c r="IM200" s="25"/>
      <c r="IN200" s="25"/>
      <c r="IO200" s="25"/>
      <c r="IP200" s="25"/>
      <c r="IQ200" s="25"/>
      <c r="IR200" s="25"/>
      <c r="IS200" s="25"/>
      <c r="IT200" s="25"/>
      <c r="IU200" s="25"/>
      <c r="IV200" s="25"/>
    </row>
    <row r="201" spans="2:256" s="27" customFormat="1">
      <c r="B201" s="25"/>
      <c r="C201" s="32"/>
      <c r="D201" s="33"/>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c r="AF201" s="25"/>
      <c r="AG201" s="25"/>
      <c r="AH201" s="25"/>
      <c r="AI201" s="25"/>
      <c r="AJ201" s="25"/>
      <c r="AK201" s="25"/>
      <c r="AL201" s="25"/>
      <c r="AM201" s="25"/>
      <c r="AN201" s="25"/>
      <c r="AO201" s="25"/>
      <c r="AP201" s="25"/>
      <c r="AQ201" s="25"/>
      <c r="AR201" s="25"/>
      <c r="AS201" s="25"/>
      <c r="AT201" s="25"/>
      <c r="AU201" s="25"/>
      <c r="AV201" s="25"/>
      <c r="AW201" s="25"/>
      <c r="AX201" s="25"/>
      <c r="AY201" s="25"/>
      <c r="AZ201" s="25"/>
      <c r="BA201" s="25"/>
      <c r="BB201" s="25"/>
      <c r="BC201" s="25"/>
      <c r="BD201" s="25"/>
      <c r="BE201" s="25"/>
      <c r="BF201" s="25"/>
      <c r="BG201" s="25"/>
      <c r="BH201" s="25"/>
      <c r="BI201" s="25"/>
      <c r="BJ201" s="25"/>
      <c r="BK201" s="25"/>
      <c r="BL201" s="25"/>
      <c r="BM201" s="25"/>
      <c r="BN201" s="25"/>
      <c r="BO201" s="25"/>
      <c r="BP201" s="25"/>
      <c r="BQ201" s="25"/>
      <c r="BR201" s="25"/>
      <c r="BS201" s="25"/>
      <c r="BT201" s="25"/>
      <c r="BU201" s="25"/>
      <c r="BV201" s="25"/>
      <c r="BW201" s="25"/>
      <c r="BX201" s="25"/>
      <c r="BY201" s="25"/>
      <c r="BZ201" s="25"/>
      <c r="CA201" s="25"/>
      <c r="CB201" s="25"/>
      <c r="CC201" s="25"/>
      <c r="CD201" s="25"/>
      <c r="CE201" s="25"/>
      <c r="CF201" s="25"/>
      <c r="CG201" s="25"/>
      <c r="CH201" s="25"/>
      <c r="CI201" s="25"/>
      <c r="CJ201" s="25"/>
      <c r="CK201" s="25"/>
      <c r="CL201" s="25"/>
      <c r="CM201" s="25"/>
      <c r="CN201" s="25"/>
      <c r="CO201" s="25"/>
      <c r="CP201" s="25"/>
      <c r="CQ201" s="25"/>
      <c r="CR201" s="25"/>
      <c r="CS201" s="25"/>
      <c r="CT201" s="25"/>
      <c r="CU201" s="25"/>
      <c r="CV201" s="25"/>
      <c r="CW201" s="25"/>
      <c r="CX201" s="25"/>
      <c r="CY201" s="25"/>
      <c r="CZ201" s="25"/>
      <c r="DA201" s="25"/>
      <c r="DB201" s="25"/>
      <c r="DC201" s="25"/>
      <c r="DD201" s="25"/>
      <c r="DE201" s="25"/>
      <c r="DF201" s="25"/>
      <c r="DG201" s="25"/>
      <c r="DH201" s="25"/>
      <c r="DI201" s="25"/>
      <c r="DJ201" s="25"/>
      <c r="DK201" s="25"/>
      <c r="DL201" s="25"/>
      <c r="DM201" s="25"/>
      <c r="DN201" s="25"/>
      <c r="DO201" s="25"/>
      <c r="DP201" s="25"/>
      <c r="DQ201" s="25"/>
      <c r="DR201" s="25"/>
      <c r="DS201" s="25"/>
      <c r="DT201" s="25"/>
      <c r="DU201" s="25"/>
      <c r="DV201" s="25"/>
      <c r="DW201" s="25"/>
      <c r="DX201" s="25"/>
      <c r="DY201" s="25"/>
      <c r="DZ201" s="25"/>
      <c r="EA201" s="25"/>
      <c r="EB201" s="25"/>
      <c r="EC201" s="25"/>
      <c r="ED201" s="25"/>
      <c r="EE201" s="25"/>
      <c r="EF201" s="25"/>
      <c r="EG201" s="25"/>
      <c r="EH201" s="25"/>
      <c r="EI201" s="25"/>
      <c r="EJ201" s="25"/>
      <c r="EK201" s="25"/>
      <c r="EL201" s="25"/>
      <c r="EM201" s="25"/>
      <c r="EN201" s="25"/>
      <c r="EO201" s="25"/>
      <c r="EP201" s="25"/>
      <c r="EQ201" s="25"/>
      <c r="ER201" s="25"/>
      <c r="ES201" s="25"/>
      <c r="ET201" s="25"/>
      <c r="EU201" s="25"/>
      <c r="EV201" s="25"/>
      <c r="EW201" s="25"/>
      <c r="EX201" s="25"/>
      <c r="EY201" s="25"/>
      <c r="EZ201" s="25"/>
      <c r="FA201" s="25"/>
      <c r="FB201" s="25"/>
      <c r="FC201" s="25"/>
      <c r="FD201" s="25"/>
      <c r="FE201" s="25"/>
      <c r="FF201" s="25"/>
      <c r="FG201" s="25"/>
      <c r="FH201" s="25"/>
      <c r="FI201" s="25"/>
      <c r="FJ201" s="25"/>
      <c r="FK201" s="25"/>
      <c r="FL201" s="25"/>
      <c r="FM201" s="25"/>
      <c r="FN201" s="25"/>
      <c r="FO201" s="25"/>
      <c r="FP201" s="25"/>
      <c r="FQ201" s="25"/>
      <c r="FR201" s="25"/>
      <c r="FS201" s="25"/>
      <c r="FT201" s="25"/>
      <c r="FU201" s="25"/>
      <c r="FV201" s="25"/>
      <c r="FW201" s="25"/>
      <c r="FX201" s="25"/>
      <c r="FY201" s="25"/>
      <c r="FZ201" s="25"/>
      <c r="GA201" s="25"/>
      <c r="GB201" s="25"/>
      <c r="GC201" s="25"/>
      <c r="GD201" s="25"/>
      <c r="GE201" s="25"/>
      <c r="GF201" s="25"/>
      <c r="GG201" s="25"/>
      <c r="GH201" s="25"/>
      <c r="GI201" s="25"/>
      <c r="GJ201" s="25"/>
      <c r="GK201" s="25"/>
      <c r="GL201" s="25"/>
      <c r="GM201" s="25"/>
      <c r="GN201" s="25"/>
      <c r="GO201" s="25"/>
      <c r="GP201" s="25"/>
      <c r="GQ201" s="25"/>
      <c r="GR201" s="25"/>
      <c r="GS201" s="25"/>
      <c r="GT201" s="25"/>
      <c r="GU201" s="25"/>
      <c r="GV201" s="25"/>
      <c r="GW201" s="25"/>
      <c r="GX201" s="25"/>
      <c r="GY201" s="25"/>
      <c r="GZ201" s="25"/>
      <c r="HA201" s="25"/>
      <c r="HB201" s="25"/>
      <c r="HC201" s="25"/>
      <c r="HD201" s="25"/>
      <c r="HE201" s="25"/>
      <c r="HF201" s="25"/>
      <c r="HG201" s="25"/>
      <c r="HH201" s="25"/>
      <c r="HI201" s="25"/>
      <c r="HJ201" s="25"/>
      <c r="HK201" s="25"/>
      <c r="HL201" s="25"/>
      <c r="HM201" s="25"/>
      <c r="HN201" s="25"/>
      <c r="HO201" s="25"/>
      <c r="HP201" s="25"/>
      <c r="HQ201" s="25"/>
      <c r="HR201" s="25"/>
      <c r="HS201" s="25"/>
      <c r="HT201" s="25"/>
      <c r="HU201" s="25"/>
      <c r="HV201" s="25"/>
      <c r="HW201" s="25"/>
      <c r="HX201" s="25"/>
      <c r="HY201" s="25"/>
      <c r="HZ201" s="25"/>
      <c r="IA201" s="25"/>
      <c r="IB201" s="25"/>
      <c r="IC201" s="25"/>
      <c r="ID201" s="25"/>
      <c r="IE201" s="25"/>
      <c r="IF201" s="25"/>
      <c r="IG201" s="25"/>
      <c r="IH201" s="25"/>
      <c r="II201" s="25"/>
      <c r="IJ201" s="25"/>
      <c r="IK201" s="25"/>
      <c r="IL201" s="25"/>
      <c r="IM201" s="25"/>
      <c r="IN201" s="25"/>
      <c r="IO201" s="25"/>
      <c r="IP201" s="25"/>
      <c r="IQ201" s="25"/>
      <c r="IR201" s="25"/>
      <c r="IS201" s="25"/>
      <c r="IT201" s="25"/>
      <c r="IU201" s="25"/>
      <c r="IV201" s="25"/>
    </row>
    <row r="202" spans="2:256" s="27" customFormat="1">
      <c r="B202" s="25"/>
      <c r="C202" s="32"/>
      <c r="D202" s="33"/>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c r="AF202" s="25"/>
      <c r="AG202" s="25"/>
      <c r="AH202" s="25"/>
      <c r="AI202" s="25"/>
      <c r="AJ202" s="25"/>
      <c r="AK202" s="25"/>
      <c r="AL202" s="25"/>
      <c r="AM202" s="25"/>
      <c r="AN202" s="25"/>
      <c r="AO202" s="25"/>
      <c r="AP202" s="25"/>
      <c r="AQ202" s="25"/>
      <c r="AR202" s="25"/>
      <c r="AS202" s="25"/>
      <c r="AT202" s="25"/>
      <c r="AU202" s="25"/>
      <c r="AV202" s="25"/>
      <c r="AW202" s="25"/>
      <c r="AX202" s="25"/>
      <c r="AY202" s="25"/>
      <c r="AZ202" s="25"/>
      <c r="BA202" s="25"/>
      <c r="BB202" s="25"/>
      <c r="BC202" s="25"/>
      <c r="BD202" s="25"/>
      <c r="BE202" s="25"/>
      <c r="BF202" s="25"/>
      <c r="BG202" s="25"/>
      <c r="BH202" s="25"/>
      <c r="BI202" s="25"/>
      <c r="BJ202" s="25"/>
      <c r="BK202" s="25"/>
      <c r="BL202" s="25"/>
      <c r="BM202" s="25"/>
      <c r="BN202" s="25"/>
      <c r="BO202" s="25"/>
      <c r="BP202" s="25"/>
      <c r="BQ202" s="25"/>
      <c r="BR202" s="25"/>
      <c r="BS202" s="25"/>
      <c r="BT202" s="25"/>
      <c r="BU202" s="25"/>
      <c r="BV202" s="25"/>
      <c r="BW202" s="25"/>
      <c r="BX202" s="25"/>
      <c r="BY202" s="25"/>
      <c r="BZ202" s="25"/>
      <c r="CA202" s="25"/>
      <c r="CB202" s="25"/>
      <c r="CC202" s="25"/>
      <c r="CD202" s="25"/>
      <c r="CE202" s="25"/>
      <c r="CF202" s="25"/>
      <c r="CG202" s="25"/>
      <c r="CH202" s="25"/>
      <c r="CI202" s="25"/>
      <c r="CJ202" s="25"/>
      <c r="CK202" s="25"/>
      <c r="CL202" s="25"/>
      <c r="CM202" s="25"/>
      <c r="CN202" s="25"/>
      <c r="CO202" s="25"/>
      <c r="CP202" s="25"/>
      <c r="CQ202" s="25"/>
      <c r="CR202" s="25"/>
      <c r="CS202" s="25"/>
      <c r="CT202" s="25"/>
      <c r="CU202" s="25"/>
      <c r="CV202" s="25"/>
      <c r="CW202" s="25"/>
      <c r="CX202" s="25"/>
      <c r="CY202" s="25"/>
      <c r="CZ202" s="25"/>
      <c r="DA202" s="25"/>
      <c r="DB202" s="25"/>
      <c r="DC202" s="25"/>
      <c r="DD202" s="25"/>
      <c r="DE202" s="25"/>
      <c r="DF202" s="25"/>
      <c r="DG202" s="25"/>
      <c r="DH202" s="25"/>
      <c r="DI202" s="25"/>
      <c r="DJ202" s="25"/>
      <c r="DK202" s="25"/>
      <c r="DL202" s="25"/>
      <c r="DM202" s="25"/>
      <c r="DN202" s="25"/>
      <c r="DO202" s="25"/>
      <c r="DP202" s="25"/>
      <c r="DQ202" s="25"/>
      <c r="DR202" s="25"/>
      <c r="DS202" s="25"/>
      <c r="DT202" s="25"/>
      <c r="DU202" s="25"/>
      <c r="DV202" s="25"/>
      <c r="DW202" s="25"/>
      <c r="DX202" s="25"/>
      <c r="DY202" s="25"/>
      <c r="DZ202" s="25"/>
      <c r="EA202" s="25"/>
      <c r="EB202" s="25"/>
      <c r="EC202" s="25"/>
      <c r="ED202" s="25"/>
      <c r="EE202" s="25"/>
      <c r="EF202" s="25"/>
      <c r="EG202" s="25"/>
      <c r="EH202" s="25"/>
      <c r="EI202" s="25"/>
      <c r="EJ202" s="25"/>
      <c r="EK202" s="25"/>
      <c r="EL202" s="25"/>
      <c r="EM202" s="25"/>
      <c r="EN202" s="25"/>
      <c r="EO202" s="25"/>
      <c r="EP202" s="25"/>
      <c r="EQ202" s="25"/>
      <c r="ER202" s="25"/>
      <c r="ES202" s="25"/>
      <c r="ET202" s="25"/>
      <c r="EU202" s="25"/>
      <c r="EV202" s="25"/>
      <c r="EW202" s="25"/>
      <c r="EX202" s="25"/>
      <c r="EY202" s="25"/>
      <c r="EZ202" s="25"/>
      <c r="FA202" s="25"/>
      <c r="FB202" s="25"/>
      <c r="FC202" s="25"/>
      <c r="FD202" s="25"/>
      <c r="FE202" s="25"/>
      <c r="FF202" s="25"/>
      <c r="FG202" s="25"/>
      <c r="FH202" s="25"/>
      <c r="FI202" s="25"/>
      <c r="FJ202" s="25"/>
      <c r="FK202" s="25"/>
      <c r="FL202" s="25"/>
      <c r="FM202" s="25"/>
      <c r="FN202" s="25"/>
      <c r="FO202" s="25"/>
      <c r="FP202" s="25"/>
      <c r="FQ202" s="25"/>
      <c r="FR202" s="25"/>
      <c r="FS202" s="25"/>
      <c r="FT202" s="25"/>
      <c r="FU202" s="25"/>
      <c r="FV202" s="25"/>
      <c r="FW202" s="25"/>
      <c r="FX202" s="25"/>
      <c r="FY202" s="25"/>
      <c r="FZ202" s="25"/>
      <c r="GA202" s="25"/>
      <c r="GB202" s="25"/>
      <c r="GC202" s="25"/>
      <c r="GD202" s="25"/>
      <c r="GE202" s="25"/>
      <c r="GF202" s="25"/>
      <c r="GG202" s="25"/>
      <c r="GH202" s="25"/>
      <c r="GI202" s="25"/>
      <c r="GJ202" s="25"/>
      <c r="GK202" s="25"/>
      <c r="GL202" s="25"/>
      <c r="GM202" s="25"/>
      <c r="GN202" s="25"/>
      <c r="GO202" s="25"/>
      <c r="GP202" s="25"/>
      <c r="GQ202" s="25"/>
      <c r="GR202" s="25"/>
      <c r="GS202" s="25"/>
      <c r="GT202" s="25"/>
      <c r="GU202" s="25"/>
      <c r="GV202" s="25"/>
      <c r="GW202" s="25"/>
      <c r="GX202" s="25"/>
      <c r="GY202" s="25"/>
      <c r="GZ202" s="25"/>
      <c r="HA202" s="25"/>
      <c r="HB202" s="25"/>
      <c r="HC202" s="25"/>
      <c r="HD202" s="25"/>
      <c r="HE202" s="25"/>
      <c r="HF202" s="25"/>
      <c r="HG202" s="25"/>
      <c r="HH202" s="25"/>
      <c r="HI202" s="25"/>
      <c r="HJ202" s="25"/>
      <c r="HK202" s="25"/>
      <c r="HL202" s="25"/>
      <c r="HM202" s="25"/>
      <c r="HN202" s="25"/>
      <c r="HO202" s="25"/>
      <c r="HP202" s="25"/>
      <c r="HQ202" s="25"/>
      <c r="HR202" s="25"/>
      <c r="HS202" s="25"/>
      <c r="HT202" s="25"/>
      <c r="HU202" s="25"/>
      <c r="HV202" s="25"/>
      <c r="HW202" s="25"/>
      <c r="HX202" s="25"/>
      <c r="HY202" s="25"/>
      <c r="HZ202" s="25"/>
      <c r="IA202" s="25"/>
      <c r="IB202" s="25"/>
      <c r="IC202" s="25"/>
      <c r="ID202" s="25"/>
      <c r="IE202" s="25"/>
      <c r="IF202" s="25"/>
      <c r="IG202" s="25"/>
      <c r="IH202" s="25"/>
      <c r="II202" s="25"/>
      <c r="IJ202" s="25"/>
      <c r="IK202" s="25"/>
      <c r="IL202" s="25"/>
      <c r="IM202" s="25"/>
      <c r="IN202" s="25"/>
      <c r="IO202" s="25"/>
      <c r="IP202" s="25"/>
      <c r="IQ202" s="25"/>
      <c r="IR202" s="25"/>
      <c r="IS202" s="25"/>
      <c r="IT202" s="25"/>
      <c r="IU202" s="25"/>
      <c r="IV202" s="25"/>
    </row>
    <row r="203" spans="2:256" s="27" customFormat="1">
      <c r="B203" s="25"/>
      <c r="C203" s="32"/>
      <c r="D203" s="33"/>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c r="AE203" s="25"/>
      <c r="AF203" s="25"/>
      <c r="AG203" s="25"/>
      <c r="AH203" s="25"/>
      <c r="AI203" s="25"/>
      <c r="AJ203" s="25"/>
      <c r="AK203" s="25"/>
      <c r="AL203" s="25"/>
      <c r="AM203" s="25"/>
      <c r="AN203" s="25"/>
      <c r="AO203" s="25"/>
      <c r="AP203" s="25"/>
      <c r="AQ203" s="25"/>
      <c r="AR203" s="25"/>
      <c r="AS203" s="25"/>
      <c r="AT203" s="25"/>
      <c r="AU203" s="25"/>
      <c r="AV203" s="25"/>
      <c r="AW203" s="25"/>
      <c r="AX203" s="25"/>
      <c r="AY203" s="25"/>
      <c r="AZ203" s="25"/>
      <c r="BA203" s="25"/>
      <c r="BB203" s="25"/>
      <c r="BC203" s="25"/>
      <c r="BD203" s="25"/>
      <c r="BE203" s="25"/>
      <c r="BF203" s="25"/>
      <c r="BG203" s="25"/>
      <c r="BH203" s="25"/>
      <c r="BI203" s="25"/>
      <c r="BJ203" s="25"/>
      <c r="BK203" s="25"/>
      <c r="BL203" s="25"/>
      <c r="BM203" s="25"/>
      <c r="BN203" s="25"/>
      <c r="BO203" s="25"/>
      <c r="BP203" s="25"/>
      <c r="BQ203" s="25"/>
      <c r="BR203" s="25"/>
      <c r="BS203" s="25"/>
      <c r="BT203" s="25"/>
      <c r="BU203" s="25"/>
      <c r="BV203" s="25"/>
      <c r="BW203" s="25"/>
      <c r="BX203" s="25"/>
      <c r="BY203" s="25"/>
      <c r="BZ203" s="25"/>
      <c r="CA203" s="25"/>
      <c r="CB203" s="25"/>
      <c r="CC203" s="25"/>
      <c r="CD203" s="25"/>
      <c r="CE203" s="25"/>
      <c r="CF203" s="25"/>
      <c r="CG203" s="25"/>
      <c r="CH203" s="25"/>
      <c r="CI203" s="25"/>
      <c r="CJ203" s="25"/>
      <c r="CK203" s="25"/>
      <c r="CL203" s="25"/>
      <c r="CM203" s="25"/>
      <c r="CN203" s="25"/>
      <c r="CO203" s="25"/>
      <c r="CP203" s="25"/>
      <c r="CQ203" s="25"/>
      <c r="CR203" s="25"/>
      <c r="CS203" s="25"/>
      <c r="CT203" s="25"/>
      <c r="CU203" s="25"/>
      <c r="CV203" s="25"/>
      <c r="CW203" s="25"/>
      <c r="CX203" s="25"/>
      <c r="CY203" s="25"/>
      <c r="CZ203" s="25"/>
      <c r="DA203" s="25"/>
      <c r="DB203" s="25"/>
      <c r="DC203" s="25"/>
      <c r="DD203" s="25"/>
      <c r="DE203" s="25"/>
      <c r="DF203" s="25"/>
      <c r="DG203" s="25"/>
      <c r="DH203" s="25"/>
      <c r="DI203" s="25"/>
      <c r="DJ203" s="25"/>
      <c r="DK203" s="25"/>
      <c r="DL203" s="25"/>
      <c r="DM203" s="25"/>
      <c r="DN203" s="25"/>
      <c r="DO203" s="25"/>
      <c r="DP203" s="25"/>
      <c r="DQ203" s="25"/>
      <c r="DR203" s="25"/>
      <c r="DS203" s="25"/>
      <c r="DT203" s="25"/>
      <c r="DU203" s="25"/>
      <c r="DV203" s="25"/>
      <c r="DW203" s="25"/>
      <c r="DX203" s="25"/>
      <c r="DY203" s="25"/>
      <c r="DZ203" s="25"/>
      <c r="EA203" s="25"/>
      <c r="EB203" s="25"/>
      <c r="EC203" s="25"/>
      <c r="ED203" s="25"/>
      <c r="EE203" s="25"/>
      <c r="EF203" s="25"/>
      <c r="EG203" s="25"/>
      <c r="EH203" s="25"/>
      <c r="EI203" s="25"/>
      <c r="EJ203" s="25"/>
      <c r="EK203" s="25"/>
      <c r="EL203" s="25"/>
      <c r="EM203" s="25"/>
      <c r="EN203" s="25"/>
      <c r="EO203" s="25"/>
      <c r="EP203" s="25"/>
      <c r="EQ203" s="25"/>
      <c r="ER203" s="25"/>
      <c r="ES203" s="25"/>
      <c r="ET203" s="25"/>
      <c r="EU203" s="25"/>
      <c r="EV203" s="25"/>
      <c r="EW203" s="25"/>
      <c r="EX203" s="25"/>
      <c r="EY203" s="25"/>
      <c r="EZ203" s="25"/>
      <c r="FA203" s="25"/>
      <c r="FB203" s="25"/>
      <c r="FC203" s="25"/>
      <c r="FD203" s="25"/>
      <c r="FE203" s="25"/>
      <c r="FF203" s="25"/>
      <c r="FG203" s="25"/>
      <c r="FH203" s="25"/>
      <c r="FI203" s="25"/>
      <c r="FJ203" s="25"/>
      <c r="FK203" s="25"/>
      <c r="FL203" s="25"/>
      <c r="FM203" s="25"/>
      <c r="FN203" s="25"/>
      <c r="FO203" s="25"/>
      <c r="FP203" s="25"/>
      <c r="FQ203" s="25"/>
      <c r="FR203" s="25"/>
      <c r="FS203" s="25"/>
      <c r="FT203" s="25"/>
      <c r="FU203" s="25"/>
      <c r="FV203" s="25"/>
      <c r="FW203" s="25"/>
      <c r="FX203" s="25"/>
      <c r="FY203" s="25"/>
      <c r="FZ203" s="25"/>
      <c r="GA203" s="25"/>
      <c r="GB203" s="25"/>
      <c r="GC203" s="25"/>
      <c r="GD203" s="25"/>
      <c r="GE203" s="25"/>
      <c r="GF203" s="25"/>
      <c r="GG203" s="25"/>
      <c r="GH203" s="25"/>
      <c r="GI203" s="25"/>
      <c r="GJ203" s="25"/>
      <c r="GK203" s="25"/>
      <c r="GL203" s="25"/>
      <c r="GM203" s="25"/>
      <c r="GN203" s="25"/>
      <c r="GO203" s="25"/>
      <c r="GP203" s="25"/>
      <c r="GQ203" s="25"/>
      <c r="GR203" s="25"/>
      <c r="GS203" s="25"/>
      <c r="GT203" s="25"/>
      <c r="GU203" s="25"/>
      <c r="GV203" s="25"/>
      <c r="GW203" s="25"/>
      <c r="GX203" s="25"/>
      <c r="GY203" s="25"/>
      <c r="GZ203" s="25"/>
      <c r="HA203" s="25"/>
      <c r="HB203" s="25"/>
      <c r="HC203" s="25"/>
      <c r="HD203" s="25"/>
      <c r="HE203" s="25"/>
      <c r="HF203" s="25"/>
      <c r="HG203" s="25"/>
      <c r="HH203" s="25"/>
      <c r="HI203" s="25"/>
      <c r="HJ203" s="25"/>
      <c r="HK203" s="25"/>
      <c r="HL203" s="25"/>
      <c r="HM203" s="25"/>
      <c r="HN203" s="25"/>
      <c r="HO203" s="25"/>
      <c r="HP203" s="25"/>
      <c r="HQ203" s="25"/>
      <c r="HR203" s="25"/>
      <c r="HS203" s="25"/>
      <c r="HT203" s="25"/>
      <c r="HU203" s="25"/>
      <c r="HV203" s="25"/>
      <c r="HW203" s="25"/>
      <c r="HX203" s="25"/>
      <c r="HY203" s="25"/>
      <c r="HZ203" s="25"/>
      <c r="IA203" s="25"/>
      <c r="IB203" s="25"/>
      <c r="IC203" s="25"/>
      <c r="ID203" s="25"/>
      <c r="IE203" s="25"/>
      <c r="IF203" s="25"/>
      <c r="IG203" s="25"/>
      <c r="IH203" s="25"/>
      <c r="II203" s="25"/>
      <c r="IJ203" s="25"/>
      <c r="IK203" s="25"/>
      <c r="IL203" s="25"/>
      <c r="IM203" s="25"/>
      <c r="IN203" s="25"/>
      <c r="IO203" s="25"/>
      <c r="IP203" s="25"/>
      <c r="IQ203" s="25"/>
      <c r="IR203" s="25"/>
      <c r="IS203" s="25"/>
      <c r="IT203" s="25"/>
      <c r="IU203" s="25"/>
      <c r="IV203" s="25"/>
    </row>
    <row r="204" spans="2:256" s="27" customFormat="1">
      <c r="B204" s="25"/>
      <c r="C204" s="32"/>
      <c r="D204" s="33"/>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c r="AE204" s="25"/>
      <c r="AF204" s="25"/>
      <c r="AG204" s="25"/>
      <c r="AH204" s="25"/>
      <c r="AI204" s="25"/>
      <c r="AJ204" s="25"/>
      <c r="AK204" s="25"/>
      <c r="AL204" s="25"/>
      <c r="AM204" s="25"/>
      <c r="AN204" s="25"/>
      <c r="AO204" s="25"/>
      <c r="AP204" s="25"/>
      <c r="AQ204" s="25"/>
      <c r="AR204" s="25"/>
      <c r="AS204" s="25"/>
      <c r="AT204" s="25"/>
      <c r="AU204" s="25"/>
      <c r="AV204" s="25"/>
      <c r="AW204" s="25"/>
      <c r="AX204" s="25"/>
      <c r="AY204" s="25"/>
      <c r="AZ204" s="25"/>
      <c r="BA204" s="25"/>
      <c r="BB204" s="25"/>
      <c r="BC204" s="25"/>
      <c r="BD204" s="25"/>
      <c r="BE204" s="25"/>
      <c r="BF204" s="25"/>
      <c r="BG204" s="25"/>
      <c r="BH204" s="25"/>
      <c r="BI204" s="25"/>
      <c r="BJ204" s="25"/>
      <c r="BK204" s="25"/>
      <c r="BL204" s="25"/>
      <c r="BM204" s="25"/>
      <c r="BN204" s="25"/>
      <c r="BO204" s="25"/>
      <c r="BP204" s="25"/>
      <c r="BQ204" s="25"/>
      <c r="BR204" s="25"/>
      <c r="BS204" s="25"/>
      <c r="BT204" s="25"/>
      <c r="BU204" s="25"/>
      <c r="BV204" s="25"/>
      <c r="BW204" s="25"/>
      <c r="BX204" s="25"/>
      <c r="BY204" s="25"/>
      <c r="BZ204" s="25"/>
      <c r="CA204" s="25"/>
      <c r="CB204" s="25"/>
      <c r="CC204" s="25"/>
      <c r="CD204" s="25"/>
      <c r="CE204" s="25"/>
      <c r="CF204" s="25"/>
      <c r="CG204" s="25"/>
      <c r="CH204" s="25"/>
      <c r="CI204" s="25"/>
      <c r="CJ204" s="25"/>
      <c r="CK204" s="25"/>
      <c r="CL204" s="25"/>
      <c r="CM204" s="25"/>
      <c r="CN204" s="25"/>
      <c r="CO204" s="25"/>
      <c r="CP204" s="25"/>
      <c r="CQ204" s="25"/>
      <c r="CR204" s="25"/>
      <c r="CS204" s="25"/>
      <c r="CT204" s="25"/>
      <c r="CU204" s="25"/>
      <c r="CV204" s="25"/>
      <c r="CW204" s="25"/>
      <c r="CX204" s="25"/>
      <c r="CY204" s="25"/>
      <c r="CZ204" s="25"/>
      <c r="DA204" s="25"/>
      <c r="DB204" s="25"/>
      <c r="DC204" s="25"/>
      <c r="DD204" s="25"/>
      <c r="DE204" s="25"/>
      <c r="DF204" s="25"/>
      <c r="DG204" s="25"/>
      <c r="DH204" s="25"/>
      <c r="DI204" s="25"/>
      <c r="DJ204" s="25"/>
      <c r="DK204" s="25"/>
      <c r="DL204" s="25"/>
      <c r="DM204" s="25"/>
      <c r="DN204" s="25"/>
      <c r="DO204" s="25"/>
      <c r="DP204" s="25"/>
      <c r="DQ204" s="25"/>
      <c r="DR204" s="25"/>
      <c r="DS204" s="25"/>
      <c r="DT204" s="25"/>
      <c r="DU204" s="25"/>
      <c r="DV204" s="25"/>
      <c r="DW204" s="25"/>
      <c r="DX204" s="25"/>
      <c r="DY204" s="25"/>
      <c r="DZ204" s="25"/>
      <c r="EA204" s="25"/>
      <c r="EB204" s="25"/>
      <c r="EC204" s="25"/>
      <c r="ED204" s="25"/>
      <c r="EE204" s="25"/>
      <c r="EF204" s="25"/>
      <c r="EG204" s="25"/>
      <c r="EH204" s="25"/>
      <c r="EI204" s="25"/>
      <c r="EJ204" s="25"/>
      <c r="EK204" s="25"/>
      <c r="EL204" s="25"/>
      <c r="EM204" s="25"/>
      <c r="EN204" s="25"/>
      <c r="EO204" s="25"/>
      <c r="EP204" s="25"/>
      <c r="EQ204" s="25"/>
      <c r="ER204" s="25"/>
      <c r="ES204" s="25"/>
      <c r="ET204" s="25"/>
      <c r="EU204" s="25"/>
      <c r="EV204" s="25"/>
      <c r="EW204" s="25"/>
      <c r="EX204" s="25"/>
      <c r="EY204" s="25"/>
      <c r="EZ204" s="25"/>
      <c r="FA204" s="25"/>
      <c r="FB204" s="25"/>
      <c r="FC204" s="25"/>
      <c r="FD204" s="25"/>
      <c r="FE204" s="25"/>
      <c r="FF204" s="25"/>
      <c r="FG204" s="25"/>
      <c r="FH204" s="25"/>
      <c r="FI204" s="25"/>
      <c r="FJ204" s="25"/>
      <c r="FK204" s="25"/>
      <c r="FL204" s="25"/>
      <c r="FM204" s="25"/>
      <c r="FN204" s="25"/>
      <c r="FO204" s="25"/>
      <c r="FP204" s="25"/>
      <c r="FQ204" s="25"/>
      <c r="FR204" s="25"/>
      <c r="FS204" s="25"/>
      <c r="FT204" s="25"/>
      <c r="FU204" s="25"/>
      <c r="FV204" s="25"/>
      <c r="FW204" s="25"/>
      <c r="FX204" s="25"/>
      <c r="FY204" s="25"/>
      <c r="FZ204" s="25"/>
      <c r="GA204" s="25"/>
      <c r="GB204" s="25"/>
      <c r="GC204" s="25"/>
      <c r="GD204" s="25"/>
      <c r="GE204" s="25"/>
      <c r="GF204" s="25"/>
      <c r="GG204" s="25"/>
      <c r="GH204" s="25"/>
      <c r="GI204" s="25"/>
      <c r="GJ204" s="25"/>
      <c r="GK204" s="25"/>
      <c r="GL204" s="25"/>
      <c r="GM204" s="25"/>
      <c r="GN204" s="25"/>
      <c r="GO204" s="25"/>
      <c r="GP204" s="25"/>
      <c r="GQ204" s="25"/>
      <c r="GR204" s="25"/>
      <c r="GS204" s="25"/>
      <c r="GT204" s="25"/>
      <c r="GU204" s="25"/>
      <c r="GV204" s="25"/>
      <c r="GW204" s="25"/>
      <c r="GX204" s="25"/>
      <c r="GY204" s="25"/>
      <c r="GZ204" s="25"/>
      <c r="HA204" s="25"/>
      <c r="HB204" s="25"/>
      <c r="HC204" s="25"/>
      <c r="HD204" s="25"/>
      <c r="HE204" s="25"/>
      <c r="HF204" s="25"/>
      <c r="HG204" s="25"/>
      <c r="HH204" s="25"/>
      <c r="HI204" s="25"/>
      <c r="HJ204" s="25"/>
      <c r="HK204" s="25"/>
      <c r="HL204" s="25"/>
      <c r="HM204" s="25"/>
      <c r="HN204" s="25"/>
      <c r="HO204" s="25"/>
      <c r="HP204" s="25"/>
      <c r="HQ204" s="25"/>
      <c r="HR204" s="25"/>
      <c r="HS204" s="25"/>
      <c r="HT204" s="25"/>
      <c r="HU204" s="25"/>
      <c r="HV204" s="25"/>
      <c r="HW204" s="25"/>
      <c r="HX204" s="25"/>
      <c r="HY204" s="25"/>
      <c r="HZ204" s="25"/>
      <c r="IA204" s="25"/>
      <c r="IB204" s="25"/>
      <c r="IC204" s="25"/>
      <c r="ID204" s="25"/>
      <c r="IE204" s="25"/>
      <c r="IF204" s="25"/>
      <c r="IG204" s="25"/>
      <c r="IH204" s="25"/>
      <c r="II204" s="25"/>
      <c r="IJ204" s="25"/>
      <c r="IK204" s="25"/>
      <c r="IL204" s="25"/>
      <c r="IM204" s="25"/>
      <c r="IN204" s="25"/>
      <c r="IO204" s="25"/>
      <c r="IP204" s="25"/>
      <c r="IQ204" s="25"/>
      <c r="IR204" s="25"/>
      <c r="IS204" s="25"/>
      <c r="IT204" s="25"/>
      <c r="IU204" s="25"/>
      <c r="IV204" s="25"/>
    </row>
    <row r="205" spans="2:256" s="27" customFormat="1">
      <c r="B205" s="25"/>
      <c r="C205" s="32"/>
      <c r="D205" s="33"/>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c r="AE205" s="25"/>
      <c r="AF205" s="25"/>
      <c r="AG205" s="25"/>
      <c r="AH205" s="25"/>
      <c r="AI205" s="25"/>
      <c r="AJ205" s="25"/>
      <c r="AK205" s="25"/>
      <c r="AL205" s="25"/>
      <c r="AM205" s="25"/>
      <c r="AN205" s="25"/>
      <c r="AO205" s="25"/>
      <c r="AP205" s="25"/>
      <c r="AQ205" s="25"/>
      <c r="AR205" s="25"/>
      <c r="AS205" s="25"/>
      <c r="AT205" s="25"/>
      <c r="AU205" s="25"/>
      <c r="AV205" s="25"/>
      <c r="AW205" s="25"/>
      <c r="AX205" s="25"/>
      <c r="AY205" s="25"/>
      <c r="AZ205" s="25"/>
      <c r="BA205" s="25"/>
      <c r="BB205" s="25"/>
      <c r="BC205" s="25"/>
      <c r="BD205" s="25"/>
      <c r="BE205" s="25"/>
      <c r="BF205" s="25"/>
      <c r="BG205" s="25"/>
      <c r="BH205" s="25"/>
      <c r="BI205" s="25"/>
      <c r="BJ205" s="25"/>
      <c r="BK205" s="25"/>
      <c r="BL205" s="25"/>
      <c r="BM205" s="25"/>
      <c r="BN205" s="25"/>
      <c r="BO205" s="25"/>
      <c r="BP205" s="25"/>
      <c r="BQ205" s="25"/>
      <c r="BR205" s="25"/>
      <c r="BS205" s="25"/>
      <c r="BT205" s="25"/>
      <c r="BU205" s="25"/>
      <c r="BV205" s="25"/>
      <c r="BW205" s="25"/>
      <c r="BX205" s="25"/>
      <c r="BY205" s="25"/>
      <c r="BZ205" s="25"/>
      <c r="CA205" s="25"/>
      <c r="CB205" s="25"/>
      <c r="CC205" s="25"/>
      <c r="CD205" s="25"/>
      <c r="CE205" s="25"/>
      <c r="CF205" s="25"/>
      <c r="CG205" s="25"/>
      <c r="CH205" s="25"/>
      <c r="CI205" s="25"/>
      <c r="CJ205" s="25"/>
      <c r="CK205" s="25"/>
      <c r="CL205" s="25"/>
      <c r="CM205" s="25"/>
      <c r="CN205" s="25"/>
      <c r="CO205" s="25"/>
      <c r="CP205" s="25"/>
      <c r="CQ205" s="25"/>
      <c r="CR205" s="25"/>
      <c r="CS205" s="25"/>
      <c r="CT205" s="25"/>
      <c r="CU205" s="25"/>
      <c r="CV205" s="25"/>
      <c r="CW205" s="25"/>
      <c r="CX205" s="25"/>
      <c r="CY205" s="25"/>
      <c r="CZ205" s="25"/>
      <c r="DA205" s="25"/>
      <c r="DB205" s="25"/>
      <c r="DC205" s="25"/>
      <c r="DD205" s="25"/>
      <c r="DE205" s="25"/>
      <c r="DF205" s="25"/>
      <c r="DG205" s="25"/>
      <c r="DH205" s="25"/>
      <c r="DI205" s="25"/>
      <c r="DJ205" s="25"/>
      <c r="DK205" s="25"/>
      <c r="DL205" s="25"/>
      <c r="DM205" s="25"/>
      <c r="DN205" s="25"/>
      <c r="DO205" s="25"/>
      <c r="DP205" s="25"/>
      <c r="DQ205" s="25"/>
      <c r="DR205" s="25"/>
      <c r="DS205" s="25"/>
      <c r="DT205" s="25"/>
      <c r="DU205" s="25"/>
      <c r="DV205" s="25"/>
      <c r="DW205" s="25"/>
      <c r="DX205" s="25"/>
      <c r="DY205" s="25"/>
      <c r="DZ205" s="25"/>
      <c r="EA205" s="25"/>
      <c r="EB205" s="25"/>
      <c r="EC205" s="25"/>
      <c r="ED205" s="25"/>
      <c r="EE205" s="25"/>
      <c r="EF205" s="25"/>
      <c r="EG205" s="25"/>
      <c r="EH205" s="25"/>
      <c r="EI205" s="25"/>
      <c r="EJ205" s="25"/>
      <c r="EK205" s="25"/>
      <c r="EL205" s="25"/>
      <c r="EM205" s="25"/>
      <c r="EN205" s="25"/>
      <c r="EO205" s="25"/>
      <c r="EP205" s="25"/>
      <c r="EQ205" s="25"/>
      <c r="ER205" s="25"/>
      <c r="ES205" s="25"/>
      <c r="ET205" s="25"/>
      <c r="EU205" s="25"/>
      <c r="EV205" s="25"/>
      <c r="EW205" s="25"/>
      <c r="EX205" s="25"/>
      <c r="EY205" s="25"/>
      <c r="EZ205" s="25"/>
      <c r="FA205" s="25"/>
      <c r="FB205" s="25"/>
      <c r="FC205" s="25"/>
      <c r="FD205" s="25"/>
      <c r="FE205" s="25"/>
      <c r="FF205" s="25"/>
      <c r="FG205" s="25"/>
      <c r="FH205" s="25"/>
      <c r="FI205" s="25"/>
      <c r="FJ205" s="25"/>
      <c r="FK205" s="25"/>
      <c r="FL205" s="25"/>
      <c r="FM205" s="25"/>
      <c r="FN205" s="25"/>
      <c r="FO205" s="25"/>
      <c r="FP205" s="25"/>
      <c r="FQ205" s="25"/>
      <c r="FR205" s="25"/>
      <c r="FS205" s="25"/>
      <c r="FT205" s="25"/>
      <c r="FU205" s="25"/>
      <c r="FV205" s="25"/>
      <c r="FW205" s="25"/>
      <c r="FX205" s="25"/>
      <c r="FY205" s="25"/>
      <c r="FZ205" s="25"/>
      <c r="GA205" s="25"/>
      <c r="GB205" s="25"/>
      <c r="GC205" s="25"/>
      <c r="GD205" s="25"/>
      <c r="GE205" s="25"/>
      <c r="GF205" s="25"/>
      <c r="GG205" s="25"/>
      <c r="GH205" s="25"/>
      <c r="GI205" s="25"/>
      <c r="GJ205" s="25"/>
      <c r="GK205" s="25"/>
      <c r="GL205" s="25"/>
      <c r="GM205" s="25"/>
      <c r="GN205" s="25"/>
      <c r="GO205" s="25"/>
      <c r="GP205" s="25"/>
      <c r="GQ205" s="25"/>
      <c r="GR205" s="25"/>
      <c r="GS205" s="25"/>
      <c r="GT205" s="25"/>
      <c r="GU205" s="25"/>
      <c r="GV205" s="25"/>
      <c r="GW205" s="25"/>
      <c r="GX205" s="25"/>
      <c r="GY205" s="25"/>
      <c r="GZ205" s="25"/>
      <c r="HA205" s="25"/>
      <c r="HB205" s="25"/>
      <c r="HC205" s="25"/>
      <c r="HD205" s="25"/>
      <c r="HE205" s="25"/>
      <c r="HF205" s="25"/>
      <c r="HG205" s="25"/>
      <c r="HH205" s="25"/>
      <c r="HI205" s="25"/>
      <c r="HJ205" s="25"/>
      <c r="HK205" s="25"/>
      <c r="HL205" s="25"/>
      <c r="HM205" s="25"/>
      <c r="HN205" s="25"/>
      <c r="HO205" s="25"/>
      <c r="HP205" s="25"/>
      <c r="HQ205" s="25"/>
      <c r="HR205" s="25"/>
      <c r="HS205" s="25"/>
      <c r="HT205" s="25"/>
      <c r="HU205" s="25"/>
      <c r="HV205" s="25"/>
      <c r="HW205" s="25"/>
      <c r="HX205" s="25"/>
      <c r="HY205" s="25"/>
      <c r="HZ205" s="25"/>
      <c r="IA205" s="25"/>
      <c r="IB205" s="25"/>
      <c r="IC205" s="25"/>
      <c r="ID205" s="25"/>
      <c r="IE205" s="25"/>
      <c r="IF205" s="25"/>
      <c r="IG205" s="25"/>
      <c r="IH205" s="25"/>
      <c r="II205" s="25"/>
      <c r="IJ205" s="25"/>
      <c r="IK205" s="25"/>
      <c r="IL205" s="25"/>
      <c r="IM205" s="25"/>
      <c r="IN205" s="25"/>
      <c r="IO205" s="25"/>
      <c r="IP205" s="25"/>
      <c r="IQ205" s="25"/>
      <c r="IR205" s="25"/>
      <c r="IS205" s="25"/>
      <c r="IT205" s="25"/>
      <c r="IU205" s="25"/>
      <c r="IV205" s="25"/>
    </row>
    <row r="206" spans="2:256" s="27" customFormat="1">
      <c r="B206" s="25"/>
      <c r="C206" s="32"/>
      <c r="D206" s="33"/>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25"/>
      <c r="AG206" s="25"/>
      <c r="AH206" s="25"/>
      <c r="AI206" s="25"/>
      <c r="AJ206" s="25"/>
      <c r="AK206" s="25"/>
      <c r="AL206" s="25"/>
      <c r="AM206" s="25"/>
      <c r="AN206" s="25"/>
      <c r="AO206" s="25"/>
      <c r="AP206" s="25"/>
      <c r="AQ206" s="25"/>
      <c r="AR206" s="25"/>
      <c r="AS206" s="25"/>
      <c r="AT206" s="25"/>
      <c r="AU206" s="25"/>
      <c r="AV206" s="25"/>
      <c r="AW206" s="25"/>
      <c r="AX206" s="25"/>
      <c r="AY206" s="25"/>
      <c r="AZ206" s="25"/>
      <c r="BA206" s="25"/>
      <c r="BB206" s="25"/>
      <c r="BC206" s="25"/>
      <c r="BD206" s="25"/>
      <c r="BE206" s="25"/>
      <c r="BF206" s="25"/>
      <c r="BG206" s="25"/>
      <c r="BH206" s="25"/>
      <c r="BI206" s="25"/>
      <c r="BJ206" s="25"/>
      <c r="BK206" s="25"/>
      <c r="BL206" s="25"/>
      <c r="BM206" s="25"/>
      <c r="BN206" s="25"/>
      <c r="BO206" s="25"/>
      <c r="BP206" s="25"/>
      <c r="BQ206" s="25"/>
      <c r="BR206" s="25"/>
      <c r="BS206" s="25"/>
      <c r="BT206" s="25"/>
      <c r="BU206" s="25"/>
      <c r="BV206" s="25"/>
      <c r="BW206" s="25"/>
      <c r="BX206" s="25"/>
      <c r="BY206" s="25"/>
      <c r="BZ206" s="25"/>
      <c r="CA206" s="25"/>
      <c r="CB206" s="25"/>
      <c r="CC206" s="25"/>
      <c r="CD206" s="25"/>
      <c r="CE206" s="25"/>
      <c r="CF206" s="25"/>
      <c r="CG206" s="25"/>
      <c r="CH206" s="25"/>
      <c r="CI206" s="25"/>
      <c r="CJ206" s="25"/>
      <c r="CK206" s="25"/>
      <c r="CL206" s="25"/>
      <c r="CM206" s="25"/>
      <c r="CN206" s="25"/>
      <c r="CO206" s="25"/>
      <c r="CP206" s="25"/>
      <c r="CQ206" s="25"/>
      <c r="CR206" s="25"/>
      <c r="CS206" s="25"/>
      <c r="CT206" s="25"/>
      <c r="CU206" s="25"/>
      <c r="CV206" s="25"/>
      <c r="CW206" s="25"/>
      <c r="CX206" s="25"/>
      <c r="CY206" s="25"/>
      <c r="CZ206" s="25"/>
      <c r="DA206" s="25"/>
      <c r="DB206" s="25"/>
      <c r="DC206" s="25"/>
      <c r="DD206" s="25"/>
      <c r="DE206" s="25"/>
      <c r="DF206" s="25"/>
      <c r="DG206" s="25"/>
      <c r="DH206" s="25"/>
      <c r="DI206" s="25"/>
      <c r="DJ206" s="25"/>
      <c r="DK206" s="25"/>
      <c r="DL206" s="25"/>
      <c r="DM206" s="25"/>
      <c r="DN206" s="25"/>
      <c r="DO206" s="25"/>
      <c r="DP206" s="25"/>
      <c r="DQ206" s="25"/>
      <c r="DR206" s="25"/>
      <c r="DS206" s="25"/>
      <c r="DT206" s="25"/>
      <c r="DU206" s="25"/>
      <c r="DV206" s="25"/>
      <c r="DW206" s="25"/>
      <c r="DX206" s="25"/>
      <c r="DY206" s="25"/>
      <c r="DZ206" s="25"/>
      <c r="EA206" s="25"/>
      <c r="EB206" s="25"/>
      <c r="EC206" s="25"/>
      <c r="ED206" s="25"/>
      <c r="EE206" s="25"/>
      <c r="EF206" s="25"/>
      <c r="EG206" s="25"/>
      <c r="EH206" s="25"/>
      <c r="EI206" s="25"/>
      <c r="EJ206" s="25"/>
      <c r="EK206" s="25"/>
      <c r="EL206" s="25"/>
      <c r="EM206" s="25"/>
      <c r="EN206" s="25"/>
      <c r="EO206" s="25"/>
      <c r="EP206" s="25"/>
      <c r="EQ206" s="25"/>
      <c r="ER206" s="25"/>
      <c r="ES206" s="25"/>
      <c r="ET206" s="25"/>
      <c r="EU206" s="25"/>
      <c r="EV206" s="25"/>
      <c r="EW206" s="25"/>
      <c r="EX206" s="25"/>
      <c r="EY206" s="25"/>
      <c r="EZ206" s="25"/>
      <c r="FA206" s="25"/>
      <c r="FB206" s="25"/>
      <c r="FC206" s="25"/>
      <c r="FD206" s="25"/>
      <c r="FE206" s="25"/>
      <c r="FF206" s="25"/>
      <c r="FG206" s="25"/>
      <c r="FH206" s="25"/>
      <c r="FI206" s="25"/>
      <c r="FJ206" s="25"/>
      <c r="FK206" s="25"/>
      <c r="FL206" s="25"/>
      <c r="FM206" s="25"/>
      <c r="FN206" s="25"/>
      <c r="FO206" s="25"/>
      <c r="FP206" s="25"/>
      <c r="FQ206" s="25"/>
      <c r="FR206" s="25"/>
      <c r="FS206" s="25"/>
      <c r="FT206" s="25"/>
      <c r="FU206" s="25"/>
      <c r="FV206" s="25"/>
      <c r="FW206" s="25"/>
      <c r="FX206" s="25"/>
      <c r="FY206" s="25"/>
      <c r="FZ206" s="25"/>
      <c r="GA206" s="25"/>
      <c r="GB206" s="25"/>
      <c r="GC206" s="25"/>
      <c r="GD206" s="25"/>
      <c r="GE206" s="25"/>
      <c r="GF206" s="25"/>
      <c r="GG206" s="25"/>
      <c r="GH206" s="25"/>
      <c r="GI206" s="25"/>
      <c r="GJ206" s="25"/>
      <c r="GK206" s="25"/>
      <c r="GL206" s="25"/>
      <c r="GM206" s="25"/>
      <c r="GN206" s="25"/>
      <c r="GO206" s="25"/>
      <c r="GP206" s="25"/>
      <c r="GQ206" s="25"/>
      <c r="GR206" s="25"/>
      <c r="GS206" s="25"/>
      <c r="GT206" s="25"/>
      <c r="GU206" s="25"/>
      <c r="GV206" s="25"/>
      <c r="GW206" s="25"/>
      <c r="GX206" s="25"/>
      <c r="GY206" s="25"/>
      <c r="GZ206" s="25"/>
      <c r="HA206" s="25"/>
      <c r="HB206" s="25"/>
      <c r="HC206" s="25"/>
      <c r="HD206" s="25"/>
      <c r="HE206" s="25"/>
      <c r="HF206" s="25"/>
      <c r="HG206" s="25"/>
      <c r="HH206" s="25"/>
      <c r="HI206" s="25"/>
      <c r="HJ206" s="25"/>
      <c r="HK206" s="25"/>
      <c r="HL206" s="25"/>
      <c r="HM206" s="25"/>
      <c r="HN206" s="25"/>
      <c r="HO206" s="25"/>
      <c r="HP206" s="25"/>
      <c r="HQ206" s="25"/>
      <c r="HR206" s="25"/>
      <c r="HS206" s="25"/>
      <c r="HT206" s="25"/>
      <c r="HU206" s="25"/>
      <c r="HV206" s="25"/>
      <c r="HW206" s="25"/>
      <c r="HX206" s="25"/>
      <c r="HY206" s="25"/>
      <c r="HZ206" s="25"/>
      <c r="IA206" s="25"/>
      <c r="IB206" s="25"/>
      <c r="IC206" s="25"/>
      <c r="ID206" s="25"/>
      <c r="IE206" s="25"/>
      <c r="IF206" s="25"/>
      <c r="IG206" s="25"/>
      <c r="IH206" s="25"/>
      <c r="II206" s="25"/>
      <c r="IJ206" s="25"/>
      <c r="IK206" s="25"/>
      <c r="IL206" s="25"/>
      <c r="IM206" s="25"/>
      <c r="IN206" s="25"/>
      <c r="IO206" s="25"/>
      <c r="IP206" s="25"/>
      <c r="IQ206" s="25"/>
      <c r="IR206" s="25"/>
      <c r="IS206" s="25"/>
      <c r="IT206" s="25"/>
      <c r="IU206" s="25"/>
      <c r="IV206" s="25"/>
    </row>
    <row r="207" spans="2:256" s="27" customFormat="1">
      <c r="B207" s="25"/>
      <c r="C207" s="32"/>
      <c r="D207" s="33"/>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c r="AE207" s="25"/>
      <c r="AF207" s="25"/>
      <c r="AG207" s="25"/>
      <c r="AH207" s="25"/>
      <c r="AI207" s="25"/>
      <c r="AJ207" s="25"/>
      <c r="AK207" s="25"/>
      <c r="AL207" s="25"/>
      <c r="AM207" s="25"/>
      <c r="AN207" s="25"/>
      <c r="AO207" s="25"/>
      <c r="AP207" s="25"/>
      <c r="AQ207" s="25"/>
      <c r="AR207" s="25"/>
      <c r="AS207" s="25"/>
      <c r="AT207" s="25"/>
      <c r="AU207" s="25"/>
      <c r="AV207" s="25"/>
      <c r="AW207" s="25"/>
      <c r="AX207" s="25"/>
      <c r="AY207" s="25"/>
      <c r="AZ207" s="25"/>
      <c r="BA207" s="25"/>
      <c r="BB207" s="25"/>
      <c r="BC207" s="25"/>
      <c r="BD207" s="25"/>
      <c r="BE207" s="25"/>
      <c r="BF207" s="25"/>
      <c r="BG207" s="25"/>
      <c r="BH207" s="25"/>
      <c r="BI207" s="25"/>
      <c r="BJ207" s="25"/>
      <c r="BK207" s="25"/>
      <c r="BL207" s="25"/>
      <c r="BM207" s="25"/>
      <c r="BN207" s="25"/>
      <c r="BO207" s="25"/>
      <c r="BP207" s="25"/>
      <c r="BQ207" s="25"/>
      <c r="BR207" s="25"/>
      <c r="BS207" s="25"/>
      <c r="BT207" s="25"/>
      <c r="BU207" s="25"/>
      <c r="BV207" s="25"/>
      <c r="BW207" s="25"/>
      <c r="BX207" s="25"/>
      <c r="BY207" s="25"/>
      <c r="BZ207" s="25"/>
      <c r="CA207" s="25"/>
      <c r="CB207" s="25"/>
      <c r="CC207" s="25"/>
      <c r="CD207" s="25"/>
      <c r="CE207" s="25"/>
      <c r="CF207" s="25"/>
      <c r="CG207" s="25"/>
      <c r="CH207" s="25"/>
      <c r="CI207" s="25"/>
      <c r="CJ207" s="25"/>
      <c r="CK207" s="25"/>
      <c r="CL207" s="25"/>
      <c r="CM207" s="25"/>
      <c r="CN207" s="25"/>
      <c r="CO207" s="25"/>
      <c r="CP207" s="25"/>
      <c r="CQ207" s="25"/>
      <c r="CR207" s="25"/>
      <c r="CS207" s="25"/>
      <c r="CT207" s="25"/>
      <c r="CU207" s="25"/>
      <c r="CV207" s="25"/>
      <c r="CW207" s="25"/>
      <c r="CX207" s="25"/>
      <c r="CY207" s="25"/>
      <c r="CZ207" s="25"/>
      <c r="DA207" s="25"/>
      <c r="DB207" s="25"/>
      <c r="DC207" s="25"/>
      <c r="DD207" s="25"/>
      <c r="DE207" s="25"/>
      <c r="DF207" s="25"/>
      <c r="DG207" s="25"/>
      <c r="DH207" s="25"/>
      <c r="DI207" s="25"/>
      <c r="DJ207" s="25"/>
      <c r="DK207" s="25"/>
      <c r="DL207" s="25"/>
      <c r="DM207" s="25"/>
      <c r="DN207" s="25"/>
      <c r="DO207" s="25"/>
      <c r="DP207" s="25"/>
      <c r="DQ207" s="25"/>
      <c r="DR207" s="25"/>
      <c r="DS207" s="25"/>
      <c r="DT207" s="25"/>
      <c r="DU207" s="25"/>
      <c r="DV207" s="25"/>
      <c r="DW207" s="25"/>
      <c r="DX207" s="25"/>
      <c r="DY207" s="25"/>
      <c r="DZ207" s="25"/>
      <c r="EA207" s="25"/>
      <c r="EB207" s="25"/>
      <c r="EC207" s="25"/>
      <c r="ED207" s="25"/>
      <c r="EE207" s="25"/>
      <c r="EF207" s="25"/>
      <c r="EG207" s="25"/>
      <c r="EH207" s="25"/>
      <c r="EI207" s="25"/>
      <c r="EJ207" s="25"/>
      <c r="EK207" s="25"/>
      <c r="EL207" s="25"/>
      <c r="EM207" s="25"/>
      <c r="EN207" s="25"/>
      <c r="EO207" s="25"/>
      <c r="EP207" s="25"/>
      <c r="EQ207" s="25"/>
      <c r="ER207" s="25"/>
      <c r="ES207" s="25"/>
      <c r="ET207" s="25"/>
      <c r="EU207" s="25"/>
      <c r="EV207" s="25"/>
      <c r="EW207" s="25"/>
      <c r="EX207" s="25"/>
      <c r="EY207" s="25"/>
      <c r="EZ207" s="25"/>
      <c r="FA207" s="25"/>
      <c r="FB207" s="25"/>
      <c r="FC207" s="25"/>
      <c r="FD207" s="25"/>
      <c r="FE207" s="25"/>
      <c r="FF207" s="25"/>
      <c r="FG207" s="25"/>
      <c r="FH207" s="25"/>
      <c r="FI207" s="25"/>
      <c r="FJ207" s="25"/>
      <c r="FK207" s="25"/>
      <c r="FL207" s="25"/>
      <c r="FM207" s="25"/>
      <c r="FN207" s="25"/>
      <c r="FO207" s="25"/>
      <c r="FP207" s="25"/>
      <c r="FQ207" s="25"/>
      <c r="FR207" s="25"/>
      <c r="FS207" s="25"/>
      <c r="FT207" s="25"/>
      <c r="FU207" s="25"/>
      <c r="FV207" s="25"/>
      <c r="FW207" s="25"/>
      <c r="FX207" s="25"/>
      <c r="FY207" s="25"/>
      <c r="FZ207" s="25"/>
      <c r="GA207" s="25"/>
      <c r="GB207" s="25"/>
      <c r="GC207" s="25"/>
      <c r="GD207" s="25"/>
      <c r="GE207" s="25"/>
      <c r="GF207" s="25"/>
      <c r="GG207" s="25"/>
      <c r="GH207" s="25"/>
      <c r="GI207" s="25"/>
      <c r="GJ207" s="25"/>
      <c r="GK207" s="25"/>
      <c r="GL207" s="25"/>
      <c r="GM207" s="25"/>
      <c r="GN207" s="25"/>
      <c r="GO207" s="25"/>
      <c r="GP207" s="25"/>
      <c r="GQ207" s="25"/>
      <c r="GR207" s="25"/>
      <c r="GS207" s="25"/>
      <c r="GT207" s="25"/>
      <c r="GU207" s="25"/>
      <c r="GV207" s="25"/>
      <c r="GW207" s="25"/>
      <c r="GX207" s="25"/>
      <c r="GY207" s="25"/>
      <c r="GZ207" s="25"/>
      <c r="HA207" s="25"/>
      <c r="HB207" s="25"/>
      <c r="HC207" s="25"/>
      <c r="HD207" s="25"/>
      <c r="HE207" s="25"/>
      <c r="HF207" s="25"/>
      <c r="HG207" s="25"/>
      <c r="HH207" s="25"/>
      <c r="HI207" s="25"/>
      <c r="HJ207" s="25"/>
      <c r="HK207" s="25"/>
      <c r="HL207" s="25"/>
      <c r="HM207" s="25"/>
      <c r="HN207" s="25"/>
      <c r="HO207" s="25"/>
      <c r="HP207" s="25"/>
      <c r="HQ207" s="25"/>
      <c r="HR207" s="25"/>
      <c r="HS207" s="25"/>
      <c r="HT207" s="25"/>
      <c r="HU207" s="25"/>
      <c r="HV207" s="25"/>
      <c r="HW207" s="25"/>
      <c r="HX207" s="25"/>
      <c r="HY207" s="25"/>
      <c r="HZ207" s="25"/>
      <c r="IA207" s="25"/>
      <c r="IB207" s="25"/>
      <c r="IC207" s="25"/>
      <c r="ID207" s="25"/>
      <c r="IE207" s="25"/>
      <c r="IF207" s="25"/>
      <c r="IG207" s="25"/>
      <c r="IH207" s="25"/>
      <c r="II207" s="25"/>
      <c r="IJ207" s="25"/>
      <c r="IK207" s="25"/>
      <c r="IL207" s="25"/>
      <c r="IM207" s="25"/>
      <c r="IN207" s="25"/>
      <c r="IO207" s="25"/>
      <c r="IP207" s="25"/>
      <c r="IQ207" s="25"/>
      <c r="IR207" s="25"/>
      <c r="IS207" s="25"/>
      <c r="IT207" s="25"/>
      <c r="IU207" s="25"/>
      <c r="IV207" s="25"/>
    </row>
    <row r="208" spans="2:256" s="27" customFormat="1">
      <c r="B208" s="25"/>
      <c r="C208" s="32"/>
      <c r="D208" s="33"/>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c r="AF208" s="25"/>
      <c r="AG208" s="25"/>
      <c r="AH208" s="25"/>
      <c r="AI208" s="25"/>
      <c r="AJ208" s="25"/>
      <c r="AK208" s="25"/>
      <c r="AL208" s="25"/>
      <c r="AM208" s="25"/>
      <c r="AN208" s="25"/>
      <c r="AO208" s="25"/>
      <c r="AP208" s="25"/>
      <c r="AQ208" s="25"/>
      <c r="AR208" s="25"/>
      <c r="AS208" s="25"/>
      <c r="AT208" s="25"/>
      <c r="AU208" s="25"/>
      <c r="AV208" s="25"/>
      <c r="AW208" s="25"/>
      <c r="AX208" s="25"/>
      <c r="AY208" s="25"/>
      <c r="AZ208" s="25"/>
      <c r="BA208" s="25"/>
      <c r="BB208" s="25"/>
      <c r="BC208" s="25"/>
      <c r="BD208" s="25"/>
      <c r="BE208" s="25"/>
      <c r="BF208" s="25"/>
      <c r="BG208" s="25"/>
      <c r="BH208" s="25"/>
      <c r="BI208" s="25"/>
      <c r="BJ208" s="25"/>
      <c r="BK208" s="25"/>
      <c r="BL208" s="25"/>
      <c r="BM208" s="25"/>
      <c r="BN208" s="25"/>
      <c r="BO208" s="25"/>
      <c r="BP208" s="25"/>
      <c r="BQ208" s="25"/>
      <c r="BR208" s="25"/>
      <c r="BS208" s="25"/>
      <c r="BT208" s="25"/>
      <c r="BU208" s="25"/>
      <c r="BV208" s="25"/>
      <c r="BW208" s="25"/>
      <c r="BX208" s="25"/>
      <c r="BY208" s="25"/>
      <c r="BZ208" s="25"/>
      <c r="CA208" s="25"/>
      <c r="CB208" s="25"/>
      <c r="CC208" s="25"/>
      <c r="CD208" s="25"/>
      <c r="CE208" s="25"/>
      <c r="CF208" s="25"/>
      <c r="CG208" s="25"/>
      <c r="CH208" s="25"/>
      <c r="CI208" s="25"/>
      <c r="CJ208" s="25"/>
      <c r="CK208" s="25"/>
      <c r="CL208" s="25"/>
      <c r="CM208" s="25"/>
      <c r="CN208" s="25"/>
      <c r="CO208" s="25"/>
      <c r="CP208" s="25"/>
      <c r="CQ208" s="25"/>
      <c r="CR208" s="25"/>
      <c r="CS208" s="25"/>
      <c r="CT208" s="25"/>
      <c r="CU208" s="25"/>
      <c r="CV208" s="25"/>
      <c r="CW208" s="25"/>
      <c r="CX208" s="25"/>
      <c r="CY208" s="25"/>
      <c r="CZ208" s="25"/>
      <c r="DA208" s="25"/>
      <c r="DB208" s="25"/>
      <c r="DC208" s="25"/>
      <c r="DD208" s="25"/>
      <c r="DE208" s="25"/>
      <c r="DF208" s="25"/>
      <c r="DG208" s="25"/>
      <c r="DH208" s="25"/>
      <c r="DI208" s="25"/>
      <c r="DJ208" s="25"/>
      <c r="DK208" s="25"/>
      <c r="DL208" s="25"/>
      <c r="DM208" s="25"/>
      <c r="DN208" s="25"/>
      <c r="DO208" s="25"/>
      <c r="DP208" s="25"/>
      <c r="DQ208" s="25"/>
      <c r="DR208" s="25"/>
      <c r="DS208" s="25"/>
      <c r="DT208" s="25"/>
      <c r="DU208" s="25"/>
      <c r="DV208" s="25"/>
      <c r="DW208" s="25"/>
      <c r="DX208" s="25"/>
      <c r="DY208" s="25"/>
      <c r="DZ208" s="25"/>
      <c r="EA208" s="25"/>
      <c r="EB208" s="25"/>
      <c r="EC208" s="25"/>
      <c r="ED208" s="25"/>
      <c r="EE208" s="25"/>
      <c r="EF208" s="25"/>
      <c r="EG208" s="25"/>
      <c r="EH208" s="25"/>
      <c r="EI208" s="25"/>
      <c r="EJ208" s="25"/>
      <c r="EK208" s="25"/>
      <c r="EL208" s="25"/>
      <c r="EM208" s="25"/>
      <c r="EN208" s="25"/>
      <c r="EO208" s="25"/>
      <c r="EP208" s="25"/>
      <c r="EQ208" s="25"/>
      <c r="ER208" s="25"/>
      <c r="ES208" s="25"/>
      <c r="ET208" s="25"/>
      <c r="EU208" s="25"/>
      <c r="EV208" s="25"/>
      <c r="EW208" s="25"/>
      <c r="EX208" s="25"/>
      <c r="EY208" s="25"/>
      <c r="EZ208" s="25"/>
      <c r="FA208" s="25"/>
      <c r="FB208" s="25"/>
      <c r="FC208" s="25"/>
      <c r="FD208" s="25"/>
      <c r="FE208" s="25"/>
      <c r="FF208" s="25"/>
      <c r="FG208" s="25"/>
      <c r="FH208" s="25"/>
      <c r="FI208" s="25"/>
      <c r="FJ208" s="25"/>
      <c r="FK208" s="25"/>
      <c r="FL208" s="25"/>
      <c r="FM208" s="25"/>
      <c r="FN208" s="25"/>
      <c r="FO208" s="25"/>
      <c r="FP208" s="25"/>
      <c r="FQ208" s="25"/>
      <c r="FR208" s="25"/>
      <c r="FS208" s="25"/>
      <c r="FT208" s="25"/>
      <c r="FU208" s="25"/>
      <c r="FV208" s="25"/>
      <c r="FW208" s="25"/>
      <c r="FX208" s="25"/>
      <c r="FY208" s="25"/>
      <c r="FZ208" s="25"/>
      <c r="GA208" s="25"/>
      <c r="GB208" s="25"/>
      <c r="GC208" s="25"/>
      <c r="GD208" s="25"/>
      <c r="GE208" s="25"/>
      <c r="GF208" s="25"/>
      <c r="GG208" s="25"/>
      <c r="GH208" s="25"/>
      <c r="GI208" s="25"/>
      <c r="GJ208" s="25"/>
      <c r="GK208" s="25"/>
      <c r="GL208" s="25"/>
      <c r="GM208" s="25"/>
      <c r="GN208" s="25"/>
      <c r="GO208" s="25"/>
      <c r="GP208" s="25"/>
      <c r="GQ208" s="25"/>
      <c r="GR208" s="25"/>
      <c r="GS208" s="25"/>
      <c r="GT208" s="25"/>
      <c r="GU208" s="25"/>
      <c r="GV208" s="25"/>
      <c r="GW208" s="25"/>
      <c r="GX208" s="25"/>
      <c r="GY208" s="25"/>
      <c r="GZ208" s="25"/>
      <c r="HA208" s="25"/>
      <c r="HB208" s="25"/>
      <c r="HC208" s="25"/>
      <c r="HD208" s="25"/>
      <c r="HE208" s="25"/>
      <c r="HF208" s="25"/>
      <c r="HG208" s="25"/>
      <c r="HH208" s="25"/>
      <c r="HI208" s="25"/>
      <c r="HJ208" s="25"/>
      <c r="HK208" s="25"/>
      <c r="HL208" s="25"/>
      <c r="HM208" s="25"/>
      <c r="HN208" s="25"/>
      <c r="HO208" s="25"/>
      <c r="HP208" s="25"/>
      <c r="HQ208" s="25"/>
      <c r="HR208" s="25"/>
      <c r="HS208" s="25"/>
      <c r="HT208" s="25"/>
      <c r="HU208" s="25"/>
      <c r="HV208" s="25"/>
      <c r="HW208" s="25"/>
      <c r="HX208" s="25"/>
      <c r="HY208" s="25"/>
      <c r="HZ208" s="25"/>
      <c r="IA208" s="25"/>
      <c r="IB208" s="25"/>
      <c r="IC208" s="25"/>
      <c r="ID208" s="25"/>
      <c r="IE208" s="25"/>
      <c r="IF208" s="25"/>
      <c r="IG208" s="25"/>
      <c r="IH208" s="25"/>
      <c r="II208" s="25"/>
      <c r="IJ208" s="25"/>
      <c r="IK208" s="25"/>
      <c r="IL208" s="25"/>
      <c r="IM208" s="25"/>
      <c r="IN208" s="25"/>
      <c r="IO208" s="25"/>
      <c r="IP208" s="25"/>
      <c r="IQ208" s="25"/>
      <c r="IR208" s="25"/>
      <c r="IS208" s="25"/>
      <c r="IT208" s="25"/>
      <c r="IU208" s="25"/>
      <c r="IV208" s="25"/>
    </row>
    <row r="209" spans="2:256" s="27" customFormat="1">
      <c r="B209" s="25"/>
      <c r="C209" s="32"/>
      <c r="D209" s="33"/>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c r="AE209" s="25"/>
      <c r="AF209" s="25"/>
      <c r="AG209" s="25"/>
      <c r="AH209" s="25"/>
      <c r="AI209" s="25"/>
      <c r="AJ209" s="25"/>
      <c r="AK209" s="25"/>
      <c r="AL209" s="25"/>
      <c r="AM209" s="25"/>
      <c r="AN209" s="25"/>
      <c r="AO209" s="25"/>
      <c r="AP209" s="25"/>
      <c r="AQ209" s="25"/>
      <c r="AR209" s="25"/>
      <c r="AS209" s="25"/>
      <c r="AT209" s="25"/>
      <c r="AU209" s="25"/>
      <c r="AV209" s="25"/>
      <c r="AW209" s="25"/>
      <c r="AX209" s="25"/>
      <c r="AY209" s="25"/>
      <c r="AZ209" s="25"/>
      <c r="BA209" s="25"/>
      <c r="BB209" s="25"/>
      <c r="BC209" s="25"/>
      <c r="BD209" s="25"/>
      <c r="BE209" s="25"/>
      <c r="BF209" s="25"/>
      <c r="BG209" s="25"/>
      <c r="BH209" s="25"/>
      <c r="BI209" s="25"/>
      <c r="BJ209" s="25"/>
      <c r="BK209" s="25"/>
      <c r="BL209" s="25"/>
      <c r="BM209" s="25"/>
      <c r="BN209" s="25"/>
      <c r="BO209" s="25"/>
      <c r="BP209" s="25"/>
      <c r="BQ209" s="25"/>
      <c r="BR209" s="25"/>
      <c r="BS209" s="25"/>
      <c r="BT209" s="25"/>
      <c r="BU209" s="25"/>
      <c r="BV209" s="25"/>
      <c r="BW209" s="25"/>
      <c r="BX209" s="25"/>
      <c r="BY209" s="25"/>
      <c r="BZ209" s="25"/>
      <c r="CA209" s="25"/>
      <c r="CB209" s="25"/>
      <c r="CC209" s="25"/>
      <c r="CD209" s="25"/>
      <c r="CE209" s="25"/>
      <c r="CF209" s="25"/>
      <c r="CG209" s="25"/>
      <c r="CH209" s="25"/>
      <c r="CI209" s="25"/>
      <c r="CJ209" s="25"/>
      <c r="CK209" s="25"/>
      <c r="CL209" s="25"/>
      <c r="CM209" s="25"/>
      <c r="CN209" s="25"/>
      <c r="CO209" s="25"/>
      <c r="CP209" s="25"/>
      <c r="CQ209" s="25"/>
      <c r="CR209" s="25"/>
      <c r="CS209" s="25"/>
      <c r="CT209" s="25"/>
      <c r="CU209" s="25"/>
      <c r="CV209" s="25"/>
      <c r="CW209" s="25"/>
      <c r="CX209" s="25"/>
      <c r="CY209" s="25"/>
      <c r="CZ209" s="25"/>
      <c r="DA209" s="25"/>
      <c r="DB209" s="25"/>
      <c r="DC209" s="25"/>
      <c r="DD209" s="25"/>
      <c r="DE209" s="25"/>
      <c r="DF209" s="25"/>
      <c r="DG209" s="25"/>
      <c r="DH209" s="25"/>
      <c r="DI209" s="25"/>
      <c r="DJ209" s="25"/>
      <c r="DK209" s="25"/>
      <c r="DL209" s="25"/>
      <c r="DM209" s="25"/>
      <c r="DN209" s="25"/>
      <c r="DO209" s="25"/>
      <c r="DP209" s="25"/>
      <c r="DQ209" s="25"/>
      <c r="DR209" s="25"/>
      <c r="DS209" s="25"/>
      <c r="DT209" s="25"/>
      <c r="DU209" s="25"/>
      <c r="DV209" s="25"/>
      <c r="DW209" s="25"/>
      <c r="DX209" s="25"/>
      <c r="DY209" s="25"/>
      <c r="DZ209" s="25"/>
      <c r="EA209" s="25"/>
      <c r="EB209" s="25"/>
      <c r="EC209" s="25"/>
      <c r="ED209" s="25"/>
      <c r="EE209" s="25"/>
      <c r="EF209" s="25"/>
      <c r="EG209" s="25"/>
      <c r="EH209" s="25"/>
      <c r="EI209" s="25"/>
      <c r="EJ209" s="25"/>
      <c r="EK209" s="25"/>
      <c r="EL209" s="25"/>
      <c r="EM209" s="25"/>
      <c r="EN209" s="25"/>
      <c r="EO209" s="25"/>
      <c r="EP209" s="25"/>
      <c r="EQ209" s="25"/>
      <c r="ER209" s="25"/>
      <c r="ES209" s="25"/>
      <c r="ET209" s="25"/>
      <c r="EU209" s="25"/>
      <c r="EV209" s="25"/>
      <c r="EW209" s="25"/>
      <c r="EX209" s="25"/>
      <c r="EY209" s="25"/>
      <c r="EZ209" s="25"/>
      <c r="FA209" s="25"/>
      <c r="FB209" s="25"/>
      <c r="FC209" s="25"/>
      <c r="FD209" s="25"/>
      <c r="FE209" s="25"/>
      <c r="FF209" s="25"/>
      <c r="FG209" s="25"/>
      <c r="FH209" s="25"/>
      <c r="FI209" s="25"/>
      <c r="FJ209" s="25"/>
      <c r="FK209" s="25"/>
      <c r="FL209" s="25"/>
      <c r="FM209" s="25"/>
      <c r="FN209" s="25"/>
      <c r="FO209" s="25"/>
      <c r="FP209" s="25"/>
      <c r="FQ209" s="25"/>
      <c r="FR209" s="25"/>
      <c r="FS209" s="25"/>
      <c r="FT209" s="25"/>
      <c r="FU209" s="25"/>
      <c r="FV209" s="25"/>
      <c r="FW209" s="25"/>
      <c r="FX209" s="25"/>
      <c r="FY209" s="25"/>
      <c r="FZ209" s="25"/>
      <c r="GA209" s="25"/>
      <c r="GB209" s="25"/>
      <c r="GC209" s="25"/>
      <c r="GD209" s="25"/>
      <c r="GE209" s="25"/>
      <c r="GF209" s="25"/>
      <c r="GG209" s="25"/>
      <c r="GH209" s="25"/>
      <c r="GI209" s="25"/>
      <c r="GJ209" s="25"/>
      <c r="GK209" s="25"/>
      <c r="GL209" s="25"/>
      <c r="GM209" s="25"/>
      <c r="GN209" s="25"/>
      <c r="GO209" s="25"/>
      <c r="GP209" s="25"/>
      <c r="GQ209" s="25"/>
      <c r="GR209" s="25"/>
      <c r="GS209" s="25"/>
      <c r="GT209" s="25"/>
      <c r="GU209" s="25"/>
      <c r="GV209" s="25"/>
      <c r="GW209" s="25"/>
      <c r="GX209" s="25"/>
      <c r="GY209" s="25"/>
      <c r="GZ209" s="25"/>
      <c r="HA209" s="25"/>
      <c r="HB209" s="25"/>
      <c r="HC209" s="25"/>
      <c r="HD209" s="25"/>
      <c r="HE209" s="25"/>
      <c r="HF209" s="25"/>
      <c r="HG209" s="25"/>
      <c r="HH209" s="25"/>
      <c r="HI209" s="25"/>
      <c r="HJ209" s="25"/>
      <c r="HK209" s="25"/>
      <c r="HL209" s="25"/>
      <c r="HM209" s="25"/>
      <c r="HN209" s="25"/>
      <c r="HO209" s="25"/>
      <c r="HP209" s="25"/>
      <c r="HQ209" s="25"/>
      <c r="HR209" s="25"/>
      <c r="HS209" s="25"/>
      <c r="HT209" s="25"/>
      <c r="HU209" s="25"/>
      <c r="HV209" s="25"/>
      <c r="HW209" s="25"/>
      <c r="HX209" s="25"/>
      <c r="HY209" s="25"/>
      <c r="HZ209" s="25"/>
      <c r="IA209" s="25"/>
      <c r="IB209" s="25"/>
      <c r="IC209" s="25"/>
      <c r="ID209" s="25"/>
      <c r="IE209" s="25"/>
      <c r="IF209" s="25"/>
      <c r="IG209" s="25"/>
      <c r="IH209" s="25"/>
      <c r="II209" s="25"/>
      <c r="IJ209" s="25"/>
      <c r="IK209" s="25"/>
      <c r="IL209" s="25"/>
      <c r="IM209" s="25"/>
      <c r="IN209" s="25"/>
      <c r="IO209" s="25"/>
      <c r="IP209" s="25"/>
      <c r="IQ209" s="25"/>
      <c r="IR209" s="25"/>
      <c r="IS209" s="25"/>
      <c r="IT209" s="25"/>
      <c r="IU209" s="25"/>
      <c r="IV209" s="25"/>
    </row>
    <row r="210" spans="2:256" s="27" customFormat="1">
      <c r="B210" s="25"/>
      <c r="C210" s="32"/>
      <c r="D210" s="33"/>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c r="AE210" s="25"/>
      <c r="AF210" s="25"/>
      <c r="AG210" s="25"/>
      <c r="AH210" s="25"/>
      <c r="AI210" s="25"/>
      <c r="AJ210" s="25"/>
      <c r="AK210" s="25"/>
      <c r="AL210" s="25"/>
      <c r="AM210" s="25"/>
      <c r="AN210" s="25"/>
      <c r="AO210" s="25"/>
      <c r="AP210" s="25"/>
      <c r="AQ210" s="25"/>
      <c r="AR210" s="25"/>
      <c r="AS210" s="25"/>
      <c r="AT210" s="25"/>
      <c r="AU210" s="25"/>
      <c r="AV210" s="25"/>
      <c r="AW210" s="25"/>
      <c r="AX210" s="25"/>
      <c r="AY210" s="25"/>
      <c r="AZ210" s="25"/>
      <c r="BA210" s="25"/>
      <c r="BB210" s="25"/>
      <c r="BC210" s="25"/>
      <c r="BD210" s="25"/>
      <c r="BE210" s="25"/>
      <c r="BF210" s="25"/>
      <c r="BG210" s="25"/>
      <c r="BH210" s="25"/>
      <c r="BI210" s="25"/>
      <c r="BJ210" s="25"/>
      <c r="BK210" s="25"/>
      <c r="BL210" s="25"/>
      <c r="BM210" s="25"/>
      <c r="BN210" s="25"/>
      <c r="BO210" s="25"/>
      <c r="BP210" s="25"/>
      <c r="BQ210" s="25"/>
      <c r="BR210" s="25"/>
      <c r="BS210" s="25"/>
      <c r="BT210" s="25"/>
      <c r="BU210" s="25"/>
      <c r="BV210" s="25"/>
      <c r="BW210" s="25"/>
      <c r="BX210" s="25"/>
      <c r="BY210" s="25"/>
      <c r="BZ210" s="25"/>
      <c r="CA210" s="25"/>
      <c r="CB210" s="25"/>
      <c r="CC210" s="25"/>
      <c r="CD210" s="25"/>
      <c r="CE210" s="25"/>
      <c r="CF210" s="25"/>
      <c r="CG210" s="25"/>
      <c r="CH210" s="25"/>
      <c r="CI210" s="25"/>
      <c r="CJ210" s="25"/>
      <c r="CK210" s="25"/>
      <c r="CL210" s="25"/>
      <c r="CM210" s="25"/>
      <c r="CN210" s="25"/>
      <c r="CO210" s="25"/>
      <c r="CP210" s="25"/>
      <c r="CQ210" s="25"/>
      <c r="CR210" s="25"/>
      <c r="CS210" s="25"/>
      <c r="CT210" s="25"/>
      <c r="CU210" s="25"/>
      <c r="CV210" s="25"/>
      <c r="CW210" s="25"/>
      <c r="CX210" s="25"/>
      <c r="CY210" s="25"/>
      <c r="CZ210" s="25"/>
      <c r="DA210" s="25"/>
      <c r="DB210" s="25"/>
      <c r="DC210" s="25"/>
      <c r="DD210" s="25"/>
      <c r="DE210" s="25"/>
      <c r="DF210" s="25"/>
      <c r="DG210" s="25"/>
      <c r="DH210" s="25"/>
      <c r="DI210" s="25"/>
      <c r="DJ210" s="25"/>
      <c r="DK210" s="25"/>
      <c r="DL210" s="25"/>
      <c r="DM210" s="25"/>
      <c r="DN210" s="25"/>
      <c r="DO210" s="25"/>
      <c r="DP210" s="25"/>
      <c r="DQ210" s="25"/>
      <c r="DR210" s="25"/>
      <c r="DS210" s="25"/>
      <c r="DT210" s="25"/>
      <c r="DU210" s="25"/>
      <c r="DV210" s="25"/>
      <c r="DW210" s="25"/>
      <c r="DX210" s="25"/>
      <c r="DY210" s="25"/>
      <c r="DZ210" s="25"/>
      <c r="EA210" s="25"/>
      <c r="EB210" s="25"/>
      <c r="EC210" s="25"/>
      <c r="ED210" s="25"/>
      <c r="EE210" s="25"/>
      <c r="EF210" s="25"/>
      <c r="EG210" s="25"/>
      <c r="EH210" s="25"/>
      <c r="EI210" s="25"/>
      <c r="EJ210" s="25"/>
      <c r="EK210" s="25"/>
      <c r="EL210" s="25"/>
      <c r="EM210" s="25"/>
      <c r="EN210" s="25"/>
      <c r="EO210" s="25"/>
      <c r="EP210" s="25"/>
      <c r="EQ210" s="25"/>
      <c r="ER210" s="25"/>
      <c r="ES210" s="25"/>
      <c r="ET210" s="25"/>
      <c r="EU210" s="25"/>
      <c r="EV210" s="25"/>
      <c r="EW210" s="25"/>
      <c r="EX210" s="25"/>
      <c r="EY210" s="25"/>
      <c r="EZ210" s="25"/>
      <c r="FA210" s="25"/>
      <c r="FB210" s="25"/>
      <c r="FC210" s="25"/>
      <c r="FD210" s="25"/>
      <c r="FE210" s="25"/>
      <c r="FF210" s="25"/>
      <c r="FG210" s="25"/>
      <c r="FH210" s="25"/>
      <c r="FI210" s="25"/>
      <c r="FJ210" s="25"/>
      <c r="FK210" s="25"/>
      <c r="FL210" s="25"/>
      <c r="FM210" s="25"/>
      <c r="FN210" s="25"/>
      <c r="FO210" s="25"/>
      <c r="FP210" s="25"/>
      <c r="FQ210" s="25"/>
      <c r="FR210" s="25"/>
      <c r="FS210" s="25"/>
      <c r="FT210" s="25"/>
      <c r="FU210" s="25"/>
      <c r="FV210" s="25"/>
      <c r="FW210" s="25"/>
      <c r="FX210" s="25"/>
      <c r="FY210" s="25"/>
      <c r="FZ210" s="25"/>
      <c r="GA210" s="25"/>
      <c r="GB210" s="25"/>
      <c r="GC210" s="25"/>
      <c r="GD210" s="25"/>
      <c r="GE210" s="25"/>
      <c r="GF210" s="25"/>
      <c r="GG210" s="25"/>
      <c r="GH210" s="25"/>
      <c r="GI210" s="25"/>
      <c r="GJ210" s="25"/>
      <c r="GK210" s="25"/>
      <c r="GL210" s="25"/>
      <c r="GM210" s="25"/>
      <c r="GN210" s="25"/>
      <c r="GO210" s="25"/>
      <c r="GP210" s="25"/>
      <c r="GQ210" s="25"/>
      <c r="GR210" s="25"/>
      <c r="GS210" s="25"/>
      <c r="GT210" s="25"/>
      <c r="GU210" s="25"/>
      <c r="GV210" s="25"/>
      <c r="GW210" s="25"/>
      <c r="GX210" s="25"/>
      <c r="GY210" s="25"/>
      <c r="GZ210" s="25"/>
      <c r="HA210" s="25"/>
      <c r="HB210" s="25"/>
      <c r="HC210" s="25"/>
      <c r="HD210" s="25"/>
      <c r="HE210" s="25"/>
      <c r="HF210" s="25"/>
      <c r="HG210" s="25"/>
      <c r="HH210" s="25"/>
      <c r="HI210" s="25"/>
      <c r="HJ210" s="25"/>
      <c r="HK210" s="25"/>
      <c r="HL210" s="25"/>
      <c r="HM210" s="25"/>
      <c r="HN210" s="25"/>
      <c r="HO210" s="25"/>
      <c r="HP210" s="25"/>
      <c r="HQ210" s="25"/>
      <c r="HR210" s="25"/>
      <c r="HS210" s="25"/>
      <c r="HT210" s="25"/>
      <c r="HU210" s="25"/>
      <c r="HV210" s="25"/>
      <c r="HW210" s="25"/>
      <c r="HX210" s="25"/>
      <c r="HY210" s="25"/>
      <c r="HZ210" s="25"/>
      <c r="IA210" s="25"/>
      <c r="IB210" s="25"/>
      <c r="IC210" s="25"/>
      <c r="ID210" s="25"/>
      <c r="IE210" s="25"/>
      <c r="IF210" s="25"/>
      <c r="IG210" s="25"/>
      <c r="IH210" s="25"/>
      <c r="II210" s="25"/>
      <c r="IJ210" s="25"/>
      <c r="IK210" s="25"/>
      <c r="IL210" s="25"/>
      <c r="IM210" s="25"/>
      <c r="IN210" s="25"/>
      <c r="IO210" s="25"/>
      <c r="IP210" s="25"/>
      <c r="IQ210" s="25"/>
      <c r="IR210" s="25"/>
      <c r="IS210" s="25"/>
      <c r="IT210" s="25"/>
      <c r="IU210" s="25"/>
      <c r="IV210" s="25"/>
    </row>
    <row r="211" spans="2:256" s="27" customFormat="1">
      <c r="B211" s="25"/>
      <c r="C211" s="32"/>
      <c r="D211" s="33"/>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c r="AE211" s="25"/>
      <c r="AF211" s="25"/>
      <c r="AG211" s="25"/>
      <c r="AH211" s="25"/>
      <c r="AI211" s="25"/>
      <c r="AJ211" s="25"/>
      <c r="AK211" s="25"/>
      <c r="AL211" s="25"/>
      <c r="AM211" s="25"/>
      <c r="AN211" s="25"/>
      <c r="AO211" s="25"/>
      <c r="AP211" s="25"/>
      <c r="AQ211" s="25"/>
      <c r="AR211" s="25"/>
      <c r="AS211" s="25"/>
      <c r="AT211" s="25"/>
      <c r="AU211" s="25"/>
      <c r="AV211" s="25"/>
      <c r="AW211" s="25"/>
      <c r="AX211" s="25"/>
      <c r="AY211" s="25"/>
      <c r="AZ211" s="25"/>
      <c r="BA211" s="25"/>
      <c r="BB211" s="25"/>
      <c r="BC211" s="25"/>
      <c r="BD211" s="25"/>
      <c r="BE211" s="25"/>
      <c r="BF211" s="25"/>
      <c r="BG211" s="25"/>
      <c r="BH211" s="25"/>
      <c r="BI211" s="25"/>
      <c r="BJ211" s="25"/>
      <c r="BK211" s="25"/>
      <c r="BL211" s="25"/>
      <c r="BM211" s="25"/>
      <c r="BN211" s="25"/>
      <c r="BO211" s="25"/>
      <c r="BP211" s="25"/>
      <c r="BQ211" s="25"/>
      <c r="BR211" s="25"/>
      <c r="BS211" s="25"/>
      <c r="BT211" s="25"/>
      <c r="BU211" s="25"/>
      <c r="BV211" s="25"/>
      <c r="BW211" s="25"/>
      <c r="BX211" s="25"/>
      <c r="BY211" s="25"/>
      <c r="BZ211" s="25"/>
      <c r="CA211" s="25"/>
      <c r="CB211" s="25"/>
      <c r="CC211" s="25"/>
      <c r="CD211" s="25"/>
      <c r="CE211" s="25"/>
      <c r="CF211" s="25"/>
      <c r="CG211" s="25"/>
      <c r="CH211" s="25"/>
      <c r="CI211" s="25"/>
      <c r="CJ211" s="25"/>
      <c r="CK211" s="25"/>
      <c r="CL211" s="25"/>
      <c r="CM211" s="25"/>
      <c r="CN211" s="25"/>
      <c r="CO211" s="25"/>
      <c r="CP211" s="25"/>
      <c r="CQ211" s="25"/>
      <c r="CR211" s="25"/>
      <c r="CS211" s="25"/>
      <c r="CT211" s="25"/>
      <c r="CU211" s="25"/>
      <c r="CV211" s="25"/>
      <c r="CW211" s="25"/>
      <c r="CX211" s="25"/>
      <c r="CY211" s="25"/>
      <c r="CZ211" s="25"/>
      <c r="DA211" s="25"/>
      <c r="DB211" s="25"/>
      <c r="DC211" s="25"/>
      <c r="DD211" s="25"/>
      <c r="DE211" s="25"/>
      <c r="DF211" s="25"/>
      <c r="DG211" s="25"/>
      <c r="DH211" s="25"/>
      <c r="DI211" s="25"/>
      <c r="DJ211" s="25"/>
      <c r="DK211" s="25"/>
      <c r="DL211" s="25"/>
      <c r="DM211" s="25"/>
      <c r="DN211" s="25"/>
      <c r="DO211" s="25"/>
      <c r="DP211" s="25"/>
      <c r="DQ211" s="25"/>
      <c r="DR211" s="25"/>
      <c r="DS211" s="25"/>
      <c r="DT211" s="25"/>
      <c r="DU211" s="25"/>
      <c r="DV211" s="25"/>
      <c r="DW211" s="25"/>
      <c r="DX211" s="25"/>
      <c r="DY211" s="25"/>
      <c r="DZ211" s="25"/>
      <c r="EA211" s="25"/>
      <c r="EB211" s="25"/>
      <c r="EC211" s="25"/>
      <c r="ED211" s="25"/>
      <c r="EE211" s="25"/>
      <c r="EF211" s="25"/>
      <c r="EG211" s="25"/>
      <c r="EH211" s="25"/>
      <c r="EI211" s="25"/>
      <c r="EJ211" s="25"/>
      <c r="EK211" s="25"/>
      <c r="EL211" s="25"/>
      <c r="EM211" s="25"/>
      <c r="EN211" s="25"/>
      <c r="EO211" s="25"/>
      <c r="EP211" s="25"/>
      <c r="EQ211" s="25"/>
      <c r="ER211" s="25"/>
      <c r="ES211" s="25"/>
      <c r="ET211" s="25"/>
      <c r="EU211" s="25"/>
      <c r="EV211" s="25"/>
      <c r="EW211" s="25"/>
      <c r="EX211" s="25"/>
      <c r="EY211" s="25"/>
      <c r="EZ211" s="25"/>
      <c r="FA211" s="25"/>
      <c r="FB211" s="25"/>
      <c r="FC211" s="25"/>
      <c r="FD211" s="25"/>
      <c r="FE211" s="25"/>
      <c r="FF211" s="25"/>
      <c r="FG211" s="25"/>
      <c r="FH211" s="25"/>
      <c r="FI211" s="25"/>
      <c r="FJ211" s="25"/>
      <c r="FK211" s="25"/>
      <c r="FL211" s="25"/>
      <c r="FM211" s="25"/>
      <c r="FN211" s="25"/>
      <c r="FO211" s="25"/>
      <c r="FP211" s="25"/>
      <c r="FQ211" s="25"/>
      <c r="FR211" s="25"/>
      <c r="FS211" s="25"/>
      <c r="FT211" s="25"/>
      <c r="FU211" s="25"/>
      <c r="FV211" s="25"/>
      <c r="FW211" s="25"/>
      <c r="FX211" s="25"/>
      <c r="FY211" s="25"/>
      <c r="FZ211" s="25"/>
      <c r="GA211" s="25"/>
      <c r="GB211" s="25"/>
      <c r="GC211" s="25"/>
      <c r="GD211" s="25"/>
      <c r="GE211" s="25"/>
      <c r="GF211" s="25"/>
      <c r="GG211" s="25"/>
      <c r="GH211" s="25"/>
      <c r="GI211" s="25"/>
      <c r="GJ211" s="25"/>
      <c r="GK211" s="25"/>
      <c r="GL211" s="25"/>
      <c r="GM211" s="25"/>
      <c r="GN211" s="25"/>
      <c r="GO211" s="25"/>
      <c r="GP211" s="25"/>
      <c r="GQ211" s="25"/>
      <c r="GR211" s="25"/>
      <c r="GS211" s="25"/>
      <c r="GT211" s="25"/>
      <c r="GU211" s="25"/>
      <c r="GV211" s="25"/>
      <c r="GW211" s="25"/>
      <c r="GX211" s="25"/>
      <c r="GY211" s="25"/>
      <c r="GZ211" s="25"/>
      <c r="HA211" s="25"/>
      <c r="HB211" s="25"/>
      <c r="HC211" s="25"/>
      <c r="HD211" s="25"/>
      <c r="HE211" s="25"/>
      <c r="HF211" s="25"/>
      <c r="HG211" s="25"/>
      <c r="HH211" s="25"/>
      <c r="HI211" s="25"/>
      <c r="HJ211" s="25"/>
      <c r="HK211" s="25"/>
      <c r="HL211" s="25"/>
      <c r="HM211" s="25"/>
      <c r="HN211" s="25"/>
      <c r="HO211" s="25"/>
      <c r="HP211" s="25"/>
      <c r="HQ211" s="25"/>
      <c r="HR211" s="25"/>
      <c r="HS211" s="25"/>
      <c r="HT211" s="25"/>
      <c r="HU211" s="25"/>
      <c r="HV211" s="25"/>
      <c r="HW211" s="25"/>
      <c r="HX211" s="25"/>
      <c r="HY211" s="25"/>
      <c r="HZ211" s="25"/>
      <c r="IA211" s="25"/>
      <c r="IB211" s="25"/>
      <c r="IC211" s="25"/>
      <c r="ID211" s="25"/>
      <c r="IE211" s="25"/>
      <c r="IF211" s="25"/>
      <c r="IG211" s="25"/>
      <c r="IH211" s="25"/>
      <c r="II211" s="25"/>
      <c r="IJ211" s="25"/>
      <c r="IK211" s="25"/>
      <c r="IL211" s="25"/>
      <c r="IM211" s="25"/>
      <c r="IN211" s="25"/>
      <c r="IO211" s="25"/>
      <c r="IP211" s="25"/>
      <c r="IQ211" s="25"/>
      <c r="IR211" s="25"/>
      <c r="IS211" s="25"/>
      <c r="IT211" s="25"/>
      <c r="IU211" s="25"/>
      <c r="IV211" s="25"/>
    </row>
    <row r="212" spans="2:256" ht="15" customHeight="1"/>
    <row r="213" spans="2:256" ht="15" customHeight="1"/>
    <row r="214" spans="2:256" ht="15" customHeight="1"/>
    <row r="215" spans="2:256" ht="15" customHeight="1"/>
    <row r="216" spans="2:256" ht="15" customHeight="1"/>
    <row r="217" spans="2:256" ht="15" customHeight="1"/>
    <row r="218" spans="2:256" ht="15" customHeight="1"/>
    <row r="219" spans="2:256" ht="15" customHeight="1"/>
  </sheetData>
  <mergeCells count="203">
    <mergeCell ref="A1:G1"/>
    <mergeCell ref="A2:G2"/>
    <mergeCell ref="B74:D74"/>
    <mergeCell ref="A75:D75"/>
    <mergeCell ref="B63:D63"/>
    <mergeCell ref="B64:D64"/>
    <mergeCell ref="B65:D65"/>
    <mergeCell ref="B66:D66"/>
    <mergeCell ref="B60:D60"/>
    <mergeCell ref="B61:D61"/>
    <mergeCell ref="B62:D62"/>
    <mergeCell ref="B55:D55"/>
    <mergeCell ref="B56:D56"/>
    <mergeCell ref="B57:D57"/>
    <mergeCell ref="B58:D58"/>
    <mergeCell ref="B59:D59"/>
    <mergeCell ref="B37:D37"/>
    <mergeCell ref="B38:D38"/>
    <mergeCell ref="B39:D39"/>
    <mergeCell ref="B40:D40"/>
    <mergeCell ref="B41:D41"/>
    <mergeCell ref="B42:D42"/>
    <mergeCell ref="B43:D43"/>
    <mergeCell ref="B44:D44"/>
    <mergeCell ref="A85:D85"/>
    <mergeCell ref="B67:D67"/>
    <mergeCell ref="B68:D68"/>
    <mergeCell ref="B69:D69"/>
    <mergeCell ref="B70:D70"/>
    <mergeCell ref="B71:D71"/>
    <mergeCell ref="B72:D72"/>
    <mergeCell ref="B73:D73"/>
    <mergeCell ref="A76:D77"/>
    <mergeCell ref="HB62:HD62"/>
    <mergeCell ref="HF62:HH62"/>
    <mergeCell ref="HJ62:HL62"/>
    <mergeCell ref="HN62:HP62"/>
    <mergeCell ref="IP62:IR62"/>
    <mergeCell ref="IT62:IV62"/>
    <mergeCell ref="HR62:HT62"/>
    <mergeCell ref="HV62:HX62"/>
    <mergeCell ref="HZ62:IB62"/>
    <mergeCell ref="ID62:IF62"/>
    <mergeCell ref="IH62:IJ62"/>
    <mergeCell ref="IL62:IN62"/>
    <mergeCell ref="FR62:FT62"/>
    <mergeCell ref="FV62:FX62"/>
    <mergeCell ref="FZ62:GB62"/>
    <mergeCell ref="GD62:GF62"/>
    <mergeCell ref="GH62:GJ62"/>
    <mergeCell ref="GL62:GN62"/>
    <mergeCell ref="GP62:GR62"/>
    <mergeCell ref="GT62:GV62"/>
    <mergeCell ref="GX62:GZ62"/>
    <mergeCell ref="EH62:EJ62"/>
    <mergeCell ref="EL62:EN62"/>
    <mergeCell ref="EP62:ER62"/>
    <mergeCell ref="ET62:EV62"/>
    <mergeCell ref="EX62:EZ62"/>
    <mergeCell ref="FB62:FD62"/>
    <mergeCell ref="FF62:FH62"/>
    <mergeCell ref="FJ62:FL62"/>
    <mergeCell ref="FN62:FP62"/>
    <mergeCell ref="CX62:CZ62"/>
    <mergeCell ref="DB62:DD62"/>
    <mergeCell ref="DF62:DH62"/>
    <mergeCell ref="DJ62:DL62"/>
    <mergeCell ref="DN62:DP62"/>
    <mergeCell ref="DR62:DT62"/>
    <mergeCell ref="DV62:DX62"/>
    <mergeCell ref="DZ62:EB62"/>
    <mergeCell ref="ED62:EF62"/>
    <mergeCell ref="J62:L62"/>
    <mergeCell ref="N62:P62"/>
    <mergeCell ref="R62:T62"/>
    <mergeCell ref="V62:X62"/>
    <mergeCell ref="Z62:AB62"/>
    <mergeCell ref="AH62:AJ62"/>
    <mergeCell ref="AL62:AN62"/>
    <mergeCell ref="AP62:AR62"/>
    <mergeCell ref="AD62:AF62"/>
    <mergeCell ref="IT59:IV59"/>
    <mergeCell ref="HV59:HX59"/>
    <mergeCell ref="HZ59:IB59"/>
    <mergeCell ref="ID59:IF59"/>
    <mergeCell ref="IH59:IJ59"/>
    <mergeCell ref="IL59:IN59"/>
    <mergeCell ref="IP59:IR59"/>
    <mergeCell ref="GX59:GZ59"/>
    <mergeCell ref="HB59:HD59"/>
    <mergeCell ref="HJ59:HL59"/>
    <mergeCell ref="HN59:HP59"/>
    <mergeCell ref="HR59:HT59"/>
    <mergeCell ref="AT62:AV62"/>
    <mergeCell ref="AX62:AZ62"/>
    <mergeCell ref="BB62:BD62"/>
    <mergeCell ref="BF62:BH62"/>
    <mergeCell ref="BJ62:BL62"/>
    <mergeCell ref="BN62:BP62"/>
    <mergeCell ref="BR62:BT62"/>
    <mergeCell ref="BV62:BX62"/>
    <mergeCell ref="BZ62:CB62"/>
    <mergeCell ref="CD62:CF62"/>
    <mergeCell ref="CH62:CJ62"/>
    <mergeCell ref="CL62:CN62"/>
    <mergeCell ref="CP62:CR62"/>
    <mergeCell ref="CT62:CV62"/>
    <mergeCell ref="FN59:FP59"/>
    <mergeCell ref="FR59:FT59"/>
    <mergeCell ref="FV59:FX59"/>
    <mergeCell ref="HF59:HH59"/>
    <mergeCell ref="FZ59:GB59"/>
    <mergeCell ref="GD59:GF59"/>
    <mergeCell ref="GH59:GJ59"/>
    <mergeCell ref="GL59:GN59"/>
    <mergeCell ref="GP59:GR59"/>
    <mergeCell ref="GT59:GV59"/>
    <mergeCell ref="ED59:EF59"/>
    <mergeCell ref="EH59:EJ59"/>
    <mergeCell ref="EL59:EN59"/>
    <mergeCell ref="EP59:ER59"/>
    <mergeCell ref="ET59:EV59"/>
    <mergeCell ref="EX59:EZ59"/>
    <mergeCell ref="FB59:FD59"/>
    <mergeCell ref="FF59:FH59"/>
    <mergeCell ref="FJ59:FL59"/>
    <mergeCell ref="CT59:CV59"/>
    <mergeCell ref="CX59:CZ59"/>
    <mergeCell ref="DB59:DD59"/>
    <mergeCell ref="DF59:DH59"/>
    <mergeCell ref="DJ59:DL59"/>
    <mergeCell ref="DN59:DP59"/>
    <mergeCell ref="DR59:DT59"/>
    <mergeCell ref="DV59:DX59"/>
    <mergeCell ref="DZ59:EB59"/>
    <mergeCell ref="BJ59:BL59"/>
    <mergeCell ref="BN59:BP59"/>
    <mergeCell ref="BR59:BT59"/>
    <mergeCell ref="BV59:BX59"/>
    <mergeCell ref="BZ59:CB59"/>
    <mergeCell ref="CD59:CF59"/>
    <mergeCell ref="CH59:CJ59"/>
    <mergeCell ref="CL59:CN59"/>
    <mergeCell ref="CP59:CR59"/>
    <mergeCell ref="Z59:AB59"/>
    <mergeCell ref="AD59:AF59"/>
    <mergeCell ref="AH59:AJ59"/>
    <mergeCell ref="AL59:AN59"/>
    <mergeCell ref="AP59:AR59"/>
    <mergeCell ref="AT59:AV59"/>
    <mergeCell ref="AX59:AZ59"/>
    <mergeCell ref="BB59:BD59"/>
    <mergeCell ref="BF59:BH59"/>
    <mergeCell ref="J59:L59"/>
    <mergeCell ref="N59:P59"/>
    <mergeCell ref="R59:T59"/>
    <mergeCell ref="V59:X59"/>
    <mergeCell ref="B46:D46"/>
    <mergeCell ref="B47:D47"/>
    <mergeCell ref="B48:D48"/>
    <mergeCell ref="B49:D49"/>
    <mergeCell ref="B50:D50"/>
    <mergeCell ref="B51:D51"/>
    <mergeCell ref="B52:D52"/>
    <mergeCell ref="B53:D53"/>
    <mergeCell ref="B54:D54"/>
    <mergeCell ref="B45:D45"/>
    <mergeCell ref="B28:D28"/>
    <mergeCell ref="B29:D29"/>
    <mergeCell ref="B30:D30"/>
    <mergeCell ref="B31:D31"/>
    <mergeCell ref="B32:D32"/>
    <mergeCell ref="B33:D33"/>
    <mergeCell ref="B34:D34"/>
    <mergeCell ref="B35:D35"/>
    <mergeCell ref="B36:D36"/>
    <mergeCell ref="B25:D25"/>
    <mergeCell ref="B26:D26"/>
    <mergeCell ref="B27:D27"/>
    <mergeCell ref="B16:D16"/>
    <mergeCell ref="B17:D17"/>
    <mergeCell ref="B18:D18"/>
    <mergeCell ref="B19:D19"/>
    <mergeCell ref="B20:D20"/>
    <mergeCell ref="B21:D21"/>
    <mergeCell ref="B22:D22"/>
    <mergeCell ref="B23:D23"/>
    <mergeCell ref="B24:D24"/>
    <mergeCell ref="B13:D13"/>
    <mergeCell ref="B14:D14"/>
    <mergeCell ref="B15:D15"/>
    <mergeCell ref="A3:D4"/>
    <mergeCell ref="E3:E4"/>
    <mergeCell ref="F3:F4"/>
    <mergeCell ref="G3:G4"/>
    <mergeCell ref="A5:G5"/>
    <mergeCell ref="B6:D6"/>
    <mergeCell ref="B7:D7"/>
    <mergeCell ref="B8:D8"/>
    <mergeCell ref="B9:D9"/>
    <mergeCell ref="B10:D10"/>
    <mergeCell ref="B11:D11"/>
    <mergeCell ref="B12:D12"/>
  </mergeCells>
  <dataValidations count="1">
    <dataValidation type="whole" operator="greaterThanOrEqual" allowBlank="1" showInputMessage="1" showErrorMessage="1" sqref="F71 F24 F44 F66:F67 F54 F58 F34">
      <formula1>0</formula1>
    </dataValidation>
  </dataValidations>
  <printOptions horizontalCentered="1"/>
  <pageMargins left="0.23622047244094491" right="0.23622047244094491" top="0.23622047244094491" bottom="0.6" header="0.15748031496062992" footer="0.32"/>
  <pageSetup scale="65" orientation="portrait" r:id="rId1"/>
  <headerFooter>
    <oddFooter xml:space="preserve">&amp;L&amp;"-,Cursiva"&amp;10       Ejercicio Fiscal 2016&amp;R&amp;10Página &amp;P de &amp;N&amp;K00+000-----------    </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20</vt:i4>
      </vt:variant>
      <vt:variant>
        <vt:lpstr>Rangos con nombre</vt:lpstr>
      </vt:variant>
      <vt:variant>
        <vt:i4>18</vt:i4>
      </vt:variant>
    </vt:vector>
  </HeadingPairs>
  <TitlesOfParts>
    <vt:vector size="38" baseType="lpstr">
      <vt:lpstr>Objetivos PMD</vt:lpstr>
      <vt:lpstr>Compromisos PMD</vt:lpstr>
      <vt:lpstr>INDICADORES</vt:lpstr>
      <vt:lpstr>PROGRAMACION (4)</vt:lpstr>
      <vt:lpstr>PROGRAMACION (3)</vt:lpstr>
      <vt:lpstr>PROGRAMACION (2)</vt:lpstr>
      <vt:lpstr>PROGRAMACION</vt:lpstr>
      <vt:lpstr>S.H-INGRESOS</vt:lpstr>
      <vt:lpstr>S.H. EGRESOS</vt:lpstr>
      <vt:lpstr>ESTIMACION DE INGRESOS</vt:lpstr>
      <vt:lpstr>PRESUP.EGRESOS FUENTE FINANCIAM</vt:lpstr>
      <vt:lpstr>PLANTILLA  </vt:lpstr>
      <vt:lpstr>PLANTILLA 2</vt:lpstr>
      <vt:lpstr>CLASIFIC.ADMINISTRATIVA</vt:lpstr>
      <vt:lpstr>CLASIFIC.FUNCIONAL DEL GASTO</vt:lpstr>
      <vt:lpstr>PRES. CLASIF.  PROGRAMATICA</vt:lpstr>
      <vt:lpstr> CAT. FUNCION, SUB FUNCION</vt:lpstr>
      <vt:lpstr>CAT FF</vt:lpstr>
      <vt:lpstr>CAT. CLASIFICACIÓN PROGRAMATICA</vt:lpstr>
      <vt:lpstr>Hoja1</vt:lpstr>
      <vt:lpstr>'CAT. CLASIFICACIÓN PROGRAMATICA'!Área_de_impresión</vt:lpstr>
      <vt:lpstr>'PLANTILLA  '!Área_de_impresión</vt:lpstr>
      <vt:lpstr>'PRES. CLASIF.  PROGRAMATICA'!Área_de_impresión</vt:lpstr>
      <vt:lpstr>' CAT. FUNCION, SUB FUNCION'!Títulos_a_imprimir</vt:lpstr>
      <vt:lpstr>CLASIFIC.ADMINISTRATIVA!Títulos_a_imprimir</vt:lpstr>
      <vt:lpstr>'CLASIFIC.FUNCIONAL DEL GASTO'!Títulos_a_imprimir</vt:lpstr>
      <vt:lpstr>'Compromisos PMD'!Títulos_a_imprimir</vt:lpstr>
      <vt:lpstr>'ESTIMACION DE INGRESOS'!Títulos_a_imprimir</vt:lpstr>
      <vt:lpstr>INDICADORES!Títulos_a_imprimir</vt:lpstr>
      <vt:lpstr>'Objetivos PMD'!Títulos_a_imprimir</vt:lpstr>
      <vt:lpstr>'PLANTILLA  '!Títulos_a_imprimir</vt:lpstr>
      <vt:lpstr>'PRESUP.EGRESOS FUENTE FINANCIAM'!Títulos_a_imprimir</vt:lpstr>
      <vt:lpstr>PROGRAMACION!Títulos_a_imprimir</vt:lpstr>
      <vt:lpstr>'PROGRAMACION (2)'!Títulos_a_imprimir</vt:lpstr>
      <vt:lpstr>'PROGRAMACION (3)'!Títulos_a_imprimir</vt:lpstr>
      <vt:lpstr>'PROGRAMACION (4)'!Títulos_a_imprimir</vt:lpstr>
      <vt:lpstr>'S.H. EGRESOS'!Títulos_a_imprimir</vt:lpstr>
      <vt:lpstr>'S.H-INGRESOS'!Títulos_a_imprimir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laura.uribe</dc:creator>
  <cp:lastModifiedBy>Usuario</cp:lastModifiedBy>
  <cp:lastPrinted>2016-12-19T23:39:02Z</cp:lastPrinted>
  <dcterms:created xsi:type="dcterms:W3CDTF">2013-09-24T17:23:29Z</dcterms:created>
  <dcterms:modified xsi:type="dcterms:W3CDTF">2017-01-05T15:46:52Z</dcterms:modified>
</cp:coreProperties>
</file>