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cro/Estudo/PalestraSQLSaturday2810/"/>
    </mc:Choice>
  </mc:AlternateContent>
  <xr:revisionPtr revIDLastSave="0" documentId="13_ncr:1_{F97D3CC5-30EE-D64D-84E9-E3287B9CCCC9}" xr6:coauthVersionLast="47" xr6:coauthVersionMax="47" xr10:uidLastSave="{00000000-0000-0000-0000-000000000000}"/>
  <bookViews>
    <workbookView xWindow="0" yWindow="500" windowWidth="33600" windowHeight="19360" activeTab="2" xr2:uid="{E55B514A-0A83-4C37-8DF1-4342BF1D7494}"/>
  </bookViews>
  <sheets>
    <sheet name="Painel" sheetId="1" r:id="rId1"/>
    <sheet name="Premissas Indicadores" sheetId="2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L41" i="1" s="1"/>
  <c r="M41" i="1" s="1"/>
  <c r="N41" i="1" s="1"/>
  <c r="O41" i="1" s="1"/>
  <c r="P41" i="1" s="1"/>
  <c r="Q41" i="1" s="1"/>
  <c r="R41" i="1" s="1"/>
  <c r="S41" i="1" s="1"/>
  <c r="T41" i="1" s="1"/>
  <c r="K40" i="1"/>
  <c r="L40" i="1" s="1"/>
  <c r="M40" i="1" s="1"/>
  <c r="N40" i="1" s="1"/>
  <c r="O40" i="1" s="1"/>
  <c r="P40" i="1" s="1"/>
  <c r="Q40" i="1" s="1"/>
  <c r="R40" i="1" s="1"/>
  <c r="S40" i="1" s="1"/>
  <c r="T40" i="1" s="1"/>
  <c r="K39" i="1"/>
  <c r="L39" i="1" s="1"/>
  <c r="M39" i="1" s="1"/>
  <c r="N39" i="1" s="1"/>
  <c r="O39" i="1" s="1"/>
  <c r="P39" i="1" s="1"/>
  <c r="Q39" i="1" s="1"/>
  <c r="R39" i="1" s="1"/>
  <c r="S39" i="1" s="1"/>
  <c r="T39" i="1" s="1"/>
  <c r="K38" i="1"/>
  <c r="L38" i="1" s="1"/>
  <c r="M38" i="1" s="1"/>
  <c r="N38" i="1" s="1"/>
  <c r="O38" i="1" s="1"/>
  <c r="P38" i="1" s="1"/>
  <c r="Q38" i="1" s="1"/>
  <c r="R38" i="1" s="1"/>
  <c r="S38" i="1" s="1"/>
  <c r="T38" i="1" s="1"/>
  <c r="K37" i="1"/>
  <c r="L37" i="1" s="1"/>
  <c r="M37" i="1" s="1"/>
  <c r="N37" i="1" s="1"/>
  <c r="O37" i="1" s="1"/>
  <c r="P37" i="1" s="1"/>
  <c r="Q37" i="1" s="1"/>
  <c r="R37" i="1" s="1"/>
  <c r="S37" i="1" s="1"/>
  <c r="T37" i="1" s="1"/>
  <c r="K36" i="1"/>
  <c r="L36" i="1" s="1"/>
  <c r="M36" i="1" s="1"/>
  <c r="N36" i="1" s="1"/>
  <c r="O36" i="1" s="1"/>
  <c r="P36" i="1" s="1"/>
  <c r="Q36" i="1" s="1"/>
  <c r="R36" i="1" s="1"/>
  <c r="S36" i="1" s="1"/>
  <c r="T36" i="1" s="1"/>
  <c r="K35" i="1"/>
  <c r="L35" i="1" s="1"/>
  <c r="M35" i="1" s="1"/>
  <c r="N35" i="1" s="1"/>
  <c r="O35" i="1" s="1"/>
  <c r="P35" i="1" s="1"/>
  <c r="Q35" i="1" s="1"/>
  <c r="R35" i="1" s="1"/>
  <c r="S35" i="1" s="1"/>
  <c r="T35" i="1" s="1"/>
  <c r="K34" i="1"/>
  <c r="L34" i="1" s="1"/>
  <c r="M34" i="1" s="1"/>
  <c r="N34" i="1" s="1"/>
  <c r="O34" i="1" s="1"/>
  <c r="P34" i="1" s="1"/>
  <c r="Q34" i="1" s="1"/>
  <c r="R34" i="1" s="1"/>
  <c r="S34" i="1" s="1"/>
  <c r="T34" i="1" s="1"/>
  <c r="K33" i="1"/>
  <c r="L33" i="1" s="1"/>
  <c r="M33" i="1" s="1"/>
  <c r="N33" i="1" s="1"/>
  <c r="O33" i="1" s="1"/>
  <c r="P33" i="1" s="1"/>
  <c r="Q33" i="1" s="1"/>
  <c r="R33" i="1" s="1"/>
  <c r="S33" i="1" s="1"/>
  <c r="T33" i="1" s="1"/>
  <c r="K32" i="1"/>
  <c r="L32" i="1" s="1"/>
  <c r="M32" i="1" s="1"/>
  <c r="N32" i="1" s="1"/>
  <c r="O32" i="1" s="1"/>
  <c r="P32" i="1" s="1"/>
  <c r="Q32" i="1" s="1"/>
  <c r="R32" i="1" s="1"/>
  <c r="S32" i="1" s="1"/>
  <c r="T32" i="1" s="1"/>
  <c r="K29" i="1"/>
  <c r="L29" i="1" s="1"/>
  <c r="M29" i="1" s="1"/>
  <c r="N29" i="1" s="1"/>
  <c r="O29" i="1" s="1"/>
  <c r="P29" i="1" s="1"/>
  <c r="Q29" i="1" s="1"/>
  <c r="R29" i="1" s="1"/>
  <c r="S29" i="1" s="1"/>
  <c r="T29" i="1" s="1"/>
  <c r="K28" i="1"/>
  <c r="L28" i="1" s="1"/>
  <c r="M28" i="1" s="1"/>
  <c r="N28" i="1" s="1"/>
  <c r="O28" i="1" s="1"/>
  <c r="P28" i="1" s="1"/>
  <c r="Q28" i="1" s="1"/>
  <c r="R28" i="1" s="1"/>
  <c r="S28" i="1" s="1"/>
  <c r="T28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K26" i="1"/>
  <c r="L26" i="1" s="1"/>
  <c r="M26" i="1" s="1"/>
  <c r="N26" i="1" s="1"/>
  <c r="O26" i="1" s="1"/>
  <c r="P26" i="1" s="1"/>
  <c r="Q26" i="1" s="1"/>
  <c r="R26" i="1" s="1"/>
  <c r="S26" i="1" s="1"/>
  <c r="T26" i="1" s="1"/>
  <c r="K25" i="1"/>
  <c r="L25" i="1" s="1"/>
  <c r="M25" i="1" s="1"/>
  <c r="N25" i="1" s="1"/>
  <c r="O25" i="1" s="1"/>
  <c r="P25" i="1" s="1"/>
  <c r="Q25" i="1" s="1"/>
  <c r="R25" i="1" s="1"/>
  <c r="S25" i="1" s="1"/>
  <c r="T25" i="1" s="1"/>
  <c r="K24" i="1"/>
  <c r="L24" i="1" s="1"/>
  <c r="M24" i="1" s="1"/>
  <c r="N24" i="1" s="1"/>
  <c r="O24" i="1" s="1"/>
  <c r="P24" i="1" s="1"/>
  <c r="Q24" i="1" s="1"/>
  <c r="R24" i="1" s="1"/>
  <c r="S24" i="1" s="1"/>
  <c r="T24" i="1" s="1"/>
  <c r="K23" i="1"/>
  <c r="L23" i="1" s="1"/>
  <c r="M23" i="1" s="1"/>
  <c r="N23" i="1" s="1"/>
  <c r="O23" i="1" s="1"/>
  <c r="P23" i="1" s="1"/>
  <c r="Q23" i="1" s="1"/>
  <c r="R23" i="1" s="1"/>
  <c r="S23" i="1" s="1"/>
  <c r="T23" i="1" s="1"/>
  <c r="K22" i="1"/>
  <c r="L22" i="1" s="1"/>
  <c r="M22" i="1" s="1"/>
  <c r="N22" i="1" s="1"/>
  <c r="O22" i="1" s="1"/>
  <c r="P22" i="1" s="1"/>
  <c r="Q22" i="1" s="1"/>
  <c r="R22" i="1" s="1"/>
  <c r="S22" i="1" s="1"/>
  <c r="T22" i="1" s="1"/>
  <c r="K21" i="1"/>
  <c r="L21" i="1" s="1"/>
  <c r="M21" i="1" s="1"/>
  <c r="N21" i="1" s="1"/>
  <c r="O21" i="1" s="1"/>
  <c r="P21" i="1" s="1"/>
  <c r="Q21" i="1" s="1"/>
  <c r="R21" i="1" s="1"/>
  <c r="S21" i="1" s="1"/>
  <c r="T21" i="1" s="1"/>
  <c r="K20" i="1"/>
  <c r="L20" i="1" s="1"/>
  <c r="M20" i="1" s="1"/>
  <c r="N20" i="1" s="1"/>
  <c r="O20" i="1" s="1"/>
  <c r="P20" i="1" s="1"/>
  <c r="Q20" i="1" s="1"/>
  <c r="R20" i="1" s="1"/>
  <c r="S20" i="1" s="1"/>
  <c r="T20" i="1" s="1"/>
  <c r="K17" i="1"/>
  <c r="L17" i="1" s="1"/>
  <c r="M17" i="1" s="1"/>
  <c r="N17" i="1" s="1"/>
  <c r="O17" i="1" s="1"/>
  <c r="P17" i="1" s="1"/>
  <c r="Q17" i="1" s="1"/>
  <c r="R17" i="1" s="1"/>
  <c r="S17" i="1" s="1"/>
  <c r="T17" i="1" s="1"/>
  <c r="K16" i="1"/>
  <c r="L16" i="1" s="1"/>
  <c r="M16" i="1" s="1"/>
  <c r="N16" i="1" s="1"/>
  <c r="O16" i="1" s="1"/>
  <c r="P16" i="1" s="1"/>
  <c r="Q16" i="1" s="1"/>
  <c r="R16" i="1" s="1"/>
  <c r="S16" i="1" s="1"/>
  <c r="T16" i="1" s="1"/>
  <c r="K15" i="1"/>
  <c r="L15" i="1" s="1"/>
  <c r="M15" i="1" s="1"/>
  <c r="N15" i="1" s="1"/>
  <c r="O15" i="1" s="1"/>
  <c r="P15" i="1" s="1"/>
  <c r="Q15" i="1" s="1"/>
  <c r="R15" i="1" s="1"/>
  <c r="S15" i="1" s="1"/>
  <c r="T15" i="1" s="1"/>
  <c r="K14" i="1"/>
  <c r="L14" i="1" s="1"/>
  <c r="M14" i="1" s="1"/>
  <c r="N14" i="1" s="1"/>
  <c r="O14" i="1" s="1"/>
  <c r="P14" i="1" s="1"/>
  <c r="Q14" i="1" s="1"/>
  <c r="R14" i="1" s="1"/>
  <c r="S14" i="1" s="1"/>
  <c r="T14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K11" i="1"/>
  <c r="L11" i="1" s="1"/>
  <c r="M11" i="1" s="1"/>
  <c r="N11" i="1" s="1"/>
  <c r="O11" i="1" s="1"/>
  <c r="P11" i="1" s="1"/>
  <c r="Q11" i="1" s="1"/>
  <c r="R11" i="1" s="1"/>
  <c r="S11" i="1" s="1"/>
  <c r="T11" i="1" s="1"/>
  <c r="K10" i="1"/>
  <c r="L10" i="1" s="1"/>
  <c r="M10" i="1" s="1"/>
  <c r="N10" i="1" s="1"/>
  <c r="O10" i="1" s="1"/>
  <c r="P10" i="1" s="1"/>
  <c r="Q10" i="1" s="1"/>
  <c r="R10" i="1" s="1"/>
  <c r="S10" i="1" s="1"/>
  <c r="T10" i="1" s="1"/>
  <c r="K9" i="1"/>
  <c r="L9" i="1" s="1"/>
  <c r="M9" i="1" s="1"/>
  <c r="N9" i="1" s="1"/>
  <c r="O9" i="1" s="1"/>
  <c r="P9" i="1" s="1"/>
  <c r="Q9" i="1" s="1"/>
  <c r="R9" i="1" s="1"/>
  <c r="S9" i="1" s="1"/>
  <c r="T9" i="1" s="1"/>
  <c r="K8" i="1"/>
  <c r="L8" i="1" s="1"/>
  <c r="M8" i="1" s="1"/>
  <c r="N8" i="1" s="1"/>
  <c r="O8" i="1" s="1"/>
  <c r="P8" i="1" s="1"/>
  <c r="Q8" i="1" s="1"/>
  <c r="R8" i="1" s="1"/>
  <c r="S8" i="1" s="1"/>
  <c r="T8" i="1" s="1"/>
  <c r="B28" i="2"/>
  <c r="B27" i="2"/>
  <c r="B31" i="2"/>
  <c r="B30" i="2"/>
  <c r="B29" i="2"/>
  <c r="B26" i="2"/>
  <c r="B25" i="2"/>
  <c r="B24" i="2"/>
  <c r="B23" i="2"/>
  <c r="B22" i="2"/>
  <c r="B21" i="2"/>
  <c r="F21" i="2" l="1"/>
  <c r="G21" i="2" s="1"/>
  <c r="H21" i="2" s="1"/>
  <c r="I21" i="2" s="1"/>
  <c r="J21" i="2" s="1"/>
  <c r="K21" i="2" s="1"/>
  <c r="L21" i="2" s="1"/>
  <c r="D19" i="2"/>
  <c r="E19" i="2" s="1"/>
  <c r="F19" i="2" s="1"/>
  <c r="G19" i="2" s="1"/>
  <c r="H19" i="2" s="1"/>
  <c r="I19" i="2" s="1"/>
  <c r="J19" i="2" s="1"/>
  <c r="K19" i="2" s="1"/>
  <c r="L19" i="2" s="1"/>
  <c r="T53" i="1" l="1"/>
  <c r="S53" i="1"/>
  <c r="R53" i="1"/>
  <c r="Q53" i="1"/>
  <c r="P53" i="1"/>
  <c r="O53" i="1"/>
  <c r="N53" i="1"/>
  <c r="M53" i="1"/>
  <c r="L53" i="1"/>
  <c r="K53" i="1"/>
  <c r="T52" i="1"/>
  <c r="S52" i="1"/>
  <c r="R52" i="1"/>
  <c r="Q52" i="1"/>
  <c r="P52" i="1"/>
  <c r="O52" i="1"/>
  <c r="N52" i="1"/>
  <c r="M52" i="1"/>
  <c r="L52" i="1"/>
  <c r="K52" i="1"/>
  <c r="T51" i="1"/>
  <c r="S51" i="1"/>
  <c r="R51" i="1"/>
  <c r="Q51" i="1"/>
  <c r="P51" i="1"/>
  <c r="O51" i="1"/>
  <c r="N51" i="1"/>
  <c r="M51" i="1"/>
  <c r="L51" i="1"/>
  <c r="K51" i="1"/>
  <c r="T50" i="1"/>
  <c r="S50" i="1"/>
  <c r="R50" i="1"/>
  <c r="Q50" i="1"/>
  <c r="P50" i="1"/>
  <c r="O50" i="1"/>
  <c r="N50" i="1"/>
  <c r="M50" i="1"/>
  <c r="L50" i="1"/>
  <c r="K50" i="1"/>
  <c r="T49" i="1"/>
  <c r="S49" i="1"/>
  <c r="R49" i="1"/>
  <c r="Q49" i="1"/>
  <c r="P49" i="1"/>
  <c r="O49" i="1"/>
  <c r="N49" i="1"/>
  <c r="M49" i="1"/>
  <c r="L49" i="1"/>
  <c r="K49" i="1"/>
  <c r="T48" i="1"/>
  <c r="S48" i="1"/>
  <c r="R48" i="1"/>
  <c r="Q48" i="1"/>
  <c r="P48" i="1"/>
  <c r="O48" i="1"/>
  <c r="N48" i="1"/>
  <c r="M48" i="1"/>
  <c r="L48" i="1"/>
  <c r="K48" i="1"/>
  <c r="T47" i="1"/>
  <c r="S47" i="1"/>
  <c r="R47" i="1"/>
  <c r="Q47" i="1"/>
  <c r="P47" i="1"/>
  <c r="O47" i="1"/>
  <c r="N47" i="1"/>
  <c r="M47" i="1"/>
  <c r="L47" i="1"/>
  <c r="K47" i="1"/>
  <c r="T46" i="1"/>
  <c r="S46" i="1"/>
  <c r="R46" i="1"/>
  <c r="Q46" i="1"/>
  <c r="P46" i="1"/>
  <c r="O46" i="1"/>
  <c r="N46" i="1"/>
  <c r="M46" i="1"/>
  <c r="L46" i="1"/>
  <c r="K46" i="1"/>
  <c r="T45" i="1"/>
  <c r="S45" i="1"/>
  <c r="R45" i="1"/>
  <c r="Q45" i="1"/>
  <c r="P45" i="1"/>
  <c r="O45" i="1"/>
  <c r="N45" i="1"/>
  <c r="M45" i="1"/>
  <c r="L45" i="1"/>
  <c r="K45" i="1"/>
  <c r="T44" i="1"/>
  <c r="S44" i="1"/>
  <c r="R44" i="1"/>
  <c r="Q44" i="1"/>
  <c r="P44" i="1"/>
  <c r="O44" i="1"/>
  <c r="N44" i="1"/>
  <c r="M44" i="1"/>
  <c r="L44" i="1"/>
  <c r="K4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T31" i="1"/>
  <c r="S31" i="1"/>
  <c r="R31" i="1"/>
  <c r="Q31" i="1"/>
  <c r="P31" i="1"/>
  <c r="O31" i="1"/>
  <c r="N31" i="1"/>
  <c r="M31" i="1"/>
  <c r="L31" i="1"/>
  <c r="K31" i="1"/>
  <c r="I31" i="1"/>
  <c r="H31" i="1"/>
  <c r="T19" i="1"/>
  <c r="S19" i="1"/>
  <c r="R19" i="1"/>
  <c r="Q19" i="1"/>
  <c r="P19" i="1"/>
  <c r="O19" i="1"/>
  <c r="N19" i="1"/>
  <c r="M19" i="1"/>
  <c r="L19" i="1"/>
  <c r="K19" i="1"/>
  <c r="I19" i="1"/>
  <c r="H19" i="1"/>
  <c r="T7" i="1"/>
  <c r="S7" i="1"/>
  <c r="R7" i="1"/>
  <c r="Q7" i="1"/>
  <c r="P7" i="1"/>
  <c r="O7" i="1"/>
  <c r="N7" i="1"/>
  <c r="M7" i="1"/>
  <c r="L7" i="1"/>
  <c r="K7" i="1"/>
  <c r="I7" i="1"/>
  <c r="H7" i="1"/>
  <c r="H43" i="1" l="1"/>
  <c r="L43" i="1"/>
  <c r="Q43" i="1"/>
  <c r="P43" i="1"/>
  <c r="R43" i="1"/>
  <c r="K43" i="1"/>
  <c r="T43" i="1"/>
  <c r="N43" i="1"/>
  <c r="I43" i="1"/>
  <c r="O43" i="1"/>
  <c r="M43" i="1"/>
  <c r="S43" i="1"/>
  <c r="I4" i="1"/>
  <c r="K4" i="1" s="1"/>
  <c r="L4" i="1" s="1"/>
  <c r="M4" i="1" s="1"/>
  <c r="N4" i="1" s="1"/>
  <c r="O4" i="1" s="1"/>
  <c r="P4" i="1" s="1"/>
  <c r="Q4" i="1" s="1"/>
  <c r="R4" i="1" s="1"/>
  <c r="S4" i="1" s="1"/>
  <c r="T4" i="1" s="1"/>
</calcChain>
</file>

<file path=xl/sharedStrings.xml><?xml version="1.0" encoding="utf-8"?>
<sst xmlns="http://schemas.openxmlformats.org/spreadsheetml/2006/main" count="216" uniqueCount="76">
  <si>
    <t>DESCRIÇÃO</t>
  </si>
  <si>
    <t>REAL</t>
  </si>
  <si>
    <t>REAL + PREV</t>
  </si>
  <si>
    <t>PROJ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</si>
  <si>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</si>
  <si>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</si>
  <si>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</si>
  <si>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</si>
  <si>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</si>
  <si>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</si>
  <si>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</si>
  <si>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</si>
  <si>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</si>
  <si>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</si>
  <si>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PREMISSAS PARA PROJEÇÕES</t>
  </si>
  <si>
    <t>VACÂNCIA</t>
  </si>
  <si>
    <t>PIB</t>
  </si>
  <si>
    <t>IPC-A</t>
  </si>
  <si>
    <t>ABL</t>
  </si>
  <si>
    <t>VENDAS</t>
  </si>
  <si>
    <t>FLUXO DE PESSOAS</t>
  </si>
  <si>
    <t>FLUXO VEÍCULOS</t>
  </si>
  <si>
    <t>VAGAS</t>
  </si>
  <si>
    <t>EMPREGO</t>
  </si>
  <si>
    <t>RENDA PER CAPTA VITORIA</t>
  </si>
  <si>
    <t>PROPRIETARIO 01 - SETOR 01</t>
  </si>
  <si>
    <t>PROPRIETARIO 01 - SETOR 02</t>
  </si>
  <si>
    <t>PROPRIETARIO 01 - SETOR 03</t>
  </si>
  <si>
    <t>PROPRIETARIO 01 - CONSOLIDADO</t>
  </si>
  <si>
    <t>ITEM DE ALUGUEL 01</t>
  </si>
  <si>
    <t>ITEM DE ALUGUEL 02</t>
  </si>
  <si>
    <t>ITEM DE ALUGUEL 03</t>
  </si>
  <si>
    <t>ITEM DE ALUGUEL 04</t>
  </si>
  <si>
    <t>ITEM DE ALUGUEL 05</t>
  </si>
  <si>
    <t>ITEM DE ALUGUEL 06</t>
  </si>
  <si>
    <t>ITEM DE ALUGUEL 07</t>
  </si>
  <si>
    <t>ITEM DE ALUGUEL 08</t>
  </si>
  <si>
    <t>ITEM DE ALUGUEL 09</t>
  </si>
  <si>
    <t>ITEM DE ALUGUEL 10</t>
  </si>
  <si>
    <t>PROJEÇÃO RECEITA - PRÓXIMOS 10 ANOS</t>
  </si>
  <si>
    <t>Setores</t>
  </si>
  <si>
    <t>Codigo</t>
  </si>
  <si>
    <t>Setor</t>
  </si>
  <si>
    <t>Itens de Aluguel</t>
  </si>
  <si>
    <t>Item</t>
  </si>
  <si>
    <t>IndicadoresPorItens</t>
  </si>
  <si>
    <t>CodigoItem</t>
  </si>
  <si>
    <t>Indicador</t>
  </si>
  <si>
    <t>IPCA</t>
  </si>
  <si>
    <t>IGP-M</t>
  </si>
  <si>
    <t>ValorTotal</t>
  </si>
  <si>
    <t>DataInicio</t>
  </si>
  <si>
    <t>Setor 01</t>
  </si>
  <si>
    <t>Setor 02</t>
  </si>
  <si>
    <t>Setor 03</t>
  </si>
  <si>
    <t>Item de aluguel do setor 01</t>
  </si>
  <si>
    <t>Item de aluguel do setor 02</t>
  </si>
  <si>
    <t>Item de aluguel do setor 03</t>
  </si>
  <si>
    <t>Segundo item de aluguel do setor 01</t>
  </si>
  <si>
    <t>Segundo item de aluguel do setor 02</t>
  </si>
  <si>
    <t>Segundo item de aluguel do setor 03</t>
  </si>
  <si>
    <t>Terceiro item de aluguel do setor 01</t>
  </si>
  <si>
    <t>Terceiro item de aluguel do setor 02</t>
  </si>
  <si>
    <t>Terceiro item de aluguel do setor 03</t>
  </si>
  <si>
    <t>Quarto item de aluguel do setor 01</t>
  </si>
  <si>
    <t>Quarto item de aluguel do setor 02</t>
  </si>
  <si>
    <t>Quarto item de aluguel do setor 03</t>
  </si>
  <si>
    <t>Quinto item de aluguel do setor 01</t>
  </si>
  <si>
    <t>Quinto item de aluguel do setor 03</t>
  </si>
  <si>
    <t>Quinto item de aluguel do setor 02</t>
  </si>
  <si>
    <t>Sexto item de aluguel do setor 01</t>
  </si>
  <si>
    <t>Sexto item de aluguel do setor 02</t>
  </si>
  <si>
    <t>Sexto item de aluguel do setor 03</t>
  </si>
  <si>
    <t>Sétimo item de aluguel do setor 01</t>
  </si>
  <si>
    <t>Sétimo item de aluguel do setor 02</t>
  </si>
  <si>
    <t>IGPD-M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</si>
</sst>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0"/>
      </left>
      <right style="hair">
        <color theme="0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hair">
        <color theme="1"/>
      </top>
      <bottom style="hair">
        <color theme="1"/>
      </bottom>
      <diagonal/>
    </border>
    <border>
      <left style="medium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 vertical="center"/>
    </xf>
    <xf numFmtId="164" fontId="5" fillId="2" borderId="0" xfId="1" applyNumberFormat="1" applyFont="1" applyFill="1"/>
    <xf numFmtId="164" fontId="3" fillId="2" borderId="0" xfId="1" applyNumberFormat="1" applyFont="1" applyFill="1"/>
    <xf numFmtId="0" fontId="6" fillId="3" borderId="1" xfId="0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7" fillId="2" borderId="6" xfId="0" applyFont="1" applyFill="1" applyBorder="1"/>
    <xf numFmtId="0" fontId="7" fillId="2" borderId="6" xfId="0" applyFont="1" applyFill="1" applyBorder="1" applyAlignment="1">
      <alignment horizontal="center"/>
    </xf>
    <xf numFmtId="0" fontId="0" fillId="2" borderId="7" xfId="0" applyFill="1" applyBorder="1"/>
    <xf numFmtId="0" fontId="6" fillId="3" borderId="8" xfId="0" applyFont="1" applyFill="1" applyBorder="1" applyAlignment="1">
      <alignment horizontal="center"/>
    </xf>
    <xf numFmtId="0" fontId="9" fillId="2" borderId="0" xfId="2" applyFill="1"/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7" fillId="5" borderId="6" xfId="0" applyFont="1" applyFill="1" applyBorder="1" applyAlignment="1">
      <alignment horizontal="center"/>
    </xf>
    <xf numFmtId="0" fontId="7" fillId="5" borderId="6" xfId="0" applyFont="1" applyFill="1" applyBorder="1"/>
    <xf numFmtId="0" fontId="7" fillId="2" borderId="9" xfId="0" applyFont="1" applyFill="1" applyBorder="1"/>
    <xf numFmtId="10" fontId="7" fillId="2" borderId="9" xfId="0" applyNumberFormat="1" applyFont="1" applyFill="1" applyBorder="1" applyAlignment="1">
      <alignment horizontal="center"/>
    </xf>
    <xf numFmtId="9" fontId="7" fillId="2" borderId="9" xfId="0" applyNumberFormat="1" applyFont="1" applyFill="1" applyBorder="1" applyAlignment="1">
      <alignment horizontal="center"/>
    </xf>
    <xf numFmtId="9" fontId="7" fillId="4" borderId="9" xfId="0" applyNumberFormat="1" applyFont="1" applyFill="1" applyBorder="1" applyAlignment="1">
      <alignment horizontal="center"/>
    </xf>
    <xf numFmtId="10" fontId="7" fillId="5" borderId="0" xfId="0" applyNumberFormat="1" applyFont="1" applyFill="1" applyAlignment="1">
      <alignment horizontal="center"/>
    </xf>
    <xf numFmtId="9" fontId="7" fillId="5" borderId="0" xfId="0" applyNumberFormat="1" applyFont="1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4" fillId="7" borderId="0" xfId="0" applyFont="1" applyFill="1"/>
    <xf numFmtId="164" fontId="4" fillId="7" borderId="3" xfId="1" applyNumberFormat="1" applyFont="1" applyFill="1" applyBorder="1"/>
    <xf numFmtId="164" fontId="6" fillId="7" borderId="0" xfId="1" applyNumberFormat="1" applyFont="1" applyFill="1"/>
    <xf numFmtId="164" fontId="4" fillId="7" borderId="4" xfId="1" applyNumberFormat="1" applyFont="1" applyFill="1" applyBorder="1"/>
    <xf numFmtId="0" fontId="4" fillId="0" borderId="0" xfId="0" applyFont="1"/>
    <xf numFmtId="164" fontId="3" fillId="0" borderId="0" xfId="1" applyNumberFormat="1" applyFont="1" applyFill="1"/>
    <xf numFmtId="164" fontId="5" fillId="0" borderId="0" xfId="1" applyNumberFormat="1" applyFont="1" applyFill="1"/>
    <xf numFmtId="14" fontId="0" fillId="0" borderId="0" xfId="0" applyNumberFormat="1"/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32</xdr:row>
      <xdr:rowOff>167640</xdr:rowOff>
    </xdr:from>
    <xdr:to>
      <xdr:col>13</xdr:col>
      <xdr:colOff>503719</xdr:colOff>
      <xdr:row>67</xdr:row>
      <xdr:rowOff>84367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C2B2FE9-FD54-C46F-B032-91938F1D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" y="4221480"/>
          <a:ext cx="9220999" cy="63175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FE9D3E-F9F5-F14A-92EF-F287EA05105C}" name="tbSetores" displayName="tbSetores" ref="A2:B5" totalsRowShown="0">
  <autoFilter ref="A2:B5" xr:uid="{43FE9D3E-F9F5-F14A-92EF-F287EA05105C}"/>
  <tableColumns count="2">
    <tableColumn id="1" xr3:uid="{58DF4A9A-EBE6-EC4E-AB56-5607B3AD16A9}" name="Codigo"/>
    <tableColumn id="2" xr3:uid="{DEDF6D68-F4F8-7A46-A52E-3F2192145B7C}" name="Set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03C69-6760-0940-A00D-A9E8EB368776}" name="tbItens" displayName="tbItens" ref="A10:E30" totalsRowShown="0">
  <autoFilter ref="A10:E30" xr:uid="{49103C69-6760-0940-A00D-A9E8EB368776}"/>
  <tableColumns count="5">
    <tableColumn id="1" xr3:uid="{3BCF5F8A-3510-E34A-8AFF-0B818092B34A}" name="Codigo"/>
    <tableColumn id="2" xr3:uid="{516FE87A-AE1A-754E-889F-19842AFE5DA1}" name="Item"/>
    <tableColumn id="5" xr3:uid="{0985A345-7891-D042-B0FB-654ABE3915CC}" name="Setor"/>
    <tableColumn id="3" xr3:uid="{02380ABC-394F-B14A-BB55-2940E1E21332}" name="ValorTotal"/>
    <tableColumn id="4" xr3:uid="{59861BE8-5683-1140-8EEC-2301DAA7174C}" name="DataInici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F6BE8C-85F6-BC40-BE91-791CE7A8F1C2}" name="tbIndicadorPorItem" displayName="tbIndicadorPorItem" ref="A36:C76" totalsRowShown="0">
  <autoFilter ref="A36:C76" xr:uid="{12F6BE8C-85F6-BC40-BE91-791CE7A8F1C2}"/>
  <tableColumns count="3">
    <tableColumn id="1" xr3:uid="{C5A2C1A7-B9B5-6944-96A2-AE306DA13879}" name="Codigo"/>
    <tableColumn id="2" xr3:uid="{4B0A853C-B04F-3F45-BB93-99BF6D5A827F}" name="CodigoItem"/>
    <tableColumn id="3" xr3:uid="{96A62153-1308-9448-B72F-0DA11F2A39CB}" name="Indicado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2801-38BB-4766-A40A-0FB4DF720D7C}">
  <sheetPr>
    <outlinePr summaryBelow="0"/>
    <pageSetUpPr fitToPage="1"/>
  </sheetPr>
  <dimension ref="B1:T63"/>
  <sheetViews>
    <sheetView zoomScale="120" zoomScaleNormal="120" workbookViewId="0">
      <selection activeCell="D59" sqref="C57:D59"/>
    </sheetView>
  </sheetViews>
  <sheetFormatPr baseColWidth="10" defaultColWidth="8.83203125" defaultRowHeight="15" outlineLevelRow="1" x14ac:dyDescent="0.2"/>
  <cols>
    <col min="1" max="1" width="1" style="1" customWidth="1"/>
    <col min="2" max="2" width="3.83203125" style="9" customWidth="1"/>
    <col min="3" max="3" width="1" style="1" customWidth="1"/>
    <col min="4" max="4" width="26.6640625" style="2" customWidth="1"/>
    <col min="5" max="5" width="1.1640625" style="1" customWidth="1"/>
    <col min="6" max="6" width="3.5" style="9" customWidth="1"/>
    <col min="7" max="7" width="1.1640625" style="1" customWidth="1"/>
    <col min="8" max="9" width="14.1640625" style="1" bestFit="1" customWidth="1"/>
    <col min="10" max="10" width="1.1640625" style="3" customWidth="1"/>
    <col min="11" max="20" width="14.1640625" style="1" bestFit="1" customWidth="1"/>
    <col min="21" max="16384" width="8.83203125" style="1"/>
  </cols>
  <sheetData>
    <row r="1" spans="2:20" ht="5" customHeight="1" x14ac:dyDescent="0.2"/>
    <row r="2" spans="2:20" ht="19" x14ac:dyDescent="0.25">
      <c r="D2" s="43" t="s">
        <v>39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2:20" ht="16" thickBot="1" x14ac:dyDescent="0.25"/>
    <row r="4" spans="2:20" ht="16" thickBot="1" x14ac:dyDescent="0.25">
      <c r="D4" s="44" t="s">
        <v>0</v>
      </c>
      <c r="E4" s="45"/>
      <c r="F4" s="45"/>
      <c r="G4" s="4"/>
      <c r="H4" s="40">
        <v>2022</v>
      </c>
      <c r="I4" s="41">
        <f>H4+1</f>
        <v>2023</v>
      </c>
      <c r="J4" s="31"/>
      <c r="K4" s="30">
        <f>I4+1</f>
        <v>2024</v>
      </c>
      <c r="L4" s="30">
        <f t="shared" ref="L4:T4" si="0">K4+1</f>
        <v>2025</v>
      </c>
      <c r="M4" s="30">
        <f t="shared" si="0"/>
        <v>2026</v>
      </c>
      <c r="N4" s="30">
        <f t="shared" si="0"/>
        <v>2027</v>
      </c>
      <c r="O4" s="30">
        <f t="shared" si="0"/>
        <v>2028</v>
      </c>
      <c r="P4" s="30">
        <f t="shared" si="0"/>
        <v>2029</v>
      </c>
      <c r="Q4" s="30">
        <f t="shared" si="0"/>
        <v>2030</v>
      </c>
      <c r="R4" s="30">
        <f t="shared" si="0"/>
        <v>2031</v>
      </c>
      <c r="S4" s="30">
        <f t="shared" si="0"/>
        <v>2032</v>
      </c>
      <c r="T4" s="30">
        <f t="shared" si="0"/>
        <v>2033</v>
      </c>
    </row>
    <row r="5" spans="2:20" ht="16" thickBot="1" x14ac:dyDescent="0.25">
      <c r="D5" s="44"/>
      <c r="E5" s="45"/>
      <c r="F5" s="45"/>
      <c r="G5" s="4"/>
      <c r="H5" s="40" t="s">
        <v>1</v>
      </c>
      <c r="I5" s="41" t="s">
        <v>2</v>
      </c>
      <c r="J5" s="31"/>
      <c r="K5" s="30" t="s">
        <v>3</v>
      </c>
      <c r="L5" s="30" t="s">
        <v>3</v>
      </c>
      <c r="M5" s="30" t="s">
        <v>3</v>
      </c>
      <c r="N5" s="30" t="s">
        <v>3</v>
      </c>
      <c r="O5" s="30" t="s">
        <v>3</v>
      </c>
      <c r="P5" s="30" t="s">
        <v>3</v>
      </c>
      <c r="Q5" s="30" t="s">
        <v>3</v>
      </c>
      <c r="R5" s="30" t="s">
        <v>3</v>
      </c>
      <c r="S5" s="30" t="s">
        <v>3</v>
      </c>
      <c r="T5" s="30" t="s">
        <v>3</v>
      </c>
    </row>
    <row r="6" spans="2:20" ht="14" customHeight="1" x14ac:dyDescent="0.2"/>
    <row r="7" spans="2:20" s="2" customFormat="1" ht="14" customHeight="1" x14ac:dyDescent="0.2">
      <c r="B7" s="9"/>
      <c r="D7" s="42" t="s">
        <v>25</v>
      </c>
      <c r="E7" s="42"/>
      <c r="F7" s="42"/>
      <c r="G7" s="32"/>
      <c r="H7" s="33">
        <f>SUM(H8:H17)</f>
        <v>10000000</v>
      </c>
      <c r="I7" s="33">
        <f>SUM(I8:I17)</f>
        <v>10000000</v>
      </c>
      <c r="J7" s="34"/>
      <c r="K7" s="35">
        <f t="shared" ref="K7:T7" si="1">SUM(K8:K17)</f>
        <v>10399000</v>
      </c>
      <c r="L7" s="35">
        <f t="shared" si="1"/>
        <v>10814960</v>
      </c>
      <c r="M7" s="35">
        <f t="shared" si="1"/>
        <v>11247558.4</v>
      </c>
      <c r="N7" s="35">
        <f t="shared" si="1"/>
        <v>11697460.736</v>
      </c>
      <c r="O7" s="35">
        <f t="shared" si="1"/>
        <v>12165359.165439999</v>
      </c>
      <c r="P7" s="35">
        <f t="shared" si="1"/>
        <v>12651973.532057598</v>
      </c>
      <c r="Q7" s="35">
        <f t="shared" si="1"/>
        <v>13158052.473339904</v>
      </c>
      <c r="R7" s="35">
        <f t="shared" si="1"/>
        <v>13684374.572273498</v>
      </c>
      <c r="S7" s="35">
        <f t="shared" si="1"/>
        <v>14231749.555164443</v>
      </c>
      <c r="T7" s="35">
        <f t="shared" si="1"/>
        <v>14801019.537371021</v>
      </c>
    </row>
    <row r="8" spans="2:20" outlineLevel="1" x14ac:dyDescent="0.2">
      <c r="B8" s="9" t="s">
        <v>4</v>
      </c>
      <c r="D8" s="2" t="s">
        <v>29</v>
      </c>
      <c r="H8" s="6">
        <v>1000000</v>
      </c>
      <c r="I8" s="6">
        <v>1000000</v>
      </c>
      <c r="J8" s="5"/>
      <c r="K8" s="6">
        <f>I8*'Premissas Indicadores'!$C$21+I8</f>
        <v>1039900</v>
      </c>
      <c r="L8" s="6">
        <f>K8*'Premissas Indicadores'!$D$21+K8</f>
        <v>1081496</v>
      </c>
      <c r="M8" s="6">
        <f>L8*'Premissas Indicadores'!$E$21+L8</f>
        <v>1124755.8400000001</v>
      </c>
      <c r="N8" s="6">
        <f>M8*'Premissas Indicadores'!$F$21+M8</f>
        <v>1169746.0736</v>
      </c>
      <c r="O8" s="6">
        <f>N8*'Premissas Indicadores'!$G$21+N8</f>
        <v>1216535.9165439999</v>
      </c>
      <c r="P8" s="6">
        <f>O8*'Premissas Indicadores'!$H$21+O8</f>
        <v>1265197.35320576</v>
      </c>
      <c r="Q8" s="6">
        <f>P8*'Premissas Indicadores'!$I$21+P8</f>
        <v>1315805.2473339904</v>
      </c>
      <c r="R8" s="6">
        <f>Q8*'Premissas Indicadores'!$J$21+Q8</f>
        <v>1368437.45722735</v>
      </c>
      <c r="S8" s="6">
        <f>R8*'Premissas Indicadores'!$K$21+R8</f>
        <v>1423174.9555164441</v>
      </c>
      <c r="T8" s="6">
        <f>S8*'Premissas Indicadores'!$L$21+S8</f>
        <v>1480101.9537371018</v>
      </c>
    </row>
    <row r="9" spans="2:20" outlineLevel="1" x14ac:dyDescent="0.2">
      <c r="B9" s="9" t="s">
        <v>5</v>
      </c>
      <c r="D9" s="2" t="s">
        <v>30</v>
      </c>
      <c r="H9" s="6">
        <v>1000000</v>
      </c>
      <c r="I9" s="6">
        <v>1000000</v>
      </c>
      <c r="J9" s="5"/>
      <c r="K9" s="6">
        <f>I9*'Premissas Indicadores'!$C$21+I9</f>
        <v>1039900</v>
      </c>
      <c r="L9" s="6">
        <f>K9*'Premissas Indicadores'!$D$21+K9</f>
        <v>1081496</v>
      </c>
      <c r="M9" s="6">
        <f>L9*'Premissas Indicadores'!$E$21+L9</f>
        <v>1124755.8400000001</v>
      </c>
      <c r="N9" s="6">
        <f>M9*'Premissas Indicadores'!$F$21+M9</f>
        <v>1169746.0736</v>
      </c>
      <c r="O9" s="6">
        <f>N9*'Premissas Indicadores'!$G$21+N9</f>
        <v>1216535.9165439999</v>
      </c>
      <c r="P9" s="6">
        <f>O9*'Premissas Indicadores'!$H$21+O9</f>
        <v>1265197.35320576</v>
      </c>
      <c r="Q9" s="6">
        <f>P9*'Premissas Indicadores'!$I$21+P9</f>
        <v>1315805.2473339904</v>
      </c>
      <c r="R9" s="6">
        <f>Q9*'Premissas Indicadores'!$J$21+Q9</f>
        <v>1368437.45722735</v>
      </c>
      <c r="S9" s="6">
        <f>R9*'Premissas Indicadores'!$K$21+R9</f>
        <v>1423174.9555164441</v>
      </c>
      <c r="T9" s="6">
        <f>S9*'Premissas Indicadores'!$L$21+S9</f>
        <v>1480101.9537371018</v>
      </c>
    </row>
    <row r="10" spans="2:20" outlineLevel="1" x14ac:dyDescent="0.2">
      <c r="B10" s="9" t="s">
        <v>6</v>
      </c>
      <c r="D10" s="2" t="s">
        <v>31</v>
      </c>
      <c r="H10" s="6">
        <v>1000000</v>
      </c>
      <c r="I10" s="6">
        <v>1000000</v>
      </c>
      <c r="J10" s="5"/>
      <c r="K10" s="6">
        <f>I10*'Premissas Indicadores'!$C$21+I10</f>
        <v>1039900</v>
      </c>
      <c r="L10" s="6">
        <f>K10*'Premissas Indicadores'!$D$21+K10</f>
        <v>1081496</v>
      </c>
      <c r="M10" s="6">
        <f>L10*'Premissas Indicadores'!$E$21+L10</f>
        <v>1124755.8400000001</v>
      </c>
      <c r="N10" s="6">
        <f>M10*'Premissas Indicadores'!$F$21+M10</f>
        <v>1169746.0736</v>
      </c>
      <c r="O10" s="6">
        <f>N10*'Premissas Indicadores'!$G$21+N10</f>
        <v>1216535.9165439999</v>
      </c>
      <c r="P10" s="6">
        <f>O10*'Premissas Indicadores'!$H$21+O10</f>
        <v>1265197.35320576</v>
      </c>
      <c r="Q10" s="6">
        <f>P10*'Premissas Indicadores'!$I$21+P10</f>
        <v>1315805.2473339904</v>
      </c>
      <c r="R10" s="6">
        <f>Q10*'Premissas Indicadores'!$J$21+Q10</f>
        <v>1368437.45722735</v>
      </c>
      <c r="S10" s="6">
        <f>R10*'Premissas Indicadores'!$K$21+R10</f>
        <v>1423174.9555164441</v>
      </c>
      <c r="T10" s="6">
        <f>S10*'Premissas Indicadores'!$L$21+S10</f>
        <v>1480101.9537371018</v>
      </c>
    </row>
    <row r="11" spans="2:20" outlineLevel="1" x14ac:dyDescent="0.2">
      <c r="B11" s="9" t="s">
        <v>7</v>
      </c>
      <c r="D11" s="2" t="s">
        <v>32</v>
      </c>
      <c r="H11" s="6">
        <v>1000000</v>
      </c>
      <c r="I11" s="6">
        <v>1000000</v>
      </c>
      <c r="J11" s="5"/>
      <c r="K11" s="6">
        <f>I11*'Premissas Indicadores'!$C$21+I11</f>
        <v>1039900</v>
      </c>
      <c r="L11" s="6">
        <f>K11*'Premissas Indicadores'!$D$21+K11</f>
        <v>1081496</v>
      </c>
      <c r="M11" s="6">
        <f>L11*'Premissas Indicadores'!$E$21+L11</f>
        <v>1124755.8400000001</v>
      </c>
      <c r="N11" s="6">
        <f>M11*'Premissas Indicadores'!$F$21+M11</f>
        <v>1169746.0736</v>
      </c>
      <c r="O11" s="6">
        <f>N11*'Premissas Indicadores'!$G$21+N11</f>
        <v>1216535.9165439999</v>
      </c>
      <c r="P11" s="6">
        <f>O11*'Premissas Indicadores'!$H$21+O11</f>
        <v>1265197.35320576</v>
      </c>
      <c r="Q11" s="6">
        <f>P11*'Premissas Indicadores'!$I$21+P11</f>
        <v>1315805.2473339904</v>
      </c>
      <c r="R11" s="6">
        <f>Q11*'Premissas Indicadores'!$J$21+Q11</f>
        <v>1368437.45722735</v>
      </c>
      <c r="S11" s="6">
        <f>R11*'Premissas Indicadores'!$K$21+R11</f>
        <v>1423174.9555164441</v>
      </c>
      <c r="T11" s="6">
        <f>S11*'Premissas Indicadores'!$L$21+S11</f>
        <v>1480101.9537371018</v>
      </c>
    </row>
    <row r="12" spans="2:20" outlineLevel="1" x14ac:dyDescent="0.2">
      <c r="B12" s="9" t="s">
        <v>8</v>
      </c>
      <c r="D12" s="2" t="s">
        <v>33</v>
      </c>
      <c r="H12" s="6">
        <v>1000000</v>
      </c>
      <c r="I12" s="6">
        <v>1000000</v>
      </c>
      <c r="J12" s="5"/>
      <c r="K12" s="6">
        <f>I12*'Premissas Indicadores'!$C$21+I12</f>
        <v>1039900</v>
      </c>
      <c r="L12" s="6">
        <f>K12*'Premissas Indicadores'!$D$21+K12</f>
        <v>1081496</v>
      </c>
      <c r="M12" s="6">
        <f>L12*'Premissas Indicadores'!$E$21+L12</f>
        <v>1124755.8400000001</v>
      </c>
      <c r="N12" s="6">
        <f>M12*'Premissas Indicadores'!$F$21+M12</f>
        <v>1169746.0736</v>
      </c>
      <c r="O12" s="6">
        <f>N12*'Premissas Indicadores'!$G$21+N12</f>
        <v>1216535.9165439999</v>
      </c>
      <c r="P12" s="6">
        <f>O12*'Premissas Indicadores'!$H$21+O12</f>
        <v>1265197.35320576</v>
      </c>
      <c r="Q12" s="6">
        <f>P12*'Premissas Indicadores'!$I$21+P12</f>
        <v>1315805.2473339904</v>
      </c>
      <c r="R12" s="6">
        <f>Q12*'Premissas Indicadores'!$J$21+Q12</f>
        <v>1368437.45722735</v>
      </c>
      <c r="S12" s="6">
        <f>R12*'Premissas Indicadores'!$K$21+R12</f>
        <v>1423174.9555164441</v>
      </c>
      <c r="T12" s="6">
        <f>S12*'Premissas Indicadores'!$L$21+S12</f>
        <v>1480101.9537371018</v>
      </c>
    </row>
    <row r="13" spans="2:20" outlineLevel="1" x14ac:dyDescent="0.2">
      <c r="B13" s="9" t="s">
        <v>9</v>
      </c>
      <c r="D13" s="2" t="s">
        <v>34</v>
      </c>
      <c r="H13" s="6">
        <v>1000000</v>
      </c>
      <c r="I13" s="6">
        <v>1000000</v>
      </c>
      <c r="J13" s="5"/>
      <c r="K13" s="6">
        <f>I13*'Premissas Indicadores'!$C$21+I13</f>
        <v>1039900</v>
      </c>
      <c r="L13" s="6">
        <f>K13*'Premissas Indicadores'!$D$21+K13</f>
        <v>1081496</v>
      </c>
      <c r="M13" s="6">
        <f>L13*'Premissas Indicadores'!$E$21+L13</f>
        <v>1124755.8400000001</v>
      </c>
      <c r="N13" s="6">
        <f>M13*'Premissas Indicadores'!$F$21+M13</f>
        <v>1169746.0736</v>
      </c>
      <c r="O13" s="6">
        <f>N13*'Premissas Indicadores'!$G$21+N13</f>
        <v>1216535.9165439999</v>
      </c>
      <c r="P13" s="6">
        <f>O13*'Premissas Indicadores'!$H$21+O13</f>
        <v>1265197.35320576</v>
      </c>
      <c r="Q13" s="6">
        <f>P13*'Premissas Indicadores'!$I$21+P13</f>
        <v>1315805.2473339904</v>
      </c>
      <c r="R13" s="6">
        <f>Q13*'Premissas Indicadores'!$J$21+Q13</f>
        <v>1368437.45722735</v>
      </c>
      <c r="S13" s="6">
        <f>R13*'Premissas Indicadores'!$K$21+R13</f>
        <v>1423174.9555164441</v>
      </c>
      <c r="T13" s="6">
        <f>S13*'Premissas Indicadores'!$L$21+S13</f>
        <v>1480101.9537371018</v>
      </c>
    </row>
    <row r="14" spans="2:20" outlineLevel="1" x14ac:dyDescent="0.2">
      <c r="B14" s="9" t="s">
        <v>10</v>
      </c>
      <c r="D14" s="2" t="s">
        <v>35</v>
      </c>
      <c r="H14" s="6">
        <v>1000000</v>
      </c>
      <c r="I14" s="6">
        <v>1000000</v>
      </c>
      <c r="J14" s="5"/>
      <c r="K14" s="6">
        <f>I14*'Premissas Indicadores'!$C$21+I14</f>
        <v>1039900</v>
      </c>
      <c r="L14" s="6">
        <f>K14*'Premissas Indicadores'!$D$21+K14</f>
        <v>1081496</v>
      </c>
      <c r="M14" s="6">
        <f>L14*'Premissas Indicadores'!$E$21+L14</f>
        <v>1124755.8400000001</v>
      </c>
      <c r="N14" s="6">
        <f>M14*'Premissas Indicadores'!$F$21+M14</f>
        <v>1169746.0736</v>
      </c>
      <c r="O14" s="6">
        <f>N14*'Premissas Indicadores'!$G$21+N14</f>
        <v>1216535.9165439999</v>
      </c>
      <c r="P14" s="6">
        <f>O14*'Premissas Indicadores'!$H$21+O14</f>
        <v>1265197.35320576</v>
      </c>
      <c r="Q14" s="6">
        <f>P14*'Premissas Indicadores'!$I$21+P14</f>
        <v>1315805.2473339904</v>
      </c>
      <c r="R14" s="6">
        <f>Q14*'Premissas Indicadores'!$J$21+Q14</f>
        <v>1368437.45722735</v>
      </c>
      <c r="S14" s="6">
        <f>R14*'Premissas Indicadores'!$K$21+R14</f>
        <v>1423174.9555164441</v>
      </c>
      <c r="T14" s="6">
        <f>S14*'Premissas Indicadores'!$L$21+S14</f>
        <v>1480101.9537371018</v>
      </c>
    </row>
    <row r="15" spans="2:20" outlineLevel="1" x14ac:dyDescent="0.2">
      <c r="B15" s="9" t="s">
        <v>11</v>
      </c>
      <c r="D15" s="2" t="s">
        <v>36</v>
      </c>
      <c r="H15" s="6">
        <v>1000000</v>
      </c>
      <c r="I15" s="6">
        <v>1000000</v>
      </c>
      <c r="J15" s="5"/>
      <c r="K15" s="6">
        <f>I15*'Premissas Indicadores'!$C$21+I15</f>
        <v>1039900</v>
      </c>
      <c r="L15" s="6">
        <f>K15*'Premissas Indicadores'!$D$21+K15</f>
        <v>1081496</v>
      </c>
      <c r="M15" s="6">
        <f>L15*'Premissas Indicadores'!$E$21+L15</f>
        <v>1124755.8400000001</v>
      </c>
      <c r="N15" s="6">
        <f>M15*'Premissas Indicadores'!$F$21+M15</f>
        <v>1169746.0736</v>
      </c>
      <c r="O15" s="6">
        <f>N15*'Premissas Indicadores'!$G$21+N15</f>
        <v>1216535.9165439999</v>
      </c>
      <c r="P15" s="6">
        <f>O15*'Premissas Indicadores'!$H$21+O15</f>
        <v>1265197.35320576</v>
      </c>
      <c r="Q15" s="6">
        <f>P15*'Premissas Indicadores'!$I$21+P15</f>
        <v>1315805.2473339904</v>
      </c>
      <c r="R15" s="6">
        <f>Q15*'Premissas Indicadores'!$J$21+Q15</f>
        <v>1368437.45722735</v>
      </c>
      <c r="S15" s="6">
        <f>R15*'Premissas Indicadores'!$K$21+R15</f>
        <v>1423174.9555164441</v>
      </c>
      <c r="T15" s="6">
        <f>S15*'Premissas Indicadores'!$L$21+S15</f>
        <v>1480101.9537371018</v>
      </c>
    </row>
    <row r="16" spans="2:20" outlineLevel="1" x14ac:dyDescent="0.2">
      <c r="B16" s="9" t="s">
        <v>12</v>
      </c>
      <c r="D16" s="2" t="s">
        <v>37</v>
      </c>
      <c r="H16" s="6">
        <v>1000000</v>
      </c>
      <c r="I16" s="6">
        <v>1000000</v>
      </c>
      <c r="J16" s="5"/>
      <c r="K16" s="6">
        <f>I16*'Premissas Indicadores'!$C$21+I16</f>
        <v>1039900</v>
      </c>
      <c r="L16" s="6">
        <f>K16*'Premissas Indicadores'!$D$21+K16</f>
        <v>1081496</v>
      </c>
      <c r="M16" s="6">
        <f>L16*'Premissas Indicadores'!$E$21+L16</f>
        <v>1124755.8400000001</v>
      </c>
      <c r="N16" s="6">
        <f>M16*'Premissas Indicadores'!$F$21+M16</f>
        <v>1169746.0736</v>
      </c>
      <c r="O16" s="6">
        <f>N16*'Premissas Indicadores'!$G$21+N16</f>
        <v>1216535.9165439999</v>
      </c>
      <c r="P16" s="6">
        <f>O16*'Premissas Indicadores'!$H$21+O16</f>
        <v>1265197.35320576</v>
      </c>
      <c r="Q16" s="6">
        <f>P16*'Premissas Indicadores'!$I$21+P16</f>
        <v>1315805.2473339904</v>
      </c>
      <c r="R16" s="6">
        <f>Q16*'Premissas Indicadores'!$J$21+Q16</f>
        <v>1368437.45722735</v>
      </c>
      <c r="S16" s="6">
        <f>R16*'Premissas Indicadores'!$K$21+R16</f>
        <v>1423174.9555164441</v>
      </c>
      <c r="T16" s="6">
        <f>S16*'Premissas Indicadores'!$L$21+S16</f>
        <v>1480101.9537371018</v>
      </c>
    </row>
    <row r="17" spans="2:20" outlineLevel="1" x14ac:dyDescent="0.2">
      <c r="B17" s="9" t="s">
        <v>13</v>
      </c>
      <c r="D17" s="2" t="s">
        <v>38</v>
      </c>
      <c r="H17" s="6">
        <v>1000000</v>
      </c>
      <c r="I17" s="6">
        <v>1000000</v>
      </c>
      <c r="J17" s="5"/>
      <c r="K17" s="6">
        <f>I17*'Premissas Indicadores'!$C$21+I17</f>
        <v>1039900</v>
      </c>
      <c r="L17" s="6">
        <f>K17*'Premissas Indicadores'!$D$21+K17</f>
        <v>1081496</v>
      </c>
      <c r="M17" s="6">
        <f>L17*'Premissas Indicadores'!$E$21+L17</f>
        <v>1124755.8400000001</v>
      </c>
      <c r="N17" s="6">
        <f>M17*'Premissas Indicadores'!$F$21+M17</f>
        <v>1169746.0736</v>
      </c>
      <c r="O17" s="6">
        <f>N17*'Premissas Indicadores'!$G$21+N17</f>
        <v>1216535.9165439999</v>
      </c>
      <c r="P17" s="6">
        <f>O17*'Premissas Indicadores'!$H$21+O17</f>
        <v>1265197.35320576</v>
      </c>
      <c r="Q17" s="6">
        <f>P17*'Premissas Indicadores'!$I$21+P17</f>
        <v>1315805.2473339904</v>
      </c>
      <c r="R17" s="6">
        <f>Q17*'Premissas Indicadores'!$J$21+Q17</f>
        <v>1368437.45722735</v>
      </c>
      <c r="S17" s="6">
        <f>R17*'Premissas Indicadores'!$K$21+R17</f>
        <v>1423174.9555164441</v>
      </c>
      <c r="T17" s="6">
        <f>S17*'Premissas Indicadores'!$L$21+S17</f>
        <v>1480101.9537371018</v>
      </c>
    </row>
    <row r="19" spans="2:20" s="2" customFormat="1" x14ac:dyDescent="0.2">
      <c r="B19" s="9"/>
      <c r="D19" s="42" t="s">
        <v>26</v>
      </c>
      <c r="E19" s="42"/>
      <c r="F19" s="42"/>
      <c r="G19" s="32"/>
      <c r="H19" s="35">
        <f>SUM(H20:H29)</f>
        <v>10000000</v>
      </c>
      <c r="I19" s="35">
        <f>SUM(I20:I29)</f>
        <v>10000000</v>
      </c>
      <c r="J19" s="34"/>
      <c r="K19" s="35">
        <f t="shared" ref="K19:T19" si="2">SUM(K20:K29)</f>
        <v>10399000</v>
      </c>
      <c r="L19" s="35">
        <f t="shared" si="2"/>
        <v>10814960</v>
      </c>
      <c r="M19" s="35">
        <f t="shared" si="2"/>
        <v>11247558.4</v>
      </c>
      <c r="N19" s="35">
        <f t="shared" si="2"/>
        <v>11697460.736</v>
      </c>
      <c r="O19" s="35">
        <f t="shared" si="2"/>
        <v>12165359.165439999</v>
      </c>
      <c r="P19" s="35">
        <f t="shared" si="2"/>
        <v>12651973.532057598</v>
      </c>
      <c r="Q19" s="35">
        <f t="shared" si="2"/>
        <v>13158052.473339904</v>
      </c>
      <c r="R19" s="35">
        <f t="shared" si="2"/>
        <v>13684374.572273498</v>
      </c>
      <c r="S19" s="35">
        <f t="shared" si="2"/>
        <v>14231749.555164443</v>
      </c>
      <c r="T19" s="35">
        <f t="shared" si="2"/>
        <v>14801019.537371021</v>
      </c>
    </row>
    <row r="20" spans="2:20" outlineLevel="1" x14ac:dyDescent="0.2">
      <c r="B20" s="9" t="s">
        <v>4</v>
      </c>
      <c r="D20" s="2" t="s">
        <v>29</v>
      </c>
      <c r="H20" s="6">
        <v>1000000</v>
      </c>
      <c r="I20" s="6">
        <v>1000000</v>
      </c>
      <c r="J20" s="5"/>
      <c r="K20" s="6">
        <f>I20*'Premissas Indicadores'!$C$21+I20</f>
        <v>1039900</v>
      </c>
      <c r="L20" s="6">
        <f>K20*'Premissas Indicadores'!$D$21+K20</f>
        <v>1081496</v>
      </c>
      <c r="M20" s="6">
        <f>L20*'Premissas Indicadores'!$E$21+L20</f>
        <v>1124755.8400000001</v>
      </c>
      <c r="N20" s="6">
        <f>M20*'Premissas Indicadores'!$F$21+M20</f>
        <v>1169746.0736</v>
      </c>
      <c r="O20" s="6">
        <f>N20*'Premissas Indicadores'!$G$21+N20</f>
        <v>1216535.9165439999</v>
      </c>
      <c r="P20" s="6">
        <f>O20*'Premissas Indicadores'!$H$21+O20</f>
        <v>1265197.35320576</v>
      </c>
      <c r="Q20" s="6">
        <f>P20*'Premissas Indicadores'!$I$21+P20</f>
        <v>1315805.2473339904</v>
      </c>
      <c r="R20" s="6">
        <f>Q20*'Premissas Indicadores'!$J$21+Q20</f>
        <v>1368437.45722735</v>
      </c>
      <c r="S20" s="6">
        <f>R20*'Premissas Indicadores'!$K$21+R20</f>
        <v>1423174.9555164441</v>
      </c>
      <c r="T20" s="6">
        <f>S20*'Premissas Indicadores'!$L$21+S20</f>
        <v>1480101.9537371018</v>
      </c>
    </row>
    <row r="21" spans="2:20" outlineLevel="1" x14ac:dyDescent="0.2">
      <c r="B21" s="9" t="s">
        <v>5</v>
      </c>
      <c r="D21" s="2" t="s">
        <v>30</v>
      </c>
      <c r="H21" s="6">
        <v>1000000</v>
      </c>
      <c r="I21" s="6">
        <v>1000000</v>
      </c>
      <c r="J21" s="5"/>
      <c r="K21" s="6">
        <f>I21*'Premissas Indicadores'!$C$21+I21</f>
        <v>1039900</v>
      </c>
      <c r="L21" s="6">
        <f>K21*'Premissas Indicadores'!$D$21+K21</f>
        <v>1081496</v>
      </c>
      <c r="M21" s="6">
        <f>L21*'Premissas Indicadores'!$E$21+L21</f>
        <v>1124755.8400000001</v>
      </c>
      <c r="N21" s="6">
        <f>M21*'Premissas Indicadores'!$F$21+M21</f>
        <v>1169746.0736</v>
      </c>
      <c r="O21" s="6">
        <f>N21*'Premissas Indicadores'!$G$21+N21</f>
        <v>1216535.9165439999</v>
      </c>
      <c r="P21" s="6">
        <f>O21*'Premissas Indicadores'!$H$21+O21</f>
        <v>1265197.35320576</v>
      </c>
      <c r="Q21" s="6">
        <f>P21*'Premissas Indicadores'!$I$21+P21</f>
        <v>1315805.2473339904</v>
      </c>
      <c r="R21" s="6">
        <f>Q21*'Premissas Indicadores'!$J$21+Q21</f>
        <v>1368437.45722735</v>
      </c>
      <c r="S21" s="6">
        <f>R21*'Premissas Indicadores'!$K$21+R21</f>
        <v>1423174.9555164441</v>
      </c>
      <c r="T21" s="6">
        <f>S21*'Premissas Indicadores'!$L$21+S21</f>
        <v>1480101.9537371018</v>
      </c>
    </row>
    <row r="22" spans="2:20" outlineLevel="1" x14ac:dyDescent="0.2">
      <c r="B22" s="9" t="s">
        <v>6</v>
      </c>
      <c r="D22" s="2" t="s">
        <v>31</v>
      </c>
      <c r="H22" s="6">
        <v>1000000</v>
      </c>
      <c r="I22" s="6">
        <v>1000000</v>
      </c>
      <c r="J22" s="5"/>
      <c r="K22" s="6">
        <f>I22*'Premissas Indicadores'!$C$21+I22</f>
        <v>1039900</v>
      </c>
      <c r="L22" s="6">
        <f>K22*'Premissas Indicadores'!$D$21+K22</f>
        <v>1081496</v>
      </c>
      <c r="M22" s="6">
        <f>L22*'Premissas Indicadores'!$E$21+L22</f>
        <v>1124755.8400000001</v>
      </c>
      <c r="N22" s="6">
        <f>M22*'Premissas Indicadores'!$F$21+M22</f>
        <v>1169746.0736</v>
      </c>
      <c r="O22" s="6">
        <f>N22*'Premissas Indicadores'!$G$21+N22</f>
        <v>1216535.9165439999</v>
      </c>
      <c r="P22" s="6">
        <f>O22*'Premissas Indicadores'!$H$21+O22</f>
        <v>1265197.35320576</v>
      </c>
      <c r="Q22" s="6">
        <f>P22*'Premissas Indicadores'!$I$21+P22</f>
        <v>1315805.2473339904</v>
      </c>
      <c r="R22" s="6">
        <f>Q22*'Premissas Indicadores'!$J$21+Q22</f>
        <v>1368437.45722735</v>
      </c>
      <c r="S22" s="6">
        <f>R22*'Premissas Indicadores'!$K$21+R22</f>
        <v>1423174.9555164441</v>
      </c>
      <c r="T22" s="6">
        <f>S22*'Premissas Indicadores'!$L$21+S22</f>
        <v>1480101.9537371018</v>
      </c>
    </row>
    <row r="23" spans="2:20" outlineLevel="1" x14ac:dyDescent="0.2">
      <c r="B23" s="9" t="s">
        <v>7</v>
      </c>
      <c r="D23" s="2" t="s">
        <v>32</v>
      </c>
      <c r="H23" s="6">
        <v>1000000</v>
      </c>
      <c r="I23" s="6">
        <v>1000000</v>
      </c>
      <c r="J23" s="5"/>
      <c r="K23" s="6">
        <f>I23*'Premissas Indicadores'!$C$21+I23</f>
        <v>1039900</v>
      </c>
      <c r="L23" s="6">
        <f>K23*'Premissas Indicadores'!$D$21+K23</f>
        <v>1081496</v>
      </c>
      <c r="M23" s="6">
        <f>L23*'Premissas Indicadores'!$E$21+L23</f>
        <v>1124755.8400000001</v>
      </c>
      <c r="N23" s="6">
        <f>M23*'Premissas Indicadores'!$F$21+M23</f>
        <v>1169746.0736</v>
      </c>
      <c r="O23" s="6">
        <f>N23*'Premissas Indicadores'!$G$21+N23</f>
        <v>1216535.9165439999</v>
      </c>
      <c r="P23" s="6">
        <f>O23*'Premissas Indicadores'!$H$21+O23</f>
        <v>1265197.35320576</v>
      </c>
      <c r="Q23" s="6">
        <f>P23*'Premissas Indicadores'!$I$21+P23</f>
        <v>1315805.2473339904</v>
      </c>
      <c r="R23" s="6">
        <f>Q23*'Premissas Indicadores'!$J$21+Q23</f>
        <v>1368437.45722735</v>
      </c>
      <c r="S23" s="6">
        <f>R23*'Premissas Indicadores'!$K$21+R23</f>
        <v>1423174.9555164441</v>
      </c>
      <c r="T23" s="6">
        <f>S23*'Premissas Indicadores'!$L$21+S23</f>
        <v>1480101.9537371018</v>
      </c>
    </row>
    <row r="24" spans="2:20" outlineLevel="1" x14ac:dyDescent="0.2">
      <c r="B24" s="9" t="s">
        <v>8</v>
      </c>
      <c r="D24" s="2" t="s">
        <v>33</v>
      </c>
      <c r="H24" s="6">
        <v>1000000</v>
      </c>
      <c r="I24" s="6">
        <v>1000000</v>
      </c>
      <c r="J24" s="5"/>
      <c r="K24" s="6">
        <f>I24*'Premissas Indicadores'!$C$21+I24</f>
        <v>1039900</v>
      </c>
      <c r="L24" s="6">
        <f>K24*'Premissas Indicadores'!$D$21+K24</f>
        <v>1081496</v>
      </c>
      <c r="M24" s="6">
        <f>L24*'Premissas Indicadores'!$E$21+L24</f>
        <v>1124755.8400000001</v>
      </c>
      <c r="N24" s="6">
        <f>M24*'Premissas Indicadores'!$F$21+M24</f>
        <v>1169746.0736</v>
      </c>
      <c r="O24" s="6">
        <f>N24*'Premissas Indicadores'!$G$21+N24</f>
        <v>1216535.9165439999</v>
      </c>
      <c r="P24" s="6">
        <f>O24*'Premissas Indicadores'!$H$21+O24</f>
        <v>1265197.35320576</v>
      </c>
      <c r="Q24" s="6">
        <f>P24*'Premissas Indicadores'!$I$21+P24</f>
        <v>1315805.2473339904</v>
      </c>
      <c r="R24" s="6">
        <f>Q24*'Premissas Indicadores'!$J$21+Q24</f>
        <v>1368437.45722735</v>
      </c>
      <c r="S24" s="6">
        <f>R24*'Premissas Indicadores'!$K$21+R24</f>
        <v>1423174.9555164441</v>
      </c>
      <c r="T24" s="6">
        <f>S24*'Premissas Indicadores'!$L$21+S24</f>
        <v>1480101.9537371018</v>
      </c>
    </row>
    <row r="25" spans="2:20" outlineLevel="1" x14ac:dyDescent="0.2">
      <c r="B25" s="9" t="s">
        <v>9</v>
      </c>
      <c r="D25" s="2" t="s">
        <v>34</v>
      </c>
      <c r="H25" s="6">
        <v>1000000</v>
      </c>
      <c r="I25" s="6">
        <v>1000000</v>
      </c>
      <c r="J25" s="5"/>
      <c r="K25" s="6">
        <f>I25*'Premissas Indicadores'!$C$21+I25</f>
        <v>1039900</v>
      </c>
      <c r="L25" s="6">
        <f>K25*'Premissas Indicadores'!$D$21+K25</f>
        <v>1081496</v>
      </c>
      <c r="M25" s="6">
        <f>L25*'Premissas Indicadores'!$E$21+L25</f>
        <v>1124755.8400000001</v>
      </c>
      <c r="N25" s="6">
        <f>M25*'Premissas Indicadores'!$F$21+M25</f>
        <v>1169746.0736</v>
      </c>
      <c r="O25" s="6">
        <f>N25*'Premissas Indicadores'!$G$21+N25</f>
        <v>1216535.9165439999</v>
      </c>
      <c r="P25" s="6">
        <f>O25*'Premissas Indicadores'!$H$21+O25</f>
        <v>1265197.35320576</v>
      </c>
      <c r="Q25" s="6">
        <f>P25*'Premissas Indicadores'!$I$21+P25</f>
        <v>1315805.2473339904</v>
      </c>
      <c r="R25" s="6">
        <f>Q25*'Premissas Indicadores'!$J$21+Q25</f>
        <v>1368437.45722735</v>
      </c>
      <c r="S25" s="6">
        <f>R25*'Premissas Indicadores'!$K$21+R25</f>
        <v>1423174.9555164441</v>
      </c>
      <c r="T25" s="6">
        <f>S25*'Premissas Indicadores'!$L$21+S25</f>
        <v>1480101.9537371018</v>
      </c>
    </row>
    <row r="26" spans="2:20" outlineLevel="1" x14ac:dyDescent="0.2">
      <c r="B26" s="9" t="s">
        <v>10</v>
      </c>
      <c r="D26" s="2" t="s">
        <v>35</v>
      </c>
      <c r="H26" s="6">
        <v>1000000</v>
      </c>
      <c r="I26" s="6">
        <v>1000000</v>
      </c>
      <c r="J26" s="5"/>
      <c r="K26" s="6">
        <f>I26*'Premissas Indicadores'!$C$21+I26</f>
        <v>1039900</v>
      </c>
      <c r="L26" s="6">
        <f>K26*'Premissas Indicadores'!$D$21+K26</f>
        <v>1081496</v>
      </c>
      <c r="M26" s="6">
        <f>L26*'Premissas Indicadores'!$E$21+L26</f>
        <v>1124755.8400000001</v>
      </c>
      <c r="N26" s="6">
        <f>M26*'Premissas Indicadores'!$F$21+M26</f>
        <v>1169746.0736</v>
      </c>
      <c r="O26" s="6">
        <f>N26*'Premissas Indicadores'!$G$21+N26</f>
        <v>1216535.9165439999</v>
      </c>
      <c r="P26" s="6">
        <f>O26*'Premissas Indicadores'!$H$21+O26</f>
        <v>1265197.35320576</v>
      </c>
      <c r="Q26" s="6">
        <f>P26*'Premissas Indicadores'!$I$21+P26</f>
        <v>1315805.2473339904</v>
      </c>
      <c r="R26" s="6">
        <f>Q26*'Premissas Indicadores'!$J$21+Q26</f>
        <v>1368437.45722735</v>
      </c>
      <c r="S26" s="6">
        <f>R26*'Premissas Indicadores'!$K$21+R26</f>
        <v>1423174.9555164441</v>
      </c>
      <c r="T26" s="6">
        <f>S26*'Premissas Indicadores'!$L$21+S26</f>
        <v>1480101.9537371018</v>
      </c>
    </row>
    <row r="27" spans="2:20" outlineLevel="1" x14ac:dyDescent="0.2">
      <c r="B27" s="9" t="s">
        <v>11</v>
      </c>
      <c r="D27" s="2" t="s">
        <v>36</v>
      </c>
      <c r="H27" s="6">
        <v>1000000</v>
      </c>
      <c r="I27" s="6">
        <v>1000000</v>
      </c>
      <c r="J27" s="5"/>
      <c r="K27" s="6">
        <f>I27*'Premissas Indicadores'!$C$21+I27</f>
        <v>1039900</v>
      </c>
      <c r="L27" s="6">
        <f>K27*'Premissas Indicadores'!$D$21+K27</f>
        <v>1081496</v>
      </c>
      <c r="M27" s="6">
        <f>L27*'Premissas Indicadores'!$E$21+L27</f>
        <v>1124755.8400000001</v>
      </c>
      <c r="N27" s="6">
        <f>M27*'Premissas Indicadores'!$F$21+M27</f>
        <v>1169746.0736</v>
      </c>
      <c r="O27" s="6">
        <f>N27*'Premissas Indicadores'!$G$21+N27</f>
        <v>1216535.9165439999</v>
      </c>
      <c r="P27" s="6">
        <f>O27*'Premissas Indicadores'!$H$21+O27</f>
        <v>1265197.35320576</v>
      </c>
      <c r="Q27" s="6">
        <f>P27*'Premissas Indicadores'!$I$21+P27</f>
        <v>1315805.2473339904</v>
      </c>
      <c r="R27" s="6">
        <f>Q27*'Premissas Indicadores'!$J$21+Q27</f>
        <v>1368437.45722735</v>
      </c>
      <c r="S27" s="6">
        <f>R27*'Premissas Indicadores'!$K$21+R27</f>
        <v>1423174.9555164441</v>
      </c>
      <c r="T27" s="6">
        <f>S27*'Premissas Indicadores'!$L$21+S27</f>
        <v>1480101.9537371018</v>
      </c>
    </row>
    <row r="28" spans="2:20" outlineLevel="1" x14ac:dyDescent="0.2">
      <c r="B28" s="9" t="s">
        <v>12</v>
      </c>
      <c r="D28" s="2" t="s">
        <v>37</v>
      </c>
      <c r="H28" s="6">
        <v>1000000</v>
      </c>
      <c r="I28" s="6">
        <v>1000000</v>
      </c>
      <c r="J28" s="5"/>
      <c r="K28" s="6">
        <f>I28*'Premissas Indicadores'!$C$21+I28</f>
        <v>1039900</v>
      </c>
      <c r="L28" s="6">
        <f>K28*'Premissas Indicadores'!$D$21+K28</f>
        <v>1081496</v>
      </c>
      <c r="M28" s="6">
        <f>L28*'Premissas Indicadores'!$E$21+L28</f>
        <v>1124755.8400000001</v>
      </c>
      <c r="N28" s="6">
        <f>M28*'Premissas Indicadores'!$F$21+M28</f>
        <v>1169746.0736</v>
      </c>
      <c r="O28" s="6">
        <f>N28*'Premissas Indicadores'!$G$21+N28</f>
        <v>1216535.9165439999</v>
      </c>
      <c r="P28" s="6">
        <f>O28*'Premissas Indicadores'!$H$21+O28</f>
        <v>1265197.35320576</v>
      </c>
      <c r="Q28" s="6">
        <f>P28*'Premissas Indicadores'!$I$21+P28</f>
        <v>1315805.2473339904</v>
      </c>
      <c r="R28" s="6">
        <f>Q28*'Premissas Indicadores'!$J$21+Q28</f>
        <v>1368437.45722735</v>
      </c>
      <c r="S28" s="6">
        <f>R28*'Premissas Indicadores'!$K$21+R28</f>
        <v>1423174.9555164441</v>
      </c>
      <c r="T28" s="6">
        <f>S28*'Premissas Indicadores'!$L$21+S28</f>
        <v>1480101.9537371018</v>
      </c>
    </row>
    <row r="29" spans="2:20" outlineLevel="1" x14ac:dyDescent="0.2">
      <c r="B29" s="9" t="s">
        <v>13</v>
      </c>
      <c r="D29" s="2" t="s">
        <v>38</v>
      </c>
      <c r="H29" s="6">
        <v>1000000</v>
      </c>
      <c r="I29" s="6">
        <v>1000000</v>
      </c>
      <c r="J29" s="5"/>
      <c r="K29" s="6">
        <f>I29*'Premissas Indicadores'!$C$21+I29</f>
        <v>1039900</v>
      </c>
      <c r="L29" s="6">
        <f>K29*'Premissas Indicadores'!$D$21+K29</f>
        <v>1081496</v>
      </c>
      <c r="M29" s="6">
        <f>L29*'Premissas Indicadores'!$E$21+L29</f>
        <v>1124755.8400000001</v>
      </c>
      <c r="N29" s="6">
        <f>M29*'Premissas Indicadores'!$F$21+M29</f>
        <v>1169746.0736</v>
      </c>
      <c r="O29" s="6">
        <f>N29*'Premissas Indicadores'!$G$21+N29</f>
        <v>1216535.9165439999</v>
      </c>
      <c r="P29" s="6">
        <f>O29*'Premissas Indicadores'!$H$21+O29</f>
        <v>1265197.35320576</v>
      </c>
      <c r="Q29" s="6">
        <f>P29*'Premissas Indicadores'!$I$21+P29</f>
        <v>1315805.2473339904</v>
      </c>
      <c r="R29" s="6">
        <f>Q29*'Premissas Indicadores'!$J$21+Q29</f>
        <v>1368437.45722735</v>
      </c>
      <c r="S29" s="6">
        <f>R29*'Premissas Indicadores'!$K$21+R29</f>
        <v>1423174.9555164441</v>
      </c>
      <c r="T29" s="6">
        <f>S29*'Premissas Indicadores'!$L$21+S29</f>
        <v>1480101.9537371018</v>
      </c>
    </row>
    <row r="31" spans="2:20" s="2" customFormat="1" x14ac:dyDescent="0.2">
      <c r="B31" s="9"/>
      <c r="D31" s="42" t="s">
        <v>27</v>
      </c>
      <c r="E31" s="42"/>
      <c r="F31" s="42"/>
      <c r="G31" s="32"/>
      <c r="H31" s="35">
        <f>SUM(H32:H41)</f>
        <v>10000000</v>
      </c>
      <c r="I31" s="35">
        <f>SUM(I32:I41)</f>
        <v>10000000</v>
      </c>
      <c r="J31" s="34"/>
      <c r="K31" s="35">
        <f t="shared" ref="K31:T31" si="3">SUM(K32:K41)</f>
        <v>10399000</v>
      </c>
      <c r="L31" s="35">
        <f t="shared" si="3"/>
        <v>10814960</v>
      </c>
      <c r="M31" s="35">
        <f t="shared" si="3"/>
        <v>11247558.4</v>
      </c>
      <c r="N31" s="35">
        <f t="shared" si="3"/>
        <v>11697460.736</v>
      </c>
      <c r="O31" s="35">
        <f t="shared" si="3"/>
        <v>12165359.165439999</v>
      </c>
      <c r="P31" s="35">
        <f t="shared" si="3"/>
        <v>12651973.532057598</v>
      </c>
      <c r="Q31" s="35">
        <f t="shared" si="3"/>
        <v>13158052.473339904</v>
      </c>
      <c r="R31" s="35">
        <f t="shared" si="3"/>
        <v>13684374.572273498</v>
      </c>
      <c r="S31" s="35">
        <f t="shared" si="3"/>
        <v>14231749.555164443</v>
      </c>
      <c r="T31" s="35">
        <f t="shared" si="3"/>
        <v>14801019.537371021</v>
      </c>
    </row>
    <row r="32" spans="2:20" outlineLevel="1" x14ac:dyDescent="0.2">
      <c r="B32" s="9" t="s">
        <v>4</v>
      </c>
      <c r="D32" s="2" t="s">
        <v>29</v>
      </c>
      <c r="H32" s="6">
        <v>1000000</v>
      </c>
      <c r="I32" s="6">
        <v>1000000</v>
      </c>
      <c r="J32" s="5"/>
      <c r="K32" s="6">
        <f>I32*'Premissas Indicadores'!$C$21+I32</f>
        <v>1039900</v>
      </c>
      <c r="L32" s="6">
        <f>K32*'Premissas Indicadores'!$D$21+K32</f>
        <v>1081496</v>
      </c>
      <c r="M32" s="6">
        <f>L32*'Premissas Indicadores'!$E$21+L32</f>
        <v>1124755.8400000001</v>
      </c>
      <c r="N32" s="6">
        <f>M32*'Premissas Indicadores'!$F$21+M32</f>
        <v>1169746.0736</v>
      </c>
      <c r="O32" s="6">
        <f>N32*'Premissas Indicadores'!$G$21+N32</f>
        <v>1216535.9165439999</v>
      </c>
      <c r="P32" s="6">
        <f>O32*'Premissas Indicadores'!$H$21+O32</f>
        <v>1265197.35320576</v>
      </c>
      <c r="Q32" s="6">
        <f>P32*'Premissas Indicadores'!$I$21+P32</f>
        <v>1315805.2473339904</v>
      </c>
      <c r="R32" s="6">
        <f>Q32*'Premissas Indicadores'!$J$21+Q32</f>
        <v>1368437.45722735</v>
      </c>
      <c r="S32" s="6">
        <f>R32*'Premissas Indicadores'!$K$21+R32</f>
        <v>1423174.9555164441</v>
      </c>
      <c r="T32" s="6">
        <f>S32*'Premissas Indicadores'!$L$21+S32</f>
        <v>1480101.9537371018</v>
      </c>
    </row>
    <row r="33" spans="2:20" outlineLevel="1" x14ac:dyDescent="0.2">
      <c r="B33" s="9" t="s">
        <v>5</v>
      </c>
      <c r="D33" s="2" t="s">
        <v>30</v>
      </c>
      <c r="H33" s="6">
        <v>1000000</v>
      </c>
      <c r="I33" s="6">
        <v>1000000</v>
      </c>
      <c r="J33" s="5"/>
      <c r="K33" s="6">
        <f>I33*'Premissas Indicadores'!$C$21+I33</f>
        <v>1039900</v>
      </c>
      <c r="L33" s="6">
        <f>K33*'Premissas Indicadores'!$D$21+K33</f>
        <v>1081496</v>
      </c>
      <c r="M33" s="6">
        <f>L33*'Premissas Indicadores'!$E$21+L33</f>
        <v>1124755.8400000001</v>
      </c>
      <c r="N33" s="6">
        <f>M33*'Premissas Indicadores'!$F$21+M33</f>
        <v>1169746.0736</v>
      </c>
      <c r="O33" s="6">
        <f>N33*'Premissas Indicadores'!$G$21+N33</f>
        <v>1216535.9165439999</v>
      </c>
      <c r="P33" s="6">
        <f>O33*'Premissas Indicadores'!$H$21+O33</f>
        <v>1265197.35320576</v>
      </c>
      <c r="Q33" s="6">
        <f>P33*'Premissas Indicadores'!$I$21+P33</f>
        <v>1315805.2473339904</v>
      </c>
      <c r="R33" s="6">
        <f>Q33*'Premissas Indicadores'!$J$21+Q33</f>
        <v>1368437.45722735</v>
      </c>
      <c r="S33" s="6">
        <f>R33*'Premissas Indicadores'!$K$21+R33</f>
        <v>1423174.9555164441</v>
      </c>
      <c r="T33" s="6">
        <f>S33*'Premissas Indicadores'!$L$21+S33</f>
        <v>1480101.9537371018</v>
      </c>
    </row>
    <row r="34" spans="2:20" outlineLevel="1" x14ac:dyDescent="0.2">
      <c r="B34" s="9" t="s">
        <v>6</v>
      </c>
      <c r="D34" s="2" t="s">
        <v>31</v>
      </c>
      <c r="H34" s="6">
        <v>1000000</v>
      </c>
      <c r="I34" s="6">
        <v>1000000</v>
      </c>
      <c r="J34" s="5"/>
      <c r="K34" s="6">
        <f>I34*'Premissas Indicadores'!$C$21+I34</f>
        <v>1039900</v>
      </c>
      <c r="L34" s="6">
        <f>K34*'Premissas Indicadores'!$D$21+K34</f>
        <v>1081496</v>
      </c>
      <c r="M34" s="6">
        <f>L34*'Premissas Indicadores'!$E$21+L34</f>
        <v>1124755.8400000001</v>
      </c>
      <c r="N34" s="6">
        <f>M34*'Premissas Indicadores'!$F$21+M34</f>
        <v>1169746.0736</v>
      </c>
      <c r="O34" s="6">
        <f>N34*'Premissas Indicadores'!$G$21+N34</f>
        <v>1216535.9165439999</v>
      </c>
      <c r="P34" s="6">
        <f>O34*'Premissas Indicadores'!$H$21+O34</f>
        <v>1265197.35320576</v>
      </c>
      <c r="Q34" s="6">
        <f>P34*'Premissas Indicadores'!$I$21+P34</f>
        <v>1315805.2473339904</v>
      </c>
      <c r="R34" s="6">
        <f>Q34*'Premissas Indicadores'!$J$21+Q34</f>
        <v>1368437.45722735</v>
      </c>
      <c r="S34" s="6">
        <f>R34*'Premissas Indicadores'!$K$21+R34</f>
        <v>1423174.9555164441</v>
      </c>
      <c r="T34" s="6">
        <f>S34*'Premissas Indicadores'!$L$21+S34</f>
        <v>1480101.9537371018</v>
      </c>
    </row>
    <row r="35" spans="2:20" outlineLevel="1" x14ac:dyDescent="0.2">
      <c r="B35" s="9" t="s">
        <v>7</v>
      </c>
      <c r="D35" s="2" t="s">
        <v>32</v>
      </c>
      <c r="H35" s="6">
        <v>1000000</v>
      </c>
      <c r="I35" s="6">
        <v>1000000</v>
      </c>
      <c r="J35" s="5"/>
      <c r="K35" s="6">
        <f>I35*'Premissas Indicadores'!$C$21+I35</f>
        <v>1039900</v>
      </c>
      <c r="L35" s="6">
        <f>K35*'Premissas Indicadores'!$D$21+K35</f>
        <v>1081496</v>
      </c>
      <c r="M35" s="6">
        <f>L35*'Premissas Indicadores'!$E$21+L35</f>
        <v>1124755.8400000001</v>
      </c>
      <c r="N35" s="6">
        <f>M35*'Premissas Indicadores'!$F$21+M35</f>
        <v>1169746.0736</v>
      </c>
      <c r="O35" s="6">
        <f>N35*'Premissas Indicadores'!$G$21+N35</f>
        <v>1216535.9165439999</v>
      </c>
      <c r="P35" s="6">
        <f>O35*'Premissas Indicadores'!$H$21+O35</f>
        <v>1265197.35320576</v>
      </c>
      <c r="Q35" s="6">
        <f>P35*'Premissas Indicadores'!$I$21+P35</f>
        <v>1315805.2473339904</v>
      </c>
      <c r="R35" s="6">
        <f>Q35*'Premissas Indicadores'!$J$21+Q35</f>
        <v>1368437.45722735</v>
      </c>
      <c r="S35" s="6">
        <f>R35*'Premissas Indicadores'!$K$21+R35</f>
        <v>1423174.9555164441</v>
      </c>
      <c r="T35" s="6">
        <f>S35*'Premissas Indicadores'!$L$21+S35</f>
        <v>1480101.9537371018</v>
      </c>
    </row>
    <row r="36" spans="2:20" outlineLevel="1" x14ac:dyDescent="0.2">
      <c r="B36" s="9" t="s">
        <v>8</v>
      </c>
      <c r="D36" s="2" t="s">
        <v>33</v>
      </c>
      <c r="H36" s="6">
        <v>1000000</v>
      </c>
      <c r="I36" s="6">
        <v>1000000</v>
      </c>
      <c r="J36" s="5"/>
      <c r="K36" s="6">
        <f>I36*'Premissas Indicadores'!$C$21+I36</f>
        <v>1039900</v>
      </c>
      <c r="L36" s="6">
        <f>K36*'Premissas Indicadores'!$D$21+K36</f>
        <v>1081496</v>
      </c>
      <c r="M36" s="6">
        <f>L36*'Premissas Indicadores'!$E$21+L36</f>
        <v>1124755.8400000001</v>
      </c>
      <c r="N36" s="6">
        <f>M36*'Premissas Indicadores'!$F$21+M36</f>
        <v>1169746.0736</v>
      </c>
      <c r="O36" s="6">
        <f>N36*'Premissas Indicadores'!$G$21+N36</f>
        <v>1216535.9165439999</v>
      </c>
      <c r="P36" s="6">
        <f>O36*'Premissas Indicadores'!$H$21+O36</f>
        <v>1265197.35320576</v>
      </c>
      <c r="Q36" s="6">
        <f>P36*'Premissas Indicadores'!$I$21+P36</f>
        <v>1315805.2473339904</v>
      </c>
      <c r="R36" s="6">
        <f>Q36*'Premissas Indicadores'!$J$21+Q36</f>
        <v>1368437.45722735</v>
      </c>
      <c r="S36" s="6">
        <f>R36*'Premissas Indicadores'!$K$21+R36</f>
        <v>1423174.9555164441</v>
      </c>
      <c r="T36" s="6">
        <f>S36*'Premissas Indicadores'!$L$21+S36</f>
        <v>1480101.9537371018</v>
      </c>
    </row>
    <row r="37" spans="2:20" outlineLevel="1" x14ac:dyDescent="0.2">
      <c r="B37" s="9" t="s">
        <v>9</v>
      </c>
      <c r="D37" s="2" t="s">
        <v>34</v>
      </c>
      <c r="H37" s="6">
        <v>1000000</v>
      </c>
      <c r="I37" s="6">
        <v>1000000</v>
      </c>
      <c r="J37" s="5"/>
      <c r="K37" s="6">
        <f>I37*'Premissas Indicadores'!$C$21+I37</f>
        <v>1039900</v>
      </c>
      <c r="L37" s="6">
        <f>K37*'Premissas Indicadores'!$D$21+K37</f>
        <v>1081496</v>
      </c>
      <c r="M37" s="6">
        <f>L37*'Premissas Indicadores'!$E$21+L37</f>
        <v>1124755.8400000001</v>
      </c>
      <c r="N37" s="6">
        <f>M37*'Premissas Indicadores'!$F$21+M37</f>
        <v>1169746.0736</v>
      </c>
      <c r="O37" s="6">
        <f>N37*'Premissas Indicadores'!$G$21+N37</f>
        <v>1216535.9165439999</v>
      </c>
      <c r="P37" s="6">
        <f>O37*'Premissas Indicadores'!$H$21+O37</f>
        <v>1265197.35320576</v>
      </c>
      <c r="Q37" s="6">
        <f>P37*'Premissas Indicadores'!$I$21+P37</f>
        <v>1315805.2473339904</v>
      </c>
      <c r="R37" s="6">
        <f>Q37*'Premissas Indicadores'!$J$21+Q37</f>
        <v>1368437.45722735</v>
      </c>
      <c r="S37" s="6">
        <f>R37*'Premissas Indicadores'!$K$21+R37</f>
        <v>1423174.9555164441</v>
      </c>
      <c r="T37" s="6">
        <f>S37*'Premissas Indicadores'!$L$21+S37</f>
        <v>1480101.9537371018</v>
      </c>
    </row>
    <row r="38" spans="2:20" outlineLevel="1" x14ac:dyDescent="0.2">
      <c r="B38" s="9" t="s">
        <v>10</v>
      </c>
      <c r="D38" s="2" t="s">
        <v>35</v>
      </c>
      <c r="H38" s="6">
        <v>1000000</v>
      </c>
      <c r="I38" s="6">
        <v>1000000</v>
      </c>
      <c r="J38" s="5"/>
      <c r="K38" s="6">
        <f>I38*'Premissas Indicadores'!$C$21+I38</f>
        <v>1039900</v>
      </c>
      <c r="L38" s="6">
        <f>K38*'Premissas Indicadores'!$D$21+K38</f>
        <v>1081496</v>
      </c>
      <c r="M38" s="6">
        <f>L38*'Premissas Indicadores'!$E$21+L38</f>
        <v>1124755.8400000001</v>
      </c>
      <c r="N38" s="6">
        <f>M38*'Premissas Indicadores'!$F$21+M38</f>
        <v>1169746.0736</v>
      </c>
      <c r="O38" s="6">
        <f>N38*'Premissas Indicadores'!$G$21+N38</f>
        <v>1216535.9165439999</v>
      </c>
      <c r="P38" s="6">
        <f>O38*'Premissas Indicadores'!$H$21+O38</f>
        <v>1265197.35320576</v>
      </c>
      <c r="Q38" s="6">
        <f>P38*'Premissas Indicadores'!$I$21+P38</f>
        <v>1315805.2473339904</v>
      </c>
      <c r="R38" s="6">
        <f>Q38*'Premissas Indicadores'!$J$21+Q38</f>
        <v>1368437.45722735</v>
      </c>
      <c r="S38" s="6">
        <f>R38*'Premissas Indicadores'!$K$21+R38</f>
        <v>1423174.9555164441</v>
      </c>
      <c r="T38" s="6">
        <f>S38*'Premissas Indicadores'!$L$21+S38</f>
        <v>1480101.9537371018</v>
      </c>
    </row>
    <row r="39" spans="2:20" outlineLevel="1" x14ac:dyDescent="0.2">
      <c r="B39" s="9" t="s">
        <v>11</v>
      </c>
      <c r="D39" s="2" t="s">
        <v>36</v>
      </c>
      <c r="H39" s="6">
        <v>1000000</v>
      </c>
      <c r="I39" s="6">
        <v>1000000</v>
      </c>
      <c r="J39" s="5"/>
      <c r="K39" s="6">
        <f>I39*'Premissas Indicadores'!$C$21+I39</f>
        <v>1039900</v>
      </c>
      <c r="L39" s="6">
        <f>K39*'Premissas Indicadores'!$D$21+K39</f>
        <v>1081496</v>
      </c>
      <c r="M39" s="6">
        <f>L39*'Premissas Indicadores'!$E$21+L39</f>
        <v>1124755.8400000001</v>
      </c>
      <c r="N39" s="6">
        <f>M39*'Premissas Indicadores'!$F$21+M39</f>
        <v>1169746.0736</v>
      </c>
      <c r="O39" s="6">
        <f>N39*'Premissas Indicadores'!$G$21+N39</f>
        <v>1216535.9165439999</v>
      </c>
      <c r="P39" s="6">
        <f>O39*'Premissas Indicadores'!$H$21+O39</f>
        <v>1265197.35320576</v>
      </c>
      <c r="Q39" s="6">
        <f>P39*'Premissas Indicadores'!$I$21+P39</f>
        <v>1315805.2473339904</v>
      </c>
      <c r="R39" s="6">
        <f>Q39*'Premissas Indicadores'!$J$21+Q39</f>
        <v>1368437.45722735</v>
      </c>
      <c r="S39" s="6">
        <f>R39*'Premissas Indicadores'!$K$21+R39</f>
        <v>1423174.9555164441</v>
      </c>
      <c r="T39" s="6">
        <f>S39*'Premissas Indicadores'!$L$21+S39</f>
        <v>1480101.9537371018</v>
      </c>
    </row>
    <row r="40" spans="2:20" outlineLevel="1" x14ac:dyDescent="0.2">
      <c r="B40" s="9" t="s">
        <v>12</v>
      </c>
      <c r="D40" s="2" t="s">
        <v>37</v>
      </c>
      <c r="H40" s="6">
        <v>1000000</v>
      </c>
      <c r="I40" s="6">
        <v>1000000</v>
      </c>
      <c r="J40" s="5"/>
      <c r="K40" s="6">
        <f>I40*'Premissas Indicadores'!$C$21+I40</f>
        <v>1039900</v>
      </c>
      <c r="L40" s="6">
        <f>K40*'Premissas Indicadores'!$D$21+K40</f>
        <v>1081496</v>
      </c>
      <c r="M40" s="6">
        <f>L40*'Premissas Indicadores'!$E$21+L40</f>
        <v>1124755.8400000001</v>
      </c>
      <c r="N40" s="6">
        <f>M40*'Premissas Indicadores'!$F$21+M40</f>
        <v>1169746.0736</v>
      </c>
      <c r="O40" s="6">
        <f>N40*'Premissas Indicadores'!$G$21+N40</f>
        <v>1216535.9165439999</v>
      </c>
      <c r="P40" s="6">
        <f>O40*'Premissas Indicadores'!$H$21+O40</f>
        <v>1265197.35320576</v>
      </c>
      <c r="Q40" s="6">
        <f>P40*'Premissas Indicadores'!$I$21+P40</f>
        <v>1315805.2473339904</v>
      </c>
      <c r="R40" s="6">
        <f>Q40*'Premissas Indicadores'!$J$21+Q40</f>
        <v>1368437.45722735</v>
      </c>
      <c r="S40" s="6">
        <f>R40*'Premissas Indicadores'!$K$21+R40</f>
        <v>1423174.9555164441</v>
      </c>
      <c r="T40" s="6">
        <f>S40*'Premissas Indicadores'!$L$21+S40</f>
        <v>1480101.9537371018</v>
      </c>
    </row>
    <row r="41" spans="2:20" outlineLevel="1" x14ac:dyDescent="0.2">
      <c r="B41" s="9" t="s">
        <v>13</v>
      </c>
      <c r="D41" s="2" t="s">
        <v>38</v>
      </c>
      <c r="H41" s="6">
        <v>1000000</v>
      </c>
      <c r="I41" s="6">
        <v>1000000</v>
      </c>
      <c r="J41" s="5"/>
      <c r="K41" s="6">
        <f>I41*'Premissas Indicadores'!$C$21+I41</f>
        <v>1039900</v>
      </c>
      <c r="L41" s="6">
        <f>K41*'Premissas Indicadores'!$D$21+K41</f>
        <v>1081496</v>
      </c>
      <c r="M41" s="6">
        <f>L41*'Premissas Indicadores'!$E$21+L41</f>
        <v>1124755.8400000001</v>
      </c>
      <c r="N41" s="6">
        <f>M41*'Premissas Indicadores'!$F$21+M41</f>
        <v>1169746.0736</v>
      </c>
      <c r="O41" s="6">
        <f>N41*'Premissas Indicadores'!$G$21+N41</f>
        <v>1216535.9165439999</v>
      </c>
      <c r="P41" s="6">
        <f>O41*'Premissas Indicadores'!$H$21+O41</f>
        <v>1265197.35320576</v>
      </c>
      <c r="Q41" s="6">
        <f>P41*'Premissas Indicadores'!$I$21+P41</f>
        <v>1315805.2473339904</v>
      </c>
      <c r="R41" s="6">
        <f>Q41*'Premissas Indicadores'!$J$21+Q41</f>
        <v>1368437.45722735</v>
      </c>
      <c r="S41" s="6">
        <f>R41*'Premissas Indicadores'!$K$21+R41</f>
        <v>1423174.9555164441</v>
      </c>
      <c r="T41" s="6">
        <f>S41*'Premissas Indicadores'!$L$21+S41</f>
        <v>1480101.9537371018</v>
      </c>
    </row>
    <row r="43" spans="2:20" s="2" customFormat="1" x14ac:dyDescent="0.2">
      <c r="B43" s="9"/>
      <c r="D43" s="42" t="s">
        <v>28</v>
      </c>
      <c r="E43" s="42"/>
      <c r="F43" s="42"/>
      <c r="G43" s="32"/>
      <c r="H43" s="35">
        <f>SUM(H44:H53)</f>
        <v>30000000</v>
      </c>
      <c r="I43" s="35">
        <f>SUM(I44:I53)</f>
        <v>30000000</v>
      </c>
      <c r="J43" s="34"/>
      <c r="K43" s="35">
        <f t="shared" ref="K43:T43" si="4">SUM(K44:K53)</f>
        <v>31197000</v>
      </c>
      <c r="L43" s="35">
        <f t="shared" si="4"/>
        <v>32444880</v>
      </c>
      <c r="M43" s="35">
        <f t="shared" si="4"/>
        <v>33742675.200000003</v>
      </c>
      <c r="N43" s="35">
        <f t="shared" si="4"/>
        <v>35092382.208000004</v>
      </c>
      <c r="O43" s="35">
        <f t="shared" si="4"/>
        <v>36496077.496320002</v>
      </c>
      <c r="P43" s="35">
        <f t="shared" si="4"/>
        <v>37955920.596172802</v>
      </c>
      <c r="Q43" s="35">
        <f t="shared" si="4"/>
        <v>39474157.420019723</v>
      </c>
      <c r="R43" s="35">
        <f t="shared" si="4"/>
        <v>41053123.716820486</v>
      </c>
      <c r="S43" s="35">
        <f t="shared" si="4"/>
        <v>42695248.665493309</v>
      </c>
      <c r="T43" s="35">
        <f t="shared" si="4"/>
        <v>44403058.612113066</v>
      </c>
    </row>
    <row r="44" spans="2:20" outlineLevel="1" x14ac:dyDescent="0.2">
      <c r="B44" s="9" t="s">
        <v>4</v>
      </c>
      <c r="D44" s="2" t="s">
        <v>29</v>
      </c>
      <c r="E44" s="36"/>
      <c r="H44" s="37">
        <f t="shared" ref="H44:I53" si="5">H32+H20+H8</f>
        <v>3000000</v>
      </c>
      <c r="I44" s="37">
        <f t="shared" si="5"/>
        <v>3000000</v>
      </c>
      <c r="J44" s="38"/>
      <c r="K44" s="37">
        <f t="shared" ref="K44:T44" si="6">K32+K20+K8</f>
        <v>3119700</v>
      </c>
      <c r="L44" s="37">
        <f t="shared" si="6"/>
        <v>3244488</v>
      </c>
      <c r="M44" s="37">
        <f t="shared" si="6"/>
        <v>3374267.5200000005</v>
      </c>
      <c r="N44" s="37">
        <f t="shared" si="6"/>
        <v>3509238.2208000002</v>
      </c>
      <c r="O44" s="37">
        <f t="shared" si="6"/>
        <v>3649607.749632</v>
      </c>
      <c r="P44" s="37">
        <f t="shared" si="6"/>
        <v>3795592.05961728</v>
      </c>
      <c r="Q44" s="37">
        <f t="shared" si="6"/>
        <v>3947415.7420019712</v>
      </c>
      <c r="R44" s="37">
        <f t="shared" si="6"/>
        <v>4105312.3716820497</v>
      </c>
      <c r="S44" s="37">
        <f t="shared" si="6"/>
        <v>4269524.8665493317</v>
      </c>
      <c r="T44" s="37">
        <f t="shared" si="6"/>
        <v>4440305.8612113055</v>
      </c>
    </row>
    <row r="45" spans="2:20" outlineLevel="1" x14ac:dyDescent="0.2">
      <c r="B45" s="9" t="s">
        <v>5</v>
      </c>
      <c r="D45" s="2" t="s">
        <v>30</v>
      </c>
      <c r="E45" s="36"/>
      <c r="H45" s="37">
        <f t="shared" si="5"/>
        <v>3000000</v>
      </c>
      <c r="I45" s="37">
        <f t="shared" si="5"/>
        <v>3000000</v>
      </c>
      <c r="J45" s="38"/>
      <c r="K45" s="37">
        <f t="shared" ref="K45:T45" si="7">K33+K21+K9</f>
        <v>3119700</v>
      </c>
      <c r="L45" s="37">
        <f t="shared" si="7"/>
        <v>3244488</v>
      </c>
      <c r="M45" s="37">
        <f t="shared" si="7"/>
        <v>3374267.5200000005</v>
      </c>
      <c r="N45" s="37">
        <f t="shared" si="7"/>
        <v>3509238.2208000002</v>
      </c>
      <c r="O45" s="37">
        <f t="shared" si="7"/>
        <v>3649607.749632</v>
      </c>
      <c r="P45" s="37">
        <f t="shared" si="7"/>
        <v>3795592.05961728</v>
      </c>
      <c r="Q45" s="37">
        <f t="shared" si="7"/>
        <v>3947415.7420019712</v>
      </c>
      <c r="R45" s="37">
        <f t="shared" si="7"/>
        <v>4105312.3716820497</v>
      </c>
      <c r="S45" s="37">
        <f t="shared" si="7"/>
        <v>4269524.8665493317</v>
      </c>
      <c r="T45" s="37">
        <f t="shared" si="7"/>
        <v>4440305.8612113055</v>
      </c>
    </row>
    <row r="46" spans="2:20" outlineLevel="1" x14ac:dyDescent="0.2">
      <c r="B46" s="9" t="s">
        <v>6</v>
      </c>
      <c r="D46" s="2" t="s">
        <v>31</v>
      </c>
      <c r="E46" s="36"/>
      <c r="H46" s="37">
        <f t="shared" si="5"/>
        <v>3000000</v>
      </c>
      <c r="I46" s="37">
        <f t="shared" si="5"/>
        <v>3000000</v>
      </c>
      <c r="J46" s="38"/>
      <c r="K46" s="37">
        <f t="shared" ref="K46:T46" si="8">K34+K22+K10</f>
        <v>3119700</v>
      </c>
      <c r="L46" s="37">
        <f t="shared" si="8"/>
        <v>3244488</v>
      </c>
      <c r="M46" s="37">
        <f t="shared" si="8"/>
        <v>3374267.5200000005</v>
      </c>
      <c r="N46" s="37">
        <f t="shared" si="8"/>
        <v>3509238.2208000002</v>
      </c>
      <c r="O46" s="37">
        <f t="shared" si="8"/>
        <v>3649607.749632</v>
      </c>
      <c r="P46" s="37">
        <f t="shared" si="8"/>
        <v>3795592.05961728</v>
      </c>
      <c r="Q46" s="37">
        <f t="shared" si="8"/>
        <v>3947415.7420019712</v>
      </c>
      <c r="R46" s="37">
        <f t="shared" si="8"/>
        <v>4105312.3716820497</v>
      </c>
      <c r="S46" s="37">
        <f t="shared" si="8"/>
        <v>4269524.8665493317</v>
      </c>
      <c r="T46" s="37">
        <f t="shared" si="8"/>
        <v>4440305.8612113055</v>
      </c>
    </row>
    <row r="47" spans="2:20" outlineLevel="1" x14ac:dyDescent="0.2">
      <c r="B47" s="9" t="s">
        <v>7</v>
      </c>
      <c r="D47" s="2" t="s">
        <v>32</v>
      </c>
      <c r="E47" s="36"/>
      <c r="H47" s="37">
        <f t="shared" si="5"/>
        <v>3000000</v>
      </c>
      <c r="I47" s="37">
        <f t="shared" si="5"/>
        <v>3000000</v>
      </c>
      <c r="J47" s="38"/>
      <c r="K47" s="37">
        <f t="shared" ref="K47:T47" si="9">K35+K23+K11</f>
        <v>3119700</v>
      </c>
      <c r="L47" s="37">
        <f t="shared" si="9"/>
        <v>3244488</v>
      </c>
      <c r="M47" s="37">
        <f t="shared" si="9"/>
        <v>3374267.5200000005</v>
      </c>
      <c r="N47" s="37">
        <f t="shared" si="9"/>
        <v>3509238.2208000002</v>
      </c>
      <c r="O47" s="37">
        <f t="shared" si="9"/>
        <v>3649607.749632</v>
      </c>
      <c r="P47" s="37">
        <f t="shared" si="9"/>
        <v>3795592.05961728</v>
      </c>
      <c r="Q47" s="37">
        <f t="shared" si="9"/>
        <v>3947415.7420019712</v>
      </c>
      <c r="R47" s="37">
        <f t="shared" si="9"/>
        <v>4105312.3716820497</v>
      </c>
      <c r="S47" s="37">
        <f t="shared" si="9"/>
        <v>4269524.8665493317</v>
      </c>
      <c r="T47" s="37">
        <f t="shared" si="9"/>
        <v>4440305.8612113055</v>
      </c>
    </row>
    <row r="48" spans="2:20" outlineLevel="1" x14ac:dyDescent="0.2">
      <c r="B48" s="9" t="s">
        <v>8</v>
      </c>
      <c r="D48" s="2" t="s">
        <v>33</v>
      </c>
      <c r="E48" s="36"/>
      <c r="H48" s="37">
        <f t="shared" si="5"/>
        <v>3000000</v>
      </c>
      <c r="I48" s="37">
        <f t="shared" si="5"/>
        <v>3000000</v>
      </c>
      <c r="J48" s="38"/>
      <c r="K48" s="37">
        <f t="shared" ref="K48:T48" si="10">K36+K24+K12</f>
        <v>3119700</v>
      </c>
      <c r="L48" s="37">
        <f t="shared" si="10"/>
        <v>3244488</v>
      </c>
      <c r="M48" s="37">
        <f t="shared" si="10"/>
        <v>3374267.5200000005</v>
      </c>
      <c r="N48" s="37">
        <f t="shared" si="10"/>
        <v>3509238.2208000002</v>
      </c>
      <c r="O48" s="37">
        <f t="shared" si="10"/>
        <v>3649607.749632</v>
      </c>
      <c r="P48" s="37">
        <f t="shared" si="10"/>
        <v>3795592.05961728</v>
      </c>
      <c r="Q48" s="37">
        <f t="shared" si="10"/>
        <v>3947415.7420019712</v>
      </c>
      <c r="R48" s="37">
        <f t="shared" si="10"/>
        <v>4105312.3716820497</v>
      </c>
      <c r="S48" s="37">
        <f t="shared" si="10"/>
        <v>4269524.8665493317</v>
      </c>
      <c r="T48" s="37">
        <f t="shared" si="10"/>
        <v>4440305.8612113055</v>
      </c>
    </row>
    <row r="49" spans="2:20" outlineLevel="1" x14ac:dyDescent="0.2">
      <c r="B49" s="9" t="s">
        <v>9</v>
      </c>
      <c r="D49" s="2" t="s">
        <v>34</v>
      </c>
      <c r="E49" s="36"/>
      <c r="H49" s="37">
        <f t="shared" si="5"/>
        <v>3000000</v>
      </c>
      <c r="I49" s="37">
        <f t="shared" si="5"/>
        <v>3000000</v>
      </c>
      <c r="J49" s="38"/>
      <c r="K49" s="37">
        <f t="shared" ref="K49:T49" si="11">K37+K25+K13</f>
        <v>3119700</v>
      </c>
      <c r="L49" s="37">
        <f t="shared" si="11"/>
        <v>3244488</v>
      </c>
      <c r="M49" s="37">
        <f t="shared" si="11"/>
        <v>3374267.5200000005</v>
      </c>
      <c r="N49" s="37">
        <f t="shared" si="11"/>
        <v>3509238.2208000002</v>
      </c>
      <c r="O49" s="37">
        <f t="shared" si="11"/>
        <v>3649607.749632</v>
      </c>
      <c r="P49" s="37">
        <f t="shared" si="11"/>
        <v>3795592.05961728</v>
      </c>
      <c r="Q49" s="37">
        <f t="shared" si="11"/>
        <v>3947415.7420019712</v>
      </c>
      <c r="R49" s="37">
        <f t="shared" si="11"/>
        <v>4105312.3716820497</v>
      </c>
      <c r="S49" s="37">
        <f t="shared" si="11"/>
        <v>4269524.8665493317</v>
      </c>
      <c r="T49" s="37">
        <f t="shared" si="11"/>
        <v>4440305.8612113055</v>
      </c>
    </row>
    <row r="50" spans="2:20" outlineLevel="1" x14ac:dyDescent="0.2">
      <c r="B50" s="9" t="s">
        <v>10</v>
      </c>
      <c r="D50" s="2" t="s">
        <v>35</v>
      </c>
      <c r="E50" s="36"/>
      <c r="H50" s="37">
        <f t="shared" si="5"/>
        <v>3000000</v>
      </c>
      <c r="I50" s="37">
        <f t="shared" si="5"/>
        <v>3000000</v>
      </c>
      <c r="J50" s="38"/>
      <c r="K50" s="37">
        <f t="shared" ref="K50:T50" si="12">K38+K26+K14</f>
        <v>3119700</v>
      </c>
      <c r="L50" s="37">
        <f t="shared" si="12"/>
        <v>3244488</v>
      </c>
      <c r="M50" s="37">
        <f t="shared" si="12"/>
        <v>3374267.5200000005</v>
      </c>
      <c r="N50" s="37">
        <f t="shared" si="12"/>
        <v>3509238.2208000002</v>
      </c>
      <c r="O50" s="37">
        <f t="shared" si="12"/>
        <v>3649607.749632</v>
      </c>
      <c r="P50" s="37">
        <f t="shared" si="12"/>
        <v>3795592.05961728</v>
      </c>
      <c r="Q50" s="37">
        <f t="shared" si="12"/>
        <v>3947415.7420019712</v>
      </c>
      <c r="R50" s="37">
        <f t="shared" si="12"/>
        <v>4105312.3716820497</v>
      </c>
      <c r="S50" s="37">
        <f t="shared" si="12"/>
        <v>4269524.8665493317</v>
      </c>
      <c r="T50" s="37">
        <f t="shared" si="12"/>
        <v>4440305.8612113055</v>
      </c>
    </row>
    <row r="51" spans="2:20" outlineLevel="1" x14ac:dyDescent="0.2">
      <c r="B51" s="9" t="s">
        <v>11</v>
      </c>
      <c r="D51" s="2" t="s">
        <v>36</v>
      </c>
      <c r="E51" s="36"/>
      <c r="H51" s="37">
        <f t="shared" si="5"/>
        <v>3000000</v>
      </c>
      <c r="I51" s="37">
        <f t="shared" si="5"/>
        <v>3000000</v>
      </c>
      <c r="J51" s="38"/>
      <c r="K51" s="37">
        <f t="shared" ref="K51:T51" si="13">K39+K27+K15</f>
        <v>3119700</v>
      </c>
      <c r="L51" s="37">
        <f t="shared" si="13"/>
        <v>3244488</v>
      </c>
      <c r="M51" s="37">
        <f t="shared" si="13"/>
        <v>3374267.5200000005</v>
      </c>
      <c r="N51" s="37">
        <f t="shared" si="13"/>
        <v>3509238.2208000002</v>
      </c>
      <c r="O51" s="37">
        <f t="shared" si="13"/>
        <v>3649607.749632</v>
      </c>
      <c r="P51" s="37">
        <f t="shared" si="13"/>
        <v>3795592.05961728</v>
      </c>
      <c r="Q51" s="37">
        <f t="shared" si="13"/>
        <v>3947415.7420019712</v>
      </c>
      <c r="R51" s="37">
        <f t="shared" si="13"/>
        <v>4105312.3716820497</v>
      </c>
      <c r="S51" s="37">
        <f t="shared" si="13"/>
        <v>4269524.8665493317</v>
      </c>
      <c r="T51" s="37">
        <f t="shared" si="13"/>
        <v>4440305.8612113055</v>
      </c>
    </row>
    <row r="52" spans="2:20" outlineLevel="1" x14ac:dyDescent="0.2">
      <c r="B52" s="9" t="s">
        <v>12</v>
      </c>
      <c r="D52" s="2" t="s">
        <v>37</v>
      </c>
      <c r="E52" s="36"/>
      <c r="H52" s="37">
        <f t="shared" si="5"/>
        <v>3000000</v>
      </c>
      <c r="I52" s="37">
        <f t="shared" si="5"/>
        <v>3000000</v>
      </c>
      <c r="J52" s="38"/>
      <c r="K52" s="37">
        <f t="shared" ref="K52:T52" si="14">K40+K28+K16</f>
        <v>3119700</v>
      </c>
      <c r="L52" s="37">
        <f t="shared" si="14"/>
        <v>3244488</v>
      </c>
      <c r="M52" s="37">
        <f t="shared" si="14"/>
        <v>3374267.5200000005</v>
      </c>
      <c r="N52" s="37">
        <f t="shared" si="14"/>
        <v>3509238.2208000002</v>
      </c>
      <c r="O52" s="37">
        <f t="shared" si="14"/>
        <v>3649607.749632</v>
      </c>
      <c r="P52" s="37">
        <f t="shared" si="14"/>
        <v>3795592.05961728</v>
      </c>
      <c r="Q52" s="37">
        <f t="shared" si="14"/>
        <v>3947415.7420019712</v>
      </c>
      <c r="R52" s="37">
        <f t="shared" si="14"/>
        <v>4105312.3716820497</v>
      </c>
      <c r="S52" s="37">
        <f t="shared" si="14"/>
        <v>4269524.8665493317</v>
      </c>
      <c r="T52" s="37">
        <f t="shared" si="14"/>
        <v>4440305.8612113055</v>
      </c>
    </row>
    <row r="53" spans="2:20" outlineLevel="1" x14ac:dyDescent="0.2">
      <c r="B53" s="9" t="s">
        <v>13</v>
      </c>
      <c r="D53" s="2" t="s">
        <v>38</v>
      </c>
      <c r="E53" s="36"/>
      <c r="H53" s="37">
        <f t="shared" si="5"/>
        <v>3000000</v>
      </c>
      <c r="I53" s="37">
        <f t="shared" si="5"/>
        <v>3000000</v>
      </c>
      <c r="J53" s="38"/>
      <c r="K53" s="37">
        <f t="shared" ref="K53:T53" si="15">K41+K29+K17</f>
        <v>3119700</v>
      </c>
      <c r="L53" s="37">
        <f t="shared" si="15"/>
        <v>3244488</v>
      </c>
      <c r="M53" s="37">
        <f t="shared" si="15"/>
        <v>3374267.5200000005</v>
      </c>
      <c r="N53" s="37">
        <f t="shared" si="15"/>
        <v>3509238.2208000002</v>
      </c>
      <c r="O53" s="37">
        <f t="shared" si="15"/>
        <v>3649607.749632</v>
      </c>
      <c r="P53" s="37">
        <f t="shared" si="15"/>
        <v>3795592.05961728</v>
      </c>
      <c r="Q53" s="37">
        <f t="shared" si="15"/>
        <v>3947415.7420019712</v>
      </c>
      <c r="R53" s="37">
        <f t="shared" si="15"/>
        <v>4105312.3716820497</v>
      </c>
      <c r="S53" s="37">
        <f t="shared" si="15"/>
        <v>4269524.8665493317</v>
      </c>
      <c r="T53" s="37">
        <f t="shared" si="15"/>
        <v>4440305.8612113055</v>
      </c>
    </row>
    <row r="55" spans="2:20" ht="16" customHeight="1" x14ac:dyDescent="0.2"/>
    <row r="63" spans="2:20" x14ac:dyDescent="0.2">
      <c r="D63" s="19"/>
    </row>
  </sheetData>
  <dataConsolidate topLabels="1">
    <dataRefs count="1">
      <dataRef ref="B7" sheet="Painel"/>
    </dataRefs>
  </dataConsolidate>
  <mergeCells count="6">
    <mergeCell ref="D43:F43"/>
    <mergeCell ref="D2:T2"/>
    <mergeCell ref="D4:F5"/>
    <mergeCell ref="D7:F7"/>
    <mergeCell ref="D19:F19"/>
    <mergeCell ref="D31:F31"/>
  </mergeCells>
  <pageMargins left="0.51181102362204722" right="0.51181102362204722" top="0.78740157480314965" bottom="0.78740157480314965" header="0.31496062992125984" footer="0.31496062992125984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C221-B9D2-485D-A3D9-187C05BCFE62}">
  <dimension ref="A1:AJ55"/>
  <sheetViews>
    <sheetView zoomScale="130" zoomScaleNormal="130" workbookViewId="0">
      <selection activeCell="B6" sqref="B6"/>
    </sheetView>
  </sheetViews>
  <sheetFormatPr baseColWidth="10" defaultColWidth="8.83203125" defaultRowHeight="15" x14ac:dyDescent="0.2"/>
  <cols>
    <col min="1" max="1" width="8.83203125" style="8"/>
    <col min="2" max="2" width="28.83203125" style="8" customWidth="1"/>
    <col min="3" max="11" width="8.83203125" style="12"/>
    <col min="12" max="36" width="8.83203125" style="8"/>
  </cols>
  <sheetData>
    <row r="1" spans="2:12" s="8" customFormat="1" x14ac:dyDescent="0.2">
      <c r="C1" s="12"/>
      <c r="D1" s="12"/>
      <c r="E1" s="12"/>
      <c r="F1" s="12"/>
      <c r="G1" s="12"/>
      <c r="H1" s="12"/>
      <c r="I1" s="12"/>
      <c r="J1" s="12"/>
      <c r="K1" s="12"/>
    </row>
    <row r="2" spans="2:12" s="8" customFormat="1" ht="16" x14ac:dyDescent="0.2">
      <c r="B2" s="46" t="s">
        <v>14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2:12" s="8" customFormat="1" x14ac:dyDescent="0.2">
      <c r="B3" s="13"/>
      <c r="C3" s="14"/>
      <c r="D3" s="14"/>
      <c r="E3" s="14"/>
      <c r="F3" s="14"/>
      <c r="G3" s="14"/>
      <c r="H3" s="14"/>
      <c r="I3" s="14"/>
      <c r="J3" s="14"/>
      <c r="K3" s="14"/>
      <c r="L3" s="13"/>
    </row>
    <row r="4" spans="2:12" s="8" customFormat="1" x14ac:dyDescent="0.2">
      <c r="B4" s="10" t="s">
        <v>75</v>
      </c>
      <c r="C4" s="11" t="s">
        <v>4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0"/>
    </row>
    <row r="5" spans="2:12" s="8" customFormat="1" x14ac:dyDescent="0.2">
      <c r="B5" s="10" t="s">
        <v>17</v>
      </c>
      <c r="C5" s="20"/>
      <c r="D5" s="20"/>
      <c r="E5" s="20"/>
      <c r="F5" s="20"/>
      <c r="G5" s="20"/>
      <c r="H5" s="20"/>
      <c r="I5" s="20"/>
      <c r="J5" s="20"/>
      <c r="K5" s="20"/>
      <c r="L5" s="21"/>
    </row>
    <row r="6" spans="2:12" s="8" customFormat="1" x14ac:dyDescent="0.2">
      <c r="B6" s="10" t="s">
        <v>16</v>
      </c>
      <c r="C6" s="20"/>
      <c r="D6" s="20"/>
      <c r="E6" s="20"/>
      <c r="F6" s="20"/>
      <c r="G6" s="20"/>
      <c r="H6" s="20"/>
      <c r="I6" s="20"/>
      <c r="J6" s="20"/>
      <c r="K6" s="20"/>
      <c r="L6" s="21"/>
    </row>
    <row r="7" spans="2:12" x14ac:dyDescent="0.2">
      <c r="B7" s="10" t="s">
        <v>15</v>
      </c>
      <c r="C7" s="11" t="s">
        <v>4</v>
      </c>
      <c r="D7" s="11"/>
      <c r="E7" s="11"/>
      <c r="F7" s="11"/>
      <c r="G7" s="11"/>
      <c r="H7" s="11"/>
      <c r="I7" s="11"/>
      <c r="J7" s="11" t="s">
        <v>12</v>
      </c>
      <c r="K7" s="11"/>
      <c r="L7" s="10"/>
    </row>
    <row r="8" spans="2:12" x14ac:dyDescent="0.2">
      <c r="B8" s="10" t="s">
        <v>18</v>
      </c>
      <c r="C8" s="11" t="s">
        <v>4</v>
      </c>
      <c r="D8" s="11"/>
      <c r="E8" s="11" t="s">
        <v>7</v>
      </c>
      <c r="F8" s="11" t="s">
        <v>8</v>
      </c>
      <c r="G8" s="11" t="s">
        <v>9</v>
      </c>
      <c r="H8" s="11"/>
      <c r="I8" s="11"/>
      <c r="J8" s="11" t="s">
        <v>12</v>
      </c>
      <c r="K8" s="11"/>
      <c r="L8" s="10"/>
    </row>
    <row r="9" spans="2:12" s="8" customFormat="1" x14ac:dyDescent="0.2">
      <c r="B9" s="10" t="s">
        <v>19</v>
      </c>
      <c r="C9" s="11" t="s">
        <v>5</v>
      </c>
      <c r="D9" s="11"/>
      <c r="E9" s="11"/>
      <c r="F9" s="11"/>
      <c r="G9" s="11"/>
      <c r="H9" s="11"/>
      <c r="I9" s="11"/>
      <c r="J9" s="11"/>
      <c r="K9" s="11" t="s">
        <v>13</v>
      </c>
      <c r="L9" s="10"/>
    </row>
    <row r="10" spans="2:12" s="8" customFormat="1" x14ac:dyDescent="0.2">
      <c r="B10" s="10" t="s">
        <v>23</v>
      </c>
      <c r="C10" s="11"/>
      <c r="D10" s="11"/>
      <c r="E10" s="11"/>
      <c r="F10" s="11"/>
      <c r="G10" s="11"/>
      <c r="H10" s="11"/>
      <c r="I10" s="11"/>
      <c r="J10" s="11"/>
      <c r="K10" s="11"/>
      <c r="L10" s="10"/>
    </row>
    <row r="11" spans="2:12" s="8" customFormat="1" x14ac:dyDescent="0.2">
      <c r="B11" s="10" t="s">
        <v>24</v>
      </c>
      <c r="C11" s="11"/>
      <c r="D11" s="11"/>
      <c r="E11" s="11"/>
      <c r="F11" s="11"/>
      <c r="G11" s="11"/>
      <c r="H11" s="11"/>
      <c r="I11" s="11"/>
      <c r="J11" s="11"/>
      <c r="K11" s="11"/>
      <c r="L11" s="10"/>
    </row>
    <row r="12" spans="2:12" s="8" customFormat="1" x14ac:dyDescent="0.2">
      <c r="B12" s="10" t="s">
        <v>20</v>
      </c>
      <c r="C12" s="11"/>
      <c r="D12" s="11"/>
      <c r="E12" s="11"/>
      <c r="F12" s="11"/>
      <c r="G12" s="11"/>
      <c r="H12" s="11"/>
      <c r="I12" s="11"/>
      <c r="J12" s="11"/>
      <c r="K12" s="11"/>
      <c r="L12" s="10"/>
    </row>
    <row r="13" spans="2:12" s="8" customFormat="1" x14ac:dyDescent="0.2">
      <c r="B13" s="10" t="s">
        <v>21</v>
      </c>
      <c r="C13" s="11" t="s">
        <v>6</v>
      </c>
      <c r="D13" s="11"/>
      <c r="E13" s="11"/>
      <c r="F13" s="11"/>
      <c r="G13" s="11"/>
      <c r="H13" s="11"/>
      <c r="I13" s="11"/>
      <c r="J13" s="11"/>
      <c r="K13" s="11"/>
      <c r="L13" s="10"/>
    </row>
    <row r="14" spans="2:12" s="8" customFormat="1" x14ac:dyDescent="0.2">
      <c r="B14" s="15" t="s">
        <v>22</v>
      </c>
      <c r="C14" s="16" t="s">
        <v>6</v>
      </c>
      <c r="D14" s="16"/>
      <c r="E14" s="16"/>
      <c r="F14" s="16"/>
      <c r="G14" s="16"/>
      <c r="H14" s="16"/>
      <c r="I14" s="16"/>
      <c r="J14" s="16"/>
      <c r="K14" s="16"/>
      <c r="L14" s="15"/>
    </row>
    <row r="15" spans="2:12" s="8" customFormat="1" x14ac:dyDescent="0.2">
      <c r="C15" s="12"/>
      <c r="D15" s="12"/>
      <c r="E15" s="12"/>
      <c r="F15" s="12"/>
      <c r="G15" s="12"/>
      <c r="H15" s="12"/>
      <c r="I15" s="12"/>
      <c r="J15" s="12"/>
      <c r="K15" s="12"/>
    </row>
    <row r="16" spans="2:12" s="8" customFormat="1" x14ac:dyDescent="0.2">
      <c r="C16" s="12"/>
      <c r="D16" s="12"/>
      <c r="E16" s="12"/>
      <c r="F16" s="12"/>
      <c r="G16" s="12"/>
      <c r="H16" s="12"/>
      <c r="I16" s="12"/>
      <c r="J16" s="12"/>
      <c r="K16" s="12"/>
    </row>
    <row r="17" spans="2:12" s="8" customFormat="1" x14ac:dyDescent="0.2">
      <c r="C17" s="12"/>
      <c r="D17" s="12"/>
      <c r="E17" s="12"/>
      <c r="F17" s="12"/>
      <c r="G17" s="12"/>
      <c r="H17" s="12"/>
      <c r="I17" s="12"/>
      <c r="J17" s="12"/>
      <c r="K17" s="12"/>
    </row>
    <row r="18" spans="2:12" s="8" customFormat="1" ht="16" thickBot="1" x14ac:dyDescent="0.25">
      <c r="C18" s="12"/>
      <c r="D18" s="12"/>
      <c r="E18" s="12"/>
      <c r="F18" s="12"/>
      <c r="G18" s="12"/>
      <c r="H18" s="12"/>
      <c r="I18" s="12"/>
      <c r="J18" s="12"/>
      <c r="K18" s="12"/>
    </row>
    <row r="19" spans="2:12" s="8" customFormat="1" ht="16" thickBot="1" x14ac:dyDescent="0.25">
      <c r="C19" s="7">
        <v>2024</v>
      </c>
      <c r="D19" s="7">
        <f t="shared" ref="D19:L19" si="0">C19+1</f>
        <v>2025</v>
      </c>
      <c r="E19" s="7">
        <f t="shared" si="0"/>
        <v>2026</v>
      </c>
      <c r="F19" s="7">
        <f t="shared" si="0"/>
        <v>2027</v>
      </c>
      <c r="G19" s="7">
        <f t="shared" si="0"/>
        <v>2028</v>
      </c>
      <c r="H19" s="7">
        <f t="shared" si="0"/>
        <v>2029</v>
      </c>
      <c r="I19" s="7">
        <f t="shared" si="0"/>
        <v>2030</v>
      </c>
      <c r="J19" s="7">
        <f t="shared" si="0"/>
        <v>2031</v>
      </c>
      <c r="K19" s="7">
        <f t="shared" si="0"/>
        <v>2032</v>
      </c>
      <c r="L19" s="7">
        <f t="shared" si="0"/>
        <v>2033</v>
      </c>
    </row>
    <row r="20" spans="2:12" s="8" customFormat="1" x14ac:dyDescent="0.2">
      <c r="B20" s="17"/>
      <c r="C20" s="18" t="s">
        <v>3</v>
      </c>
      <c r="D20" s="18" t="s">
        <v>3</v>
      </c>
      <c r="E20" s="18" t="s">
        <v>3</v>
      </c>
      <c r="F20" s="18" t="s">
        <v>3</v>
      </c>
      <c r="G20" s="18" t="s">
        <v>3</v>
      </c>
      <c r="H20" s="18" t="s">
        <v>3</v>
      </c>
      <c r="I20" s="18" t="s">
        <v>3</v>
      </c>
      <c r="J20" s="18" t="s">
        <v>3</v>
      </c>
      <c r="K20" s="18" t="s">
        <v>3</v>
      </c>
      <c r="L20" s="18" t="s">
        <v>3</v>
      </c>
    </row>
    <row r="21" spans="2:12" s="8" customFormat="1" x14ac:dyDescent="0.2">
      <c r="B21" s="24" t="str">
        <f t="shared" ref="B21:B26" si="1">B4</f>
        <v>IGPD-M</v>
      </c>
      <c r="C21" s="25">
        <v>3.9899999999999998E-2</v>
      </c>
      <c r="D21" s="26">
        <v>0.04</v>
      </c>
      <c r="E21" s="26">
        <v>0.04</v>
      </c>
      <c r="F21" s="27">
        <f>E21</f>
        <v>0.04</v>
      </c>
      <c r="G21" s="27">
        <f t="shared" ref="G21:L21" si="2">F21</f>
        <v>0.04</v>
      </c>
      <c r="H21" s="27">
        <f t="shared" si="2"/>
        <v>0.04</v>
      </c>
      <c r="I21" s="27">
        <f t="shared" si="2"/>
        <v>0.04</v>
      </c>
      <c r="J21" s="27">
        <f t="shared" si="2"/>
        <v>0.04</v>
      </c>
      <c r="K21" s="27">
        <f t="shared" si="2"/>
        <v>0.04</v>
      </c>
      <c r="L21" s="27">
        <f t="shared" si="2"/>
        <v>0.04</v>
      </c>
    </row>
    <row r="22" spans="2:12" s="8" customFormat="1" x14ac:dyDescent="0.2">
      <c r="B22" s="10" t="str">
        <f t="shared" si="1"/>
        <v>IPC-A</v>
      </c>
      <c r="C22" s="28"/>
      <c r="D22" s="29"/>
      <c r="E22" s="29"/>
      <c r="F22" s="29"/>
      <c r="G22" s="29"/>
      <c r="H22" s="29"/>
      <c r="I22" s="29"/>
      <c r="J22" s="29"/>
      <c r="K22" s="29"/>
      <c r="L22" s="29"/>
    </row>
    <row r="23" spans="2:12" s="8" customFormat="1" x14ac:dyDescent="0.2">
      <c r="B23" s="10" t="str">
        <f t="shared" si="1"/>
        <v>PIB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</row>
    <row r="24" spans="2:12" s="8" customFormat="1" x14ac:dyDescent="0.2">
      <c r="B24" s="10" t="str">
        <f t="shared" si="1"/>
        <v>VACÂNCIA</v>
      </c>
      <c r="C24" s="20"/>
      <c r="D24" s="20"/>
      <c r="E24" s="20"/>
      <c r="F24" s="20"/>
      <c r="G24" s="20"/>
      <c r="H24" s="20"/>
      <c r="I24" s="20"/>
      <c r="J24" s="20"/>
      <c r="K24" s="20"/>
      <c r="L24" s="21"/>
    </row>
    <row r="25" spans="2:12" s="8" customFormat="1" x14ac:dyDescent="0.2">
      <c r="B25" s="10" t="str">
        <f t="shared" si="1"/>
        <v>ABL</v>
      </c>
      <c r="C25" s="20"/>
      <c r="D25" s="20"/>
      <c r="E25" s="20"/>
      <c r="F25" s="20"/>
      <c r="G25" s="20"/>
      <c r="H25" s="20"/>
      <c r="I25" s="20"/>
      <c r="J25" s="20"/>
      <c r="K25" s="20"/>
      <c r="L25" s="21"/>
    </row>
    <row r="26" spans="2:12" s="8" customFormat="1" x14ac:dyDescent="0.2">
      <c r="B26" s="10" t="str">
        <f t="shared" si="1"/>
        <v>VENDAS</v>
      </c>
      <c r="C26" s="20"/>
      <c r="D26" s="20"/>
      <c r="E26" s="20"/>
      <c r="F26" s="20"/>
      <c r="G26" s="20"/>
      <c r="H26" s="20"/>
      <c r="I26" s="20"/>
      <c r="J26" s="20"/>
      <c r="K26" s="20"/>
      <c r="L26" s="21"/>
    </row>
    <row r="27" spans="2:12" s="8" customFormat="1" x14ac:dyDescent="0.2">
      <c r="B27" s="10" t="str">
        <f t="shared" ref="B27:B28" si="3">B10</f>
        <v>EMPREGO</v>
      </c>
      <c r="C27" s="20"/>
      <c r="D27" s="20"/>
      <c r="E27" s="20"/>
      <c r="F27" s="20"/>
      <c r="G27" s="20"/>
      <c r="H27" s="20"/>
      <c r="I27" s="20"/>
      <c r="J27" s="20"/>
      <c r="K27" s="20"/>
      <c r="L27" s="21"/>
    </row>
    <row r="28" spans="2:12" s="8" customFormat="1" x14ac:dyDescent="0.2">
      <c r="B28" s="10" t="str">
        <f t="shared" si="3"/>
        <v>RENDA PER CAPTA VITORIA</v>
      </c>
      <c r="C28" s="20"/>
      <c r="D28" s="20"/>
      <c r="E28" s="20"/>
      <c r="F28" s="20"/>
      <c r="G28" s="20"/>
      <c r="H28" s="20"/>
      <c r="I28" s="20"/>
      <c r="J28" s="20"/>
      <c r="K28" s="20"/>
      <c r="L28" s="21"/>
    </row>
    <row r="29" spans="2:12" s="8" customFormat="1" x14ac:dyDescent="0.2">
      <c r="B29" s="10" t="str">
        <f>B12</f>
        <v>FLUXO DE PESSOAS</v>
      </c>
      <c r="C29" s="20"/>
      <c r="D29" s="20"/>
      <c r="E29" s="20"/>
      <c r="F29" s="20"/>
      <c r="G29" s="20"/>
      <c r="H29" s="20"/>
      <c r="I29" s="20"/>
      <c r="J29" s="20"/>
      <c r="K29" s="20"/>
      <c r="L29" s="21"/>
    </row>
    <row r="30" spans="2:12" s="8" customFormat="1" x14ac:dyDescent="0.2">
      <c r="B30" s="10" t="str">
        <f>B13</f>
        <v>FLUXO VEÍCULOS</v>
      </c>
      <c r="C30" s="20"/>
      <c r="D30" s="20"/>
      <c r="E30" s="20"/>
      <c r="F30" s="20"/>
      <c r="G30" s="20"/>
      <c r="H30" s="20"/>
      <c r="I30" s="20"/>
      <c r="J30" s="20"/>
      <c r="K30" s="20"/>
      <c r="L30" s="21"/>
    </row>
    <row r="31" spans="2:12" s="8" customFormat="1" x14ac:dyDescent="0.2">
      <c r="B31" s="15" t="str">
        <f>B14</f>
        <v>VAGAS</v>
      </c>
      <c r="C31" s="22"/>
      <c r="D31" s="22"/>
      <c r="E31" s="22"/>
      <c r="F31" s="22"/>
      <c r="G31" s="22"/>
      <c r="H31" s="22"/>
      <c r="I31" s="22"/>
      <c r="J31" s="22"/>
      <c r="K31" s="22"/>
      <c r="L31" s="23"/>
    </row>
    <row r="32" spans="2:12" s="8" customFormat="1" x14ac:dyDescent="0.2">
      <c r="C32" s="12"/>
      <c r="D32" s="12"/>
      <c r="E32" s="12"/>
      <c r="F32" s="12"/>
      <c r="G32" s="12"/>
      <c r="H32" s="12"/>
      <c r="I32" s="12"/>
      <c r="J32" s="12"/>
      <c r="K32" s="12"/>
    </row>
    <row r="33" spans="3:11" s="8" customFormat="1" x14ac:dyDescent="0.2">
      <c r="C33" s="12"/>
      <c r="D33" s="12"/>
      <c r="E33" s="12"/>
      <c r="F33" s="12"/>
      <c r="G33" s="12"/>
      <c r="H33" s="12"/>
      <c r="I33" s="12"/>
      <c r="J33" s="12"/>
      <c r="K33" s="12"/>
    </row>
    <row r="34" spans="3:11" s="8" customFormat="1" x14ac:dyDescent="0.2">
      <c r="C34" s="12"/>
      <c r="D34" s="12"/>
      <c r="E34" s="12"/>
      <c r="F34" s="12"/>
      <c r="G34" s="12"/>
      <c r="H34" s="12"/>
      <c r="I34" s="12"/>
      <c r="J34" s="12"/>
      <c r="K34" s="12"/>
    </row>
    <row r="35" spans="3:11" s="8" customFormat="1" x14ac:dyDescent="0.2">
      <c r="C35" s="12"/>
      <c r="D35" s="12"/>
      <c r="E35" s="12"/>
      <c r="F35" s="12"/>
      <c r="G35" s="12"/>
      <c r="H35" s="12"/>
      <c r="I35" s="12"/>
      <c r="J35" s="12"/>
      <c r="K35" s="12"/>
    </row>
    <row r="36" spans="3:11" s="8" customFormat="1" x14ac:dyDescent="0.2">
      <c r="C36" s="12"/>
      <c r="D36" s="12"/>
      <c r="E36" s="12"/>
      <c r="F36" s="12"/>
      <c r="G36" s="12"/>
      <c r="H36" s="12"/>
      <c r="I36" s="12"/>
      <c r="J36" s="12"/>
      <c r="K36" s="12"/>
    </row>
    <row r="37" spans="3:11" s="8" customFormat="1" x14ac:dyDescent="0.2">
      <c r="C37" s="12"/>
      <c r="D37" s="12"/>
      <c r="E37" s="12"/>
      <c r="F37" s="12"/>
      <c r="G37" s="12"/>
      <c r="H37" s="12"/>
      <c r="I37" s="12"/>
      <c r="J37" s="12"/>
      <c r="K37" s="12"/>
    </row>
    <row r="38" spans="3:11" s="8" customFormat="1" x14ac:dyDescent="0.2">
      <c r="C38" s="12"/>
      <c r="D38" s="12"/>
      <c r="E38" s="12"/>
      <c r="F38" s="12"/>
      <c r="G38" s="12"/>
      <c r="H38" s="12"/>
      <c r="I38" s="12"/>
      <c r="J38" s="12"/>
      <c r="K38" s="12"/>
    </row>
    <row r="39" spans="3:11" s="8" customFormat="1" x14ac:dyDescent="0.2">
      <c r="C39" s="12"/>
      <c r="D39" s="12"/>
      <c r="E39" s="12"/>
      <c r="F39" s="12"/>
      <c r="G39" s="12"/>
      <c r="H39" s="12"/>
      <c r="I39" s="12"/>
      <c r="J39" s="12"/>
      <c r="K39" s="12"/>
    </row>
    <row r="40" spans="3:11" s="8" customFormat="1" x14ac:dyDescent="0.2">
      <c r="C40" s="12"/>
      <c r="D40" s="12"/>
      <c r="E40" s="12"/>
      <c r="F40" s="12"/>
      <c r="G40" s="12"/>
      <c r="H40" s="12"/>
      <c r="I40" s="12"/>
      <c r="J40" s="12"/>
      <c r="K40" s="12"/>
    </row>
    <row r="41" spans="3:11" s="8" customFormat="1" x14ac:dyDescent="0.2">
      <c r="C41" s="12"/>
      <c r="D41" s="12"/>
      <c r="E41" s="12"/>
      <c r="F41" s="12"/>
      <c r="G41" s="12"/>
      <c r="H41" s="12"/>
      <c r="I41" s="12"/>
      <c r="J41" s="12"/>
      <c r="K41" s="12"/>
    </row>
    <row r="42" spans="3:11" s="8" customFormat="1" x14ac:dyDescent="0.2">
      <c r="C42" s="12"/>
      <c r="D42" s="12"/>
      <c r="E42" s="12"/>
      <c r="F42" s="12"/>
      <c r="G42" s="12"/>
      <c r="H42" s="12"/>
      <c r="I42" s="12"/>
      <c r="J42" s="12"/>
      <c r="K42" s="12"/>
    </row>
    <row r="43" spans="3:11" s="8" customFormat="1" x14ac:dyDescent="0.2">
      <c r="C43" s="12"/>
      <c r="D43" s="12"/>
      <c r="E43" s="12"/>
      <c r="F43" s="12"/>
      <c r="G43" s="12"/>
      <c r="H43" s="12"/>
      <c r="I43" s="12"/>
      <c r="J43" s="12"/>
      <c r="K43" s="12"/>
    </row>
    <row r="44" spans="3:11" s="8" customFormat="1" x14ac:dyDescent="0.2">
      <c r="C44" s="12"/>
      <c r="D44" s="12"/>
      <c r="E44" s="12"/>
      <c r="F44" s="12"/>
      <c r="G44" s="12"/>
      <c r="H44" s="12"/>
      <c r="I44" s="12"/>
      <c r="J44" s="12"/>
      <c r="K44" s="12"/>
    </row>
    <row r="45" spans="3:11" s="8" customFormat="1" x14ac:dyDescent="0.2">
      <c r="C45" s="12"/>
      <c r="D45" s="12"/>
      <c r="E45" s="12"/>
      <c r="F45" s="12"/>
      <c r="G45" s="12"/>
      <c r="H45" s="12"/>
      <c r="I45" s="12"/>
      <c r="J45" s="12"/>
      <c r="K45" s="12"/>
    </row>
    <row r="46" spans="3:11" s="8" customFormat="1" x14ac:dyDescent="0.2">
      <c r="C46" s="12"/>
      <c r="D46" s="12"/>
      <c r="E46" s="12"/>
      <c r="F46" s="12"/>
      <c r="G46" s="12"/>
      <c r="H46" s="12"/>
      <c r="I46" s="12"/>
      <c r="J46" s="12"/>
      <c r="K46" s="12"/>
    </row>
    <row r="47" spans="3:11" s="8" customFormat="1" x14ac:dyDescent="0.2">
      <c r="C47" s="12"/>
      <c r="D47" s="12"/>
      <c r="E47" s="12"/>
      <c r="F47" s="12"/>
      <c r="G47" s="12"/>
      <c r="H47" s="12"/>
      <c r="I47" s="12"/>
      <c r="J47" s="12"/>
      <c r="K47" s="12"/>
    </row>
    <row r="48" spans="3:11" s="8" customFormat="1" x14ac:dyDescent="0.2">
      <c r="C48" s="12"/>
      <c r="D48" s="12"/>
      <c r="E48" s="12"/>
      <c r="F48" s="12"/>
      <c r="G48" s="12"/>
      <c r="H48" s="12"/>
      <c r="I48" s="12"/>
      <c r="J48" s="12"/>
      <c r="K48" s="12"/>
    </row>
    <row r="49" spans="3:11" s="8" customFormat="1" x14ac:dyDescent="0.2">
      <c r="C49" s="12"/>
      <c r="D49" s="12"/>
      <c r="E49" s="12"/>
      <c r="F49" s="12"/>
      <c r="G49" s="12"/>
      <c r="H49" s="12"/>
      <c r="I49" s="12"/>
      <c r="J49" s="12"/>
      <c r="K49" s="12"/>
    </row>
    <row r="50" spans="3:11" s="8" customFormat="1" x14ac:dyDescent="0.2">
      <c r="C50" s="12"/>
      <c r="D50" s="12"/>
      <c r="E50" s="12"/>
      <c r="F50" s="12"/>
      <c r="G50" s="12"/>
      <c r="H50" s="12"/>
      <c r="I50" s="12"/>
      <c r="J50" s="12"/>
      <c r="K50" s="12"/>
    </row>
    <row r="51" spans="3:11" s="8" customFormat="1" x14ac:dyDescent="0.2">
      <c r="C51" s="12"/>
      <c r="D51" s="12"/>
      <c r="E51" s="12"/>
      <c r="F51" s="12"/>
      <c r="G51" s="12"/>
      <c r="H51" s="12"/>
      <c r="I51" s="12"/>
      <c r="J51" s="12"/>
      <c r="K51" s="12"/>
    </row>
    <row r="52" spans="3:11" s="8" customFormat="1" x14ac:dyDescent="0.2">
      <c r="C52" s="12"/>
      <c r="D52" s="12"/>
      <c r="E52" s="12"/>
      <c r="F52" s="12"/>
      <c r="G52" s="12"/>
      <c r="H52" s="12"/>
      <c r="I52" s="12"/>
      <c r="J52" s="12"/>
      <c r="K52" s="12"/>
    </row>
    <row r="53" spans="3:11" s="8" customFormat="1" x14ac:dyDescent="0.2">
      <c r="C53" s="12"/>
      <c r="D53" s="12"/>
      <c r="E53" s="12"/>
      <c r="F53" s="12"/>
      <c r="G53" s="12"/>
      <c r="H53" s="12"/>
      <c r="I53" s="12"/>
      <c r="J53" s="12"/>
      <c r="K53" s="12"/>
    </row>
    <row r="54" spans="3:11" s="8" customFormat="1" x14ac:dyDescent="0.2">
      <c r="C54" s="12"/>
      <c r="D54" s="12"/>
      <c r="E54" s="12"/>
      <c r="F54" s="12"/>
      <c r="G54" s="12"/>
      <c r="H54" s="12"/>
      <c r="I54" s="12"/>
      <c r="J54" s="12"/>
      <c r="K54" s="12"/>
    </row>
    <row r="55" spans="3:11" s="8" customFormat="1" x14ac:dyDescent="0.2">
      <c r="C55" s="12"/>
      <c r="D55" s="12"/>
      <c r="E55" s="12"/>
      <c r="F55" s="12"/>
      <c r="G55" s="12"/>
      <c r="H55" s="12"/>
      <c r="I55" s="12"/>
      <c r="J55" s="12"/>
      <c r="K55" s="12"/>
    </row>
  </sheetData>
  <mergeCells count="1">
    <mergeCell ref="B2:L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B7C8-9922-B843-92DA-0809FD6CC3F0}">
  <dimension ref="A1:E76"/>
  <sheetViews>
    <sheetView tabSelected="1" zoomScale="120" zoomScaleNormal="120" workbookViewId="0">
      <selection activeCell="D37" sqref="D37"/>
    </sheetView>
  </sheetViews>
  <sheetFormatPr baseColWidth="10" defaultRowHeight="15" x14ac:dyDescent="0.2"/>
  <cols>
    <col min="1" max="1" width="17.1640625" customWidth="1"/>
    <col min="2" max="2" width="15.83203125" customWidth="1"/>
    <col min="3" max="4" width="16.1640625" customWidth="1"/>
    <col min="5" max="5" width="11.6640625" bestFit="1" customWidth="1"/>
    <col min="6" max="6" width="12.33203125" customWidth="1"/>
    <col min="8" max="8" width="12" bestFit="1" customWidth="1"/>
    <col min="9" max="9" width="22.6640625" customWidth="1"/>
    <col min="10" max="10" width="11.6640625" bestFit="1" customWidth="1"/>
    <col min="11" max="11" width="13" bestFit="1" customWidth="1"/>
    <col min="12" max="12" width="13.6640625" bestFit="1" customWidth="1"/>
  </cols>
  <sheetData>
    <row r="1" spans="1:5" x14ac:dyDescent="0.2">
      <c r="A1" t="s">
        <v>40</v>
      </c>
    </row>
    <row r="2" spans="1:5" x14ac:dyDescent="0.2">
      <c r="A2" t="s">
        <v>41</v>
      </c>
      <c r="B2" t="s">
        <v>42</v>
      </c>
    </row>
    <row r="3" spans="1:5" x14ac:dyDescent="0.2">
      <c r="A3">
        <v>1</v>
      </c>
      <c r="B3" t="s">
        <v>52</v>
      </c>
    </row>
    <row r="4" spans="1:5" x14ac:dyDescent="0.2">
      <c r="A4">
        <v>2</v>
      </c>
      <c r="B4" t="s">
        <v>53</v>
      </c>
    </row>
    <row r="5" spans="1:5" x14ac:dyDescent="0.2">
      <c r="A5">
        <v>3</v>
      </c>
      <c r="B5" t="s">
        <v>54</v>
      </c>
    </row>
    <row r="9" spans="1:5" x14ac:dyDescent="0.2">
      <c r="A9" t="s">
        <v>43</v>
      </c>
    </row>
    <row r="10" spans="1:5" x14ac:dyDescent="0.2">
      <c r="A10" t="s">
        <v>41</v>
      </c>
      <c r="B10" t="s">
        <v>44</v>
      </c>
      <c r="C10" t="s">
        <v>42</v>
      </c>
      <c r="D10" t="s">
        <v>50</v>
      </c>
      <c r="E10" t="s">
        <v>51</v>
      </c>
    </row>
    <row r="11" spans="1:5" x14ac:dyDescent="0.2">
      <c r="A11">
        <v>1</v>
      </c>
      <c r="B11" t="s">
        <v>55</v>
      </c>
      <c r="C11">
        <v>1</v>
      </c>
      <c r="D11">
        <v>1000000</v>
      </c>
      <c r="E11" s="39">
        <v>44562</v>
      </c>
    </row>
    <row r="12" spans="1:5" x14ac:dyDescent="0.2">
      <c r="A12">
        <v>2</v>
      </c>
      <c r="B12" t="s">
        <v>56</v>
      </c>
      <c r="C12">
        <v>2</v>
      </c>
      <c r="D12">
        <v>900000</v>
      </c>
      <c r="E12" s="39">
        <v>44562</v>
      </c>
    </row>
    <row r="13" spans="1:5" x14ac:dyDescent="0.2">
      <c r="A13">
        <v>3</v>
      </c>
      <c r="B13" t="s">
        <v>57</v>
      </c>
      <c r="C13">
        <v>3</v>
      </c>
      <c r="D13">
        <v>850000</v>
      </c>
      <c r="E13" s="39">
        <v>44562</v>
      </c>
    </row>
    <row r="14" spans="1:5" x14ac:dyDescent="0.2">
      <c r="A14">
        <v>4</v>
      </c>
      <c r="B14" t="s">
        <v>58</v>
      </c>
      <c r="C14">
        <v>1</v>
      </c>
      <c r="D14">
        <v>1100000</v>
      </c>
      <c r="E14" s="39">
        <v>44562</v>
      </c>
    </row>
    <row r="15" spans="1:5" x14ac:dyDescent="0.2">
      <c r="A15">
        <v>5</v>
      </c>
      <c r="B15" t="s">
        <v>59</v>
      </c>
      <c r="C15">
        <v>2</v>
      </c>
      <c r="D15">
        <v>950000</v>
      </c>
      <c r="E15" s="39">
        <v>44562</v>
      </c>
    </row>
    <row r="16" spans="1:5" x14ac:dyDescent="0.2">
      <c r="A16">
        <v>6</v>
      </c>
      <c r="B16" t="s">
        <v>60</v>
      </c>
      <c r="C16">
        <v>3</v>
      </c>
      <c r="D16">
        <v>1050000</v>
      </c>
      <c r="E16" s="39">
        <v>44562</v>
      </c>
    </row>
    <row r="17" spans="1:5" x14ac:dyDescent="0.2">
      <c r="A17">
        <v>7</v>
      </c>
      <c r="B17" t="s">
        <v>61</v>
      </c>
      <c r="C17">
        <v>1</v>
      </c>
      <c r="D17">
        <v>905000</v>
      </c>
      <c r="E17" s="39">
        <v>44562</v>
      </c>
    </row>
    <row r="18" spans="1:5" x14ac:dyDescent="0.2">
      <c r="A18">
        <v>8</v>
      </c>
      <c r="B18" t="s">
        <v>62</v>
      </c>
      <c r="C18">
        <v>2</v>
      </c>
      <c r="D18">
        <v>805000</v>
      </c>
      <c r="E18" s="39">
        <v>44562</v>
      </c>
    </row>
    <row r="19" spans="1:5" x14ac:dyDescent="0.2">
      <c r="A19">
        <v>9</v>
      </c>
      <c r="B19" t="s">
        <v>63</v>
      </c>
      <c r="C19">
        <v>3</v>
      </c>
      <c r="D19">
        <v>945000</v>
      </c>
      <c r="E19" s="39">
        <v>44562</v>
      </c>
    </row>
    <row r="20" spans="1:5" x14ac:dyDescent="0.2">
      <c r="A20">
        <v>10</v>
      </c>
      <c r="B20" t="s">
        <v>64</v>
      </c>
      <c r="C20">
        <v>1</v>
      </c>
      <c r="D20">
        <v>845000</v>
      </c>
      <c r="E20" s="39">
        <v>44562</v>
      </c>
    </row>
    <row r="21" spans="1:5" x14ac:dyDescent="0.2">
      <c r="A21">
        <v>11</v>
      </c>
      <c r="B21" t="s">
        <v>65</v>
      </c>
      <c r="C21">
        <v>2</v>
      </c>
      <c r="D21">
        <v>1000000</v>
      </c>
      <c r="E21" s="39">
        <v>44946</v>
      </c>
    </row>
    <row r="22" spans="1:5" x14ac:dyDescent="0.2">
      <c r="A22">
        <v>12</v>
      </c>
      <c r="B22" t="s">
        <v>66</v>
      </c>
      <c r="C22">
        <v>3</v>
      </c>
      <c r="D22">
        <v>900000</v>
      </c>
      <c r="E22" s="39">
        <v>44602</v>
      </c>
    </row>
    <row r="23" spans="1:5" x14ac:dyDescent="0.2">
      <c r="A23">
        <v>13</v>
      </c>
      <c r="B23" t="s">
        <v>67</v>
      </c>
      <c r="C23">
        <v>1</v>
      </c>
      <c r="D23">
        <v>850000</v>
      </c>
      <c r="E23" s="39">
        <v>45061</v>
      </c>
    </row>
    <row r="24" spans="1:5" x14ac:dyDescent="0.2">
      <c r="A24">
        <v>14</v>
      </c>
      <c r="B24" t="s">
        <v>69</v>
      </c>
      <c r="C24">
        <v>2</v>
      </c>
      <c r="D24">
        <v>1100000</v>
      </c>
      <c r="E24" s="39">
        <v>45001</v>
      </c>
    </row>
    <row r="25" spans="1:5" x14ac:dyDescent="0.2">
      <c r="A25">
        <v>15</v>
      </c>
      <c r="B25" t="s">
        <v>68</v>
      </c>
      <c r="C25">
        <v>3</v>
      </c>
      <c r="D25">
        <v>950000</v>
      </c>
      <c r="E25" s="39">
        <v>45033</v>
      </c>
    </row>
    <row r="26" spans="1:5" x14ac:dyDescent="0.2">
      <c r="A26">
        <v>16</v>
      </c>
      <c r="B26" t="s">
        <v>70</v>
      </c>
      <c r="C26">
        <v>1</v>
      </c>
      <c r="D26">
        <v>1050000</v>
      </c>
    </row>
    <row r="27" spans="1:5" x14ac:dyDescent="0.2">
      <c r="A27">
        <v>17</v>
      </c>
      <c r="B27" t="s">
        <v>71</v>
      </c>
      <c r="C27">
        <v>2</v>
      </c>
      <c r="D27">
        <v>905000</v>
      </c>
    </row>
    <row r="28" spans="1:5" x14ac:dyDescent="0.2">
      <c r="A28">
        <v>18</v>
      </c>
      <c r="B28" t="s">
        <v>72</v>
      </c>
      <c r="C28">
        <v>3</v>
      </c>
      <c r="D28">
        <v>805000</v>
      </c>
    </row>
    <row r="29" spans="1:5" x14ac:dyDescent="0.2">
      <c r="A29">
        <v>19</v>
      </c>
      <c r="B29" t="s">
        <v>73</v>
      </c>
      <c r="C29">
        <v>1</v>
      </c>
      <c r="D29">
        <v>945000</v>
      </c>
    </row>
    <row r="30" spans="1:5" x14ac:dyDescent="0.2">
      <c r="A30">
        <v>20</v>
      </c>
      <c r="B30" t="s">
        <v>74</v>
      </c>
      <c r="C30">
        <v>2</v>
      </c>
      <c r="D30">
        <v>845000</v>
      </c>
    </row>
    <row r="35" spans="1:3" x14ac:dyDescent="0.2">
      <c r="A35" t="s">
        <v>45</v>
      </c>
    </row>
    <row r="36" spans="1:3" x14ac:dyDescent="0.2">
      <c r="A36" t="s">
        <v>41</v>
      </c>
      <c r="B36" t="s">
        <v>46</v>
      </c>
      <c r="C36" t="s">
        <v>47</v>
      </c>
    </row>
    <row r="37" spans="1:3" x14ac:dyDescent="0.2">
      <c r="A37">
        <v>1</v>
      </c>
      <c r="B37">
        <v>1</v>
      </c>
      <c r="C37" t="s">
        <v>48</v>
      </c>
    </row>
    <row r="38" spans="1:3" x14ac:dyDescent="0.2">
      <c r="A38">
        <v>2</v>
      </c>
      <c r="B38">
        <v>1</v>
      </c>
      <c r="C38" t="s">
        <v>49</v>
      </c>
    </row>
    <row r="39" spans="1:3" x14ac:dyDescent="0.2">
      <c r="A39">
        <v>3</v>
      </c>
      <c r="B39">
        <v>2</v>
      </c>
      <c r="C39" t="s">
        <v>48</v>
      </c>
    </row>
    <row r="40" spans="1:3" x14ac:dyDescent="0.2">
      <c r="A40">
        <v>4</v>
      </c>
      <c r="B40">
        <v>2</v>
      </c>
      <c r="C40" t="s">
        <v>49</v>
      </c>
    </row>
    <row r="41" spans="1:3" x14ac:dyDescent="0.2">
      <c r="A41">
        <v>5</v>
      </c>
      <c r="B41">
        <v>3</v>
      </c>
      <c r="C41" t="s">
        <v>48</v>
      </c>
    </row>
    <row r="42" spans="1:3" x14ac:dyDescent="0.2">
      <c r="A42">
        <v>6</v>
      </c>
      <c r="B42">
        <v>3</v>
      </c>
      <c r="C42" t="s">
        <v>49</v>
      </c>
    </row>
    <row r="43" spans="1:3" x14ac:dyDescent="0.2">
      <c r="A43">
        <v>7</v>
      </c>
      <c r="B43">
        <v>4</v>
      </c>
      <c r="C43" t="s">
        <v>48</v>
      </c>
    </row>
    <row r="44" spans="1:3" x14ac:dyDescent="0.2">
      <c r="A44">
        <v>8</v>
      </c>
      <c r="B44">
        <v>4</v>
      </c>
      <c r="C44" t="s">
        <v>49</v>
      </c>
    </row>
    <row r="45" spans="1:3" x14ac:dyDescent="0.2">
      <c r="A45">
        <v>9</v>
      </c>
      <c r="B45">
        <v>5</v>
      </c>
      <c r="C45" t="s">
        <v>48</v>
      </c>
    </row>
    <row r="46" spans="1:3" x14ac:dyDescent="0.2">
      <c r="A46">
        <v>10</v>
      </c>
      <c r="B46">
        <v>5</v>
      </c>
      <c r="C46" t="s">
        <v>49</v>
      </c>
    </row>
    <row r="47" spans="1:3" x14ac:dyDescent="0.2">
      <c r="A47">
        <v>11</v>
      </c>
      <c r="B47">
        <v>6</v>
      </c>
      <c r="C47" t="s">
        <v>48</v>
      </c>
    </row>
    <row r="48" spans="1:3" x14ac:dyDescent="0.2">
      <c r="A48">
        <v>12</v>
      </c>
      <c r="B48">
        <v>6</v>
      </c>
      <c r="C48" t="s">
        <v>49</v>
      </c>
    </row>
    <row r="49" spans="1:3" x14ac:dyDescent="0.2">
      <c r="A49">
        <v>13</v>
      </c>
      <c r="B49">
        <v>7</v>
      </c>
      <c r="C49" t="s">
        <v>48</v>
      </c>
    </row>
    <row r="50" spans="1:3" x14ac:dyDescent="0.2">
      <c r="A50">
        <v>14</v>
      </c>
      <c r="B50">
        <v>7</v>
      </c>
      <c r="C50" t="s">
        <v>49</v>
      </c>
    </row>
    <row r="51" spans="1:3" x14ac:dyDescent="0.2">
      <c r="A51">
        <v>15</v>
      </c>
      <c r="B51">
        <v>8</v>
      </c>
      <c r="C51" t="s">
        <v>48</v>
      </c>
    </row>
    <row r="52" spans="1:3" x14ac:dyDescent="0.2">
      <c r="A52">
        <v>16</v>
      </c>
      <c r="B52">
        <v>8</v>
      </c>
      <c r="C52" t="s">
        <v>49</v>
      </c>
    </row>
    <row r="53" spans="1:3" x14ac:dyDescent="0.2">
      <c r="A53">
        <v>17</v>
      </c>
      <c r="B53">
        <v>9</v>
      </c>
      <c r="C53" t="s">
        <v>48</v>
      </c>
    </row>
    <row r="54" spans="1:3" x14ac:dyDescent="0.2">
      <c r="A54">
        <v>18</v>
      </c>
      <c r="B54">
        <v>9</v>
      </c>
      <c r="C54" t="s">
        <v>49</v>
      </c>
    </row>
    <row r="55" spans="1:3" x14ac:dyDescent="0.2">
      <c r="A55">
        <v>19</v>
      </c>
      <c r="B55">
        <v>10</v>
      </c>
      <c r="C55" t="s">
        <v>48</v>
      </c>
    </row>
    <row r="56" spans="1:3" x14ac:dyDescent="0.2">
      <c r="A56">
        <v>20</v>
      </c>
      <c r="B56">
        <v>10</v>
      </c>
      <c r="C56" t="s">
        <v>49</v>
      </c>
    </row>
    <row r="57" spans="1:3" x14ac:dyDescent="0.2">
      <c r="A57">
        <v>21</v>
      </c>
      <c r="B57">
        <v>11</v>
      </c>
      <c r="C57" t="s">
        <v>48</v>
      </c>
    </row>
    <row r="58" spans="1:3" x14ac:dyDescent="0.2">
      <c r="A58">
        <v>22</v>
      </c>
      <c r="B58">
        <v>11</v>
      </c>
      <c r="C58" t="s">
        <v>49</v>
      </c>
    </row>
    <row r="59" spans="1:3" x14ac:dyDescent="0.2">
      <c r="A59">
        <v>23</v>
      </c>
      <c r="B59">
        <v>12</v>
      </c>
      <c r="C59" t="s">
        <v>48</v>
      </c>
    </row>
    <row r="60" spans="1:3" x14ac:dyDescent="0.2">
      <c r="A60">
        <v>24</v>
      </c>
      <c r="B60">
        <v>12</v>
      </c>
      <c r="C60" t="s">
        <v>49</v>
      </c>
    </row>
    <row r="61" spans="1:3" x14ac:dyDescent="0.2">
      <c r="A61">
        <v>25</v>
      </c>
      <c r="B61">
        <v>13</v>
      </c>
      <c r="C61" t="s">
        <v>48</v>
      </c>
    </row>
    <row r="62" spans="1:3" x14ac:dyDescent="0.2">
      <c r="A62">
        <v>26</v>
      </c>
      <c r="B62">
        <v>13</v>
      </c>
      <c r="C62" t="s">
        <v>49</v>
      </c>
    </row>
    <row r="63" spans="1:3" x14ac:dyDescent="0.2">
      <c r="A63">
        <v>27</v>
      </c>
      <c r="B63">
        <v>14</v>
      </c>
      <c r="C63" t="s">
        <v>48</v>
      </c>
    </row>
    <row r="64" spans="1:3" x14ac:dyDescent="0.2">
      <c r="A64">
        <v>28</v>
      </c>
      <c r="B64">
        <v>14</v>
      </c>
      <c r="C64" t="s">
        <v>49</v>
      </c>
    </row>
    <row r="65" spans="1:3" x14ac:dyDescent="0.2">
      <c r="A65">
        <v>29</v>
      </c>
      <c r="B65">
        <v>15</v>
      </c>
      <c r="C65" t="s">
        <v>48</v>
      </c>
    </row>
    <row r="66" spans="1:3" x14ac:dyDescent="0.2">
      <c r="A66">
        <v>30</v>
      </c>
      <c r="B66">
        <v>15</v>
      </c>
      <c r="C66" t="s">
        <v>49</v>
      </c>
    </row>
    <row r="67" spans="1:3" x14ac:dyDescent="0.2">
      <c r="A67">
        <v>31</v>
      </c>
      <c r="B67">
        <v>16</v>
      </c>
      <c r="C67" t="s">
        <v>48</v>
      </c>
    </row>
    <row r="68" spans="1:3" x14ac:dyDescent="0.2">
      <c r="A68">
        <v>32</v>
      </c>
      <c r="B68">
        <v>16</v>
      </c>
      <c r="C68" t="s">
        <v>49</v>
      </c>
    </row>
    <row r="69" spans="1:3" x14ac:dyDescent="0.2">
      <c r="A69">
        <v>33</v>
      </c>
      <c r="B69">
        <v>17</v>
      </c>
      <c r="C69" t="s">
        <v>48</v>
      </c>
    </row>
    <row r="70" spans="1:3" x14ac:dyDescent="0.2">
      <c r="A70">
        <v>34</v>
      </c>
      <c r="B70">
        <v>17</v>
      </c>
      <c r="C70" t="s">
        <v>49</v>
      </c>
    </row>
    <row r="71" spans="1:3" x14ac:dyDescent="0.2">
      <c r="A71">
        <v>35</v>
      </c>
      <c r="B71">
        <v>18</v>
      </c>
      <c r="C71" t="s">
        <v>48</v>
      </c>
    </row>
    <row r="72" spans="1:3" x14ac:dyDescent="0.2">
      <c r="A72">
        <v>36</v>
      </c>
      <c r="B72">
        <v>18</v>
      </c>
      <c r="C72" t="s">
        <v>49</v>
      </c>
    </row>
    <row r="73" spans="1:3" x14ac:dyDescent="0.2">
      <c r="A73">
        <v>37</v>
      </c>
      <c r="B73">
        <v>19</v>
      </c>
      <c r="C73" t="s">
        <v>48</v>
      </c>
    </row>
    <row r="74" spans="1:3" x14ac:dyDescent="0.2">
      <c r="A74">
        <v>38</v>
      </c>
      <c r="B74">
        <v>19</v>
      </c>
      <c r="C74" t="s">
        <v>49</v>
      </c>
    </row>
    <row r="75" spans="1:3" x14ac:dyDescent="0.2">
      <c r="A75">
        <v>39</v>
      </c>
      <c r="B75">
        <v>20</v>
      </c>
      <c r="C75" t="s">
        <v>48</v>
      </c>
    </row>
    <row r="76" spans="1:3" x14ac:dyDescent="0.2">
      <c r="A76">
        <v>40</v>
      </c>
      <c r="B76">
        <v>20</v>
      </c>
      <c r="C76" t="s">
        <v>49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Painel</vt:lpstr>
      <vt:lpstr>Premissas Indicadores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rosney</dc:creator>
  <cp:lastModifiedBy>Elaine Cristina Rocha de Oliveira</cp:lastModifiedBy>
  <cp:lastPrinted>2023-07-13T17:40:51Z</cp:lastPrinted>
  <dcterms:created xsi:type="dcterms:W3CDTF">2023-07-11T14:05:38Z</dcterms:created>
  <dcterms:modified xsi:type="dcterms:W3CDTF">2023-10-26T20:10:37Z</dcterms:modified>
</cp:coreProperties>
</file>