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2FF0EA99-84C7-4546-B553-E623BBEA19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entral+ Regional (data entry)" sheetId="6" r:id="rId1"/>
  </sheets>
  <definedNames>
    <definedName name="_xlnm._FilterDatabase" localSheetId="0" hidden="1">'Central+ Regional (data entry)'!$A$1:$K$21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6" l="1"/>
  <c r="I36" i="6" l="1"/>
  <c r="H35" i="6" l="1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</calcChain>
</file>

<file path=xl/sharedStrings.xml><?xml version="1.0" encoding="utf-8"?>
<sst xmlns="http://schemas.openxmlformats.org/spreadsheetml/2006/main" count="59" uniqueCount="59">
  <si>
    <t>#</t>
  </si>
  <si>
    <t>Inventory Date</t>
  </si>
  <si>
    <t>Product</t>
  </si>
  <si>
    <t>MOS</t>
  </si>
  <si>
    <t>Abacavir 300 mg Tablet, 60 Tablets</t>
  </si>
  <si>
    <t>Abacavir 60 mg Dispersible Tablet, 60 Tablets</t>
  </si>
  <si>
    <t>Abacavir/Lamivudine 60/30 mg Dispersible Tablet, 60 Tablets</t>
  </si>
  <si>
    <t>Abacavir/Lamivudine 120/60 mg Dispersible Tablet, 60 Tablets</t>
  </si>
  <si>
    <t>Central level SOH</t>
  </si>
  <si>
    <t>AMI (using central level issues)</t>
  </si>
  <si>
    <t>Abacavir/Lamivudine 600/300 mg Scored Tablet, 30 Tablets</t>
  </si>
  <si>
    <t>Atazanavir/Ritonavir 300/100 mg Tablet, 30 Tablets</t>
  </si>
  <si>
    <t xml:space="preserve">Lamivudine/Zidovudine 150/300 mg Tablet, 60 Tablets </t>
  </si>
  <si>
    <t>Lamivudine/Zidovudine 30/60 mg Tablet, 60 Tablets</t>
  </si>
  <si>
    <t>Nevirapine/Lamivudine/Zidovudine 200/150/300 mg Tablet, 60 Tablets</t>
  </si>
  <si>
    <t>Nevirapine/Lamivudine/Zidovudine 50/30/60 mg Dispersible Tablet, 60 Tablets</t>
  </si>
  <si>
    <t>Nevirapine 200 mg Tablet, 60 Tablets</t>
  </si>
  <si>
    <t>Darunavir 75 mg Tablet, 480 Tablets</t>
  </si>
  <si>
    <t>Dolutegravir 50 mg Tablet, 30 Tablets</t>
  </si>
  <si>
    <t>Efavirenz 600 mg Tablet, 30 Tablets</t>
  </si>
  <si>
    <t>Efavirenz 200 mg Scored Tablet, 30 Tablets</t>
  </si>
  <si>
    <t>Lamivudine, 150 mg Tablet, 60 Tablets</t>
  </si>
  <si>
    <t>Lopinavir/Ritonavir 100/25 mg Tablet, 60 Tablets</t>
  </si>
  <si>
    <t>Lopinavir/Ritonavir 80/20 mg/mL Solution, 60 mL</t>
  </si>
  <si>
    <t>Lopinavir/Ritonavir 200/50 mg Tablet, 120 Tablets</t>
  </si>
  <si>
    <t>Lopinavir/Ritonavir 40/10 mg Tablet, 120 Tablets</t>
  </si>
  <si>
    <t>Nevirapine 50 mg Dispersible Tablet, 60 Tablets</t>
  </si>
  <si>
    <t>Nevirapine 10 mg/mL Suspension w/ Syringe, 100 mL</t>
  </si>
  <si>
    <t>Raltegravir 100 mg Chewable Tablet, 60 Tablets</t>
  </si>
  <si>
    <t>Ritonavir 100 mg Tablet, 30 Tablets</t>
  </si>
  <si>
    <t>Efavirenz/Lamivudine/Tenofovir DF 400/300/300 mg Tablet, 30 Tablets</t>
  </si>
  <si>
    <t>Efavirenz/Lamivudine/Tenofovir DF 600/300/300 mg Tablet, 30 Tablets</t>
  </si>
  <si>
    <t>Lamivudine/Tenofovir DF 300/300 mg Tablet, 30 Tablets</t>
  </si>
  <si>
    <t>Tenofovir, 300 mg, 30 tabs</t>
  </si>
  <si>
    <t>Zidovudine 10 mg/mL Solution, 100 mL</t>
  </si>
  <si>
    <t>Zidovudine, 300 mg, 60 Tablets</t>
  </si>
  <si>
    <t>HIV-1/2 Determine Rapid Test Kit, 100 Tests</t>
  </si>
  <si>
    <t>HIV-1/2 RTK, STAT-PAK Assay, 30 Tests</t>
  </si>
  <si>
    <t>Darunavir 600 mg Tablet, 60 Tablets</t>
  </si>
  <si>
    <t>HIV-1/2 Uni-Gold Rapid Test Kit, 20 Tests</t>
  </si>
  <si>
    <t>ABC 60 mg tablets are to be used in TB coinfected patients below 15kg, and consumption varies.</t>
  </si>
  <si>
    <t>Central level issues (March)</t>
  </si>
  <si>
    <t>Dolutegravir/Lamivudine/Tenofovir DF 50/300/300 mg Tablet, 30 Tablets</t>
  </si>
  <si>
    <t>Central level issues (May)</t>
  </si>
  <si>
    <t>Central level issues (April)</t>
  </si>
  <si>
    <t>FO Comments</t>
  </si>
  <si>
    <t xml:space="preserve"> Has this product been phased out?</t>
  </si>
  <si>
    <t>LNZ regimen is phasing out soon.</t>
  </si>
  <si>
    <t>What are the expiry dates?</t>
  </si>
  <si>
    <t>This product seems very overstocked. Is there risk of expiry?</t>
  </si>
  <si>
    <t>NVP 200 mg is phasing out.</t>
  </si>
  <si>
    <t>The national government is switching from TLE 600 to TLE 400.</t>
  </si>
  <si>
    <t>Is there a destruction plan?</t>
  </si>
  <si>
    <t>TLD consumption will increase next period.</t>
  </si>
  <si>
    <t>Did the GF shipment (Qty 10,000) arrive in May as expected? If not, what is the updated date?</t>
  </si>
  <si>
    <t>Product is overstocked. Is there risk of expiry?</t>
  </si>
  <si>
    <t>Product is understocked. Can your GHSC-PSM shipment (Qty 9,580) set to arrive in August be expedited? If not, what is the plan to avoid stockout?</t>
  </si>
  <si>
    <t xml:space="preserve">PPMR Data Review Questions </t>
  </si>
  <si>
    <t xml:space="preserve">MOS is very low. What is the plan to avoid a stockout?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</si>
</sst>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171717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4" fontId="7" fillId="0" borderId="0" xfId="1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Alignment="1"/>
    <xf numFmtId="0" fontId="8" fillId="0" borderId="0" xfId="0" applyFont="1" applyFill="1" applyAlignment="1">
      <alignment horizontal="left" vertical="center" wrapText="1"/>
    </xf>
    <xf numFmtId="0" fontId="4" fillId="0" borderId="0" xfId="0" applyFont="1" applyFill="1" applyAlignment="1"/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top" wrapText="1"/>
    </xf>
    <xf numFmtId="0" fontId="9" fillId="0" borderId="0" xfId="0" applyNumberFormat="1" applyFont="1" applyFill="1" applyAlignment="1">
      <alignment wrapText="1"/>
    </xf>
    <xf numFmtId="165" fontId="0" fillId="0" borderId="0" xfId="0" applyNumberFormat="1" applyFont="1" applyAlignment="1">
      <alignment wrapText="1"/>
    </xf>
  </cellXfs>
  <cellStyles count="3">
    <cellStyle name="Comma" xfId="1" builtinId="3"/>
    <cellStyle name="Normal" xfId="0" builtinId="0"/>
    <cellStyle name="Normal 2" xfId="2" xr:uid="{8CC3594C-39E5-42C8-9E33-FF87C227B3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612320</xdr:colOff>
      <xdr:row>1</xdr:row>
      <xdr:rowOff>-1</xdr:rowOff>
    </xdr:from>
    <xdr:to>
      <xdr:col>18</xdr:col>
      <xdr:colOff>380999</xdr:colOff>
      <xdr:row>4</xdr:row>
      <xdr:rowOff>938892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114FE8-5A2A-4378-8A54-B9E38821275F}"/>
            </a:ext>
          </a:extLst>
        </xdr:cNvPr>
        <xdr:cNvSpPr txBox="1"/>
      </xdr:nvSpPr>
      <xdr:spPr>
        <a:xfrm>
          <a:off x="30398356" y="1197428"/>
          <a:ext cx="4054929" cy="1510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For</a:t>
          </a:r>
          <a:r>
            <a:rPr lang="en-US" sz="1100" b="1" baseline="0"/>
            <a:t> products below 3 MOS, kindly provide the following information in the comments: </a:t>
          </a:r>
        </a:p>
        <a:p>
          <a:r>
            <a:rPr lang="en-US" sz="1100" baseline="0"/>
            <a:t>- Cause of this stock imbalance (delayed shipment, demand higher than expected etc)</a:t>
          </a:r>
        </a:p>
        <a:p>
          <a:r>
            <a:rPr lang="en-US" sz="1100" baseline="0"/>
            <a:t>- Next shipment EDD, donor, and quantity</a:t>
          </a:r>
        </a:p>
        <a:p>
          <a:r>
            <a:rPr lang="en-US" sz="1100" baseline="0"/>
            <a:t>- Explain if there are stocks at facility level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C2F2-1EB4-4C17-BC88-65EAAE79D19B}">
  <dimension ref="A1:K36"/>
  <sheetViews>
    <sheetView tabSelected="1" zoomScale="86" zoomScaleNormal="86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J33" sqref="J33"/>
    </sheetView>
  </sheetViews>
  <sheetFormatPr defaultColWidth="9.08984375" defaultRowHeight="14.5" x14ac:dyDescent="0.35"/>
  <cols>
    <col min="1" max="1" width="3.453125" style="1" customWidth="1"/>
    <col min="2" max="2" width="16.36328125" style="1" customWidth="1"/>
    <col min="3" max="3" width="59.08984375" style="1" customWidth="1"/>
    <col min="4" max="4" width="12.90625" style="2" customWidth="1"/>
    <col min="5" max="8" width="16" style="1" customWidth="1"/>
    <col min="9" max="9" width="15.36328125" style="10" customWidth="1"/>
    <col min="10" max="10" width="53.7265625" style="10" customWidth="1"/>
    <col min="11" max="11" width="66.08984375" style="10" customWidth="1"/>
    <col min="12" max="16384" width="9.08984375" style="1"/>
  </cols>
  <sheetData>
    <row r="1" spans="1:11" ht="94.5" customHeight="1" x14ac:dyDescent="0.35">
      <c r="A1" s="4" t="s">
        <v>0</v>
      </c>
      <c r="B1" s="4" t="s">
        <v>1</v>
      </c>
      <c r="C1" s="4" t="s">
        <v>2</v>
      </c>
      <c r="D1" s="4" t="s">
        <v>8</v>
      </c>
      <c r="E1" s="3" t="s">
        <v>41</v>
      </c>
      <c r="F1" s="3" t="s">
        <v>44</v>
      </c>
      <c r="G1" s="3" t="s">
        <v>43</v>
      </c>
      <c r="H1" s="4" t="s">
        <v>9</v>
      </c>
      <c r="I1" s="4" t="s">
        <v>3</v>
      </c>
      <c r="J1" s="5" t="s">
        <v>45</v>
      </c>
      <c r="K1" s="5" t="s">
        <v>57</v>
      </c>
    </row>
    <row r="2" spans="1:11" ht="36.5" customHeight="1" x14ac:dyDescent="0.35">
      <c r="A2" s="6">
        <v>1</v>
      </c>
      <c r="B2" s="7">
        <v>43982</v>
      </c>
      <c r="C2" s="1" t="s">
        <v>4</v>
      </c>
      <c r="D2" s="8">
        <v>1000</v>
      </c>
      <c r="E2" s="2">
        <v>21</v>
      </c>
      <c r="F2" s="2">
        <v>0</v>
      </c>
      <c r="G2" s="2">
        <v>32</v>
      </c>
      <c r="H2" s="2">
        <f>SUM(E2:G2)/3</f>
        <v>17.666666666666668</v>
      </c>
      <c r="I2" s="9">
        <f>D2/H2</f>
        <v>56.603773584905653</v>
      </c>
      <c r="J2" s="17"/>
      <c r="K2" s="17"/>
    </row>
    <row r="3" spans="1:11" ht="34.5" customHeight="1" x14ac:dyDescent="0.35">
      <c r="A3" s="6">
        <v>2</v>
      </c>
      <c r="B3" s="7">
        <v>43982</v>
      </c>
      <c r="C3" s="1" t="s">
        <v>5</v>
      </c>
      <c r="D3" s="8">
        <v>900</v>
      </c>
      <c r="E3" s="2">
        <v>22.35</v>
      </c>
      <c r="F3" s="2">
        <v>28</v>
      </c>
      <c r="G3" s="2">
        <v>17</v>
      </c>
      <c r="H3" s="2">
        <f t="shared" ref="H3:H35" si="0">SUM(E3:G3)/3</f>
        <v>22.45</v>
      </c>
      <c r="I3" s="9">
        <f>D3/H3</f>
        <v>40.089086859688194</v>
      </c>
      <c r="J3" s="18" t="s">
        <v>40</v>
      </c>
      <c r="K3" s="18"/>
    </row>
    <row r="4" spans="1:11" ht="40.75" customHeight="1" x14ac:dyDescent="0.35">
      <c r="A4" s="6">
        <v>3</v>
      </c>
      <c r="B4" s="7">
        <v>43982</v>
      </c>
      <c r="C4" s="11" t="s">
        <v>7</v>
      </c>
      <c r="D4" s="8"/>
      <c r="E4" s="2"/>
      <c r="F4" s="2"/>
      <c r="G4" s="2"/>
      <c r="H4" s="2">
        <f t="shared" si="0"/>
        <v>0</v>
      </c>
      <c r="I4" s="9" t="e">
        <f>D4/H4</f>
        <v>#DIV/0!</v>
      </c>
      <c r="J4" s="17"/>
      <c r="K4" s="17" t="s">
        <v>46</v>
      </c>
    </row>
    <row r="5" spans="1:11" ht="20.149999999999999" customHeight="1" x14ac:dyDescent="0.35">
      <c r="A5" s="6">
        <v>4</v>
      </c>
      <c r="B5" s="7">
        <v>43982</v>
      </c>
      <c r="C5" s="11" t="s">
        <v>6</v>
      </c>
      <c r="D5" s="8">
        <v>34010</v>
      </c>
      <c r="E5" s="2">
        <v>5487.0166666666664</v>
      </c>
      <c r="F5" s="2">
        <v>1209</v>
      </c>
      <c r="G5" s="2">
        <v>3421</v>
      </c>
      <c r="H5" s="2">
        <f t="shared" si="0"/>
        <v>3372.338888888889</v>
      </c>
      <c r="I5" s="9">
        <f>D5/H5</f>
        <v>10.084988822462485</v>
      </c>
      <c r="J5" s="17"/>
      <c r="K5" s="17"/>
    </row>
    <row r="6" spans="1:11" ht="20.149999999999999" customHeight="1" x14ac:dyDescent="0.35">
      <c r="A6" s="6">
        <v>5</v>
      </c>
      <c r="B6" s="7">
        <v>43982</v>
      </c>
      <c r="C6" s="11" t="s">
        <v>10</v>
      </c>
      <c r="D6" s="8">
        <v>19733</v>
      </c>
      <c r="E6" s="2">
        <v>8359.6666666666661</v>
      </c>
      <c r="F6" s="2">
        <v>2351</v>
      </c>
      <c r="G6" s="2">
        <v>4802</v>
      </c>
      <c r="H6" s="2">
        <f t="shared" si="0"/>
        <v>5170.8888888888887</v>
      </c>
      <c r="I6" s="9">
        <f>D6/H6</f>
        <v>3.8161717306287337</v>
      </c>
      <c r="J6" s="18"/>
      <c r="K6" s="18"/>
    </row>
    <row r="7" spans="1:11" ht="20.149999999999999" customHeight="1" x14ac:dyDescent="0.35">
      <c r="A7" s="6">
        <v>6</v>
      </c>
      <c r="B7" s="7">
        <v>43982</v>
      </c>
      <c r="C7" s="12" t="s">
        <v>11</v>
      </c>
      <c r="D7" s="8">
        <v>16005</v>
      </c>
      <c r="E7" s="2">
        <v>1904</v>
      </c>
      <c r="F7" s="2">
        <v>732</v>
      </c>
      <c r="G7" s="2">
        <v>1404</v>
      </c>
      <c r="H7" s="2">
        <f t="shared" si="0"/>
        <v>1346.6666666666667</v>
      </c>
      <c r="I7" s="9">
        <f>D7/H7</f>
        <v>11.884900990099009</v>
      </c>
      <c r="J7" s="17"/>
      <c r="K7" s="17" t="s">
        <v>48</v>
      </c>
    </row>
    <row r="8" spans="1:11" ht="20.149999999999999" customHeight="1" x14ac:dyDescent="0.35">
      <c r="A8" s="6">
        <v>7</v>
      </c>
      <c r="B8" s="7">
        <v>43982</v>
      </c>
      <c r="C8" s="12" t="s">
        <v>12</v>
      </c>
      <c r="D8" s="8">
        <v>37465</v>
      </c>
      <c r="E8" s="2">
        <v>10940</v>
      </c>
      <c r="F8" s="2">
        <v>3359</v>
      </c>
      <c r="G8" s="2">
        <v>8575</v>
      </c>
      <c r="H8" s="2">
        <f t="shared" si="0"/>
        <v>7624.666666666667</v>
      </c>
      <c r="I8" s="9">
        <f>D8/H8</f>
        <v>4.9136574276471103</v>
      </c>
      <c r="J8" s="17"/>
      <c r="K8" s="17"/>
    </row>
    <row r="9" spans="1:11" ht="20.149999999999999" customHeight="1" x14ac:dyDescent="0.35">
      <c r="A9" s="6">
        <v>8</v>
      </c>
      <c r="B9" s="7">
        <v>43982</v>
      </c>
      <c r="C9" s="1" t="s">
        <v>13</v>
      </c>
      <c r="D9" s="8">
        <v>101456</v>
      </c>
      <c r="E9" s="2">
        <v>2807.4166666666665</v>
      </c>
      <c r="F9" s="2">
        <v>1211</v>
      </c>
      <c r="G9" s="2">
        <v>1282</v>
      </c>
      <c r="H9" s="2">
        <f t="shared" si="0"/>
        <v>1766.8055555555554</v>
      </c>
      <c r="I9" s="9">
        <f>D9/H9</f>
        <v>57.42341010926814</v>
      </c>
      <c r="J9" s="17"/>
      <c r="K9" s="17" t="s">
        <v>49</v>
      </c>
    </row>
    <row r="10" spans="1:11" ht="36.75" customHeight="1" x14ac:dyDescent="0.35">
      <c r="A10" s="6">
        <v>9</v>
      </c>
      <c r="B10" s="7">
        <v>43982</v>
      </c>
      <c r="C10" s="1" t="s">
        <v>14</v>
      </c>
      <c r="D10" s="8">
        <v>14023</v>
      </c>
      <c r="E10" s="2">
        <v>10079</v>
      </c>
      <c r="F10" s="2">
        <v>2657</v>
      </c>
      <c r="G10" s="2">
        <v>5984.5</v>
      </c>
      <c r="H10" s="2">
        <f t="shared" si="0"/>
        <v>6240.166666666667</v>
      </c>
      <c r="I10" s="9">
        <f>D10/H10</f>
        <v>2.2472156192409392</v>
      </c>
      <c r="J10" s="17" t="s">
        <v>47</v>
      </c>
      <c r="K10" s="17"/>
    </row>
    <row r="11" spans="1:11" ht="32.25" customHeight="1" x14ac:dyDescent="0.35">
      <c r="A11" s="6">
        <v>10</v>
      </c>
      <c r="B11" s="7">
        <v>43982</v>
      </c>
      <c r="C11" s="1" t="s">
        <v>15</v>
      </c>
      <c r="D11" s="8">
        <v>19359</v>
      </c>
      <c r="E11" s="2">
        <v>1850.9666666666667</v>
      </c>
      <c r="F11" s="2">
        <v>750</v>
      </c>
      <c r="G11" s="2">
        <v>769</v>
      </c>
      <c r="H11" s="2">
        <f t="shared" si="0"/>
        <v>1123.3222222222223</v>
      </c>
      <c r="I11" s="9">
        <f>D11/H11</f>
        <v>17.233701619204936</v>
      </c>
      <c r="J11" s="17"/>
      <c r="K11" s="17"/>
    </row>
    <row r="12" spans="1:11" ht="28.75" customHeight="1" x14ac:dyDescent="0.35">
      <c r="A12" s="6">
        <v>11</v>
      </c>
      <c r="B12" s="7">
        <v>43982</v>
      </c>
      <c r="C12" s="12" t="s">
        <v>38</v>
      </c>
      <c r="D12" s="8">
        <v>298</v>
      </c>
      <c r="E12" s="16">
        <v>357</v>
      </c>
      <c r="F12" s="2"/>
      <c r="G12" s="2"/>
      <c r="H12" s="2">
        <f t="shared" si="0"/>
        <v>119</v>
      </c>
      <c r="I12" s="9">
        <f>D12/H12</f>
        <v>2.5042016806722689</v>
      </c>
      <c r="J12" s="19"/>
      <c r="K12" s="19"/>
    </row>
    <row r="13" spans="1:11" ht="36" customHeight="1" x14ac:dyDescent="0.35">
      <c r="A13" s="6">
        <v>12</v>
      </c>
      <c r="B13" s="7">
        <v>43982</v>
      </c>
      <c r="C13" s="12" t="s">
        <v>17</v>
      </c>
      <c r="D13" s="8">
        <v>147</v>
      </c>
      <c r="E13" s="2"/>
      <c r="F13" s="2">
        <v>6</v>
      </c>
      <c r="G13" s="2"/>
      <c r="H13" s="2">
        <f t="shared" si="0"/>
        <v>2</v>
      </c>
      <c r="I13" s="9">
        <f>D13/H13</f>
        <v>73.5</v>
      </c>
      <c r="J13" s="17"/>
      <c r="K13" s="17" t="s">
        <v>55</v>
      </c>
    </row>
    <row r="14" spans="1:11" ht="34.5" customHeight="1" x14ac:dyDescent="0.35">
      <c r="A14" s="6">
        <v>13</v>
      </c>
      <c r="B14" s="7">
        <v>43982</v>
      </c>
      <c r="C14" s="12" t="s">
        <v>18</v>
      </c>
      <c r="D14" s="8">
        <v>4872</v>
      </c>
      <c r="E14" s="2">
        <v>20479</v>
      </c>
      <c r="F14" s="2">
        <v>4642</v>
      </c>
      <c r="G14" s="2">
        <v>8964.6666666666661</v>
      </c>
      <c r="H14" s="2">
        <f t="shared" si="0"/>
        <v>11361.888888888889</v>
      </c>
      <c r="I14" s="9">
        <f>D14/H14</f>
        <v>0.42880194020947221</v>
      </c>
      <c r="J14" s="17"/>
      <c r="K14" s="17" t="s">
        <v>56</v>
      </c>
    </row>
    <row r="15" spans="1:11" ht="20.149999999999999" customHeight="1" x14ac:dyDescent="0.35">
      <c r="A15" s="6">
        <v>14</v>
      </c>
      <c r="B15" s="7">
        <v>43982</v>
      </c>
      <c r="C15" s="12" t="s">
        <v>20</v>
      </c>
      <c r="D15" s="8">
        <v>48600</v>
      </c>
      <c r="E15" s="2">
        <v>6400.9333333333334</v>
      </c>
      <c r="F15" s="2">
        <v>1243</v>
      </c>
      <c r="G15" s="2">
        <v>3286</v>
      </c>
      <c r="H15" s="2">
        <f t="shared" si="0"/>
        <v>3643.3111111111116</v>
      </c>
      <c r="I15" s="9">
        <f>D15/H15</f>
        <v>13.33951411719498</v>
      </c>
      <c r="J15" s="20"/>
      <c r="K15" s="20"/>
    </row>
    <row r="16" spans="1:11" ht="20.149999999999999" customHeight="1" x14ac:dyDescent="0.35">
      <c r="A16" s="6">
        <v>15</v>
      </c>
      <c r="B16" s="7">
        <v>43982</v>
      </c>
      <c r="C16" s="12" t="s">
        <v>19</v>
      </c>
      <c r="D16" s="8">
        <v>33090</v>
      </c>
      <c r="E16" s="2">
        <v>14420.9</v>
      </c>
      <c r="F16" s="2">
        <v>3725</v>
      </c>
      <c r="G16" s="2">
        <v>9879.3333333333339</v>
      </c>
      <c r="H16" s="2">
        <f t="shared" si="0"/>
        <v>9341.7444444444463</v>
      </c>
      <c r="I16" s="9">
        <f>D16/H16</f>
        <v>3.5421649775143109</v>
      </c>
      <c r="J16" s="20"/>
      <c r="K16" s="20"/>
    </row>
    <row r="17" spans="1:11" ht="20.149999999999999" customHeight="1" x14ac:dyDescent="0.35">
      <c r="A17" s="6">
        <v>16</v>
      </c>
      <c r="B17" s="7">
        <v>43982</v>
      </c>
      <c r="C17" s="1" t="s">
        <v>21</v>
      </c>
      <c r="D17" s="8">
        <v>846</v>
      </c>
      <c r="E17" s="2">
        <v>45</v>
      </c>
      <c r="F17" s="2">
        <v>70</v>
      </c>
      <c r="G17" s="2">
        <v>142</v>
      </c>
      <c r="H17" s="2">
        <f t="shared" si="0"/>
        <v>85.666666666666671</v>
      </c>
      <c r="I17" s="9">
        <f>D17/H17</f>
        <v>9.8754863813229559</v>
      </c>
      <c r="J17" s="20"/>
      <c r="K17" s="20"/>
    </row>
    <row r="18" spans="1:11" ht="20.149999999999999" customHeight="1" x14ac:dyDescent="0.35">
      <c r="A18" s="6">
        <v>17</v>
      </c>
      <c r="B18" s="7">
        <v>43982</v>
      </c>
      <c r="C18" s="12" t="s">
        <v>22</v>
      </c>
      <c r="D18" s="8">
        <v>7017</v>
      </c>
      <c r="E18" s="2">
        <v>1821.4</v>
      </c>
      <c r="F18" s="2">
        <v>584</v>
      </c>
      <c r="G18" s="2">
        <v>966</v>
      </c>
      <c r="H18" s="2">
        <f t="shared" si="0"/>
        <v>1123.8</v>
      </c>
      <c r="I18" s="9">
        <f>D18/H18</f>
        <v>6.243993593166044</v>
      </c>
      <c r="J18" s="19"/>
      <c r="K18" s="19"/>
    </row>
    <row r="19" spans="1:11" ht="20.149999999999999" customHeight="1" x14ac:dyDescent="0.35">
      <c r="A19" s="6">
        <v>18</v>
      </c>
      <c r="B19" s="7">
        <v>43982</v>
      </c>
      <c r="C19" s="12" t="s">
        <v>23</v>
      </c>
      <c r="D19" s="8">
        <v>631</v>
      </c>
      <c r="E19" s="2">
        <v>65</v>
      </c>
      <c r="F19" s="2">
        <v>27</v>
      </c>
      <c r="G19" s="2">
        <v>108</v>
      </c>
      <c r="H19" s="2">
        <f t="shared" si="0"/>
        <v>66.666666666666671</v>
      </c>
      <c r="I19" s="9">
        <f>D19/H19</f>
        <v>9.4649999999999999</v>
      </c>
      <c r="J19" s="20"/>
      <c r="K19" s="20"/>
    </row>
    <row r="20" spans="1:11" ht="20.149999999999999" customHeight="1" x14ac:dyDescent="0.35">
      <c r="A20" s="6">
        <v>19</v>
      </c>
      <c r="B20" s="7">
        <v>43982</v>
      </c>
      <c r="C20" s="12" t="s">
        <v>24</v>
      </c>
      <c r="D20" s="8">
        <v>19900</v>
      </c>
      <c r="E20" s="2">
        <v>4188</v>
      </c>
      <c r="F20" s="2">
        <v>979</v>
      </c>
      <c r="G20" s="2">
        <v>2107</v>
      </c>
      <c r="H20" s="2">
        <f t="shared" si="0"/>
        <v>2424.6666666666665</v>
      </c>
      <c r="I20" s="9">
        <f>D20/H20</f>
        <v>8.2073137200989841</v>
      </c>
      <c r="J20" s="20"/>
      <c r="K20" s="20"/>
    </row>
    <row r="21" spans="1:11" ht="20.149999999999999" customHeight="1" x14ac:dyDescent="0.35">
      <c r="A21" s="6">
        <v>20</v>
      </c>
      <c r="B21" s="7">
        <v>43982</v>
      </c>
      <c r="C21" s="12" t="s">
        <v>25</v>
      </c>
      <c r="D21" s="8">
        <v>83</v>
      </c>
      <c r="E21" s="2">
        <v>189</v>
      </c>
      <c r="F21" s="2">
        <v>6</v>
      </c>
      <c r="G21" s="2">
        <v>88.833333333333329</v>
      </c>
      <c r="H21" s="2">
        <f t="shared" si="0"/>
        <v>94.6111111111111</v>
      </c>
      <c r="I21" s="9">
        <f>D21/H21</f>
        <v>0.87727539635936591</v>
      </c>
      <c r="J21" s="20"/>
      <c r="K21" s="17" t="s">
        <v>58</v>
      </c>
    </row>
    <row r="22" spans="1:11" ht="20.149999999999999" customHeight="1" x14ac:dyDescent="0.35">
      <c r="A22" s="1">
        <v>22</v>
      </c>
      <c r="B22" s="7">
        <v>43982</v>
      </c>
      <c r="C22" s="1" t="s">
        <v>16</v>
      </c>
      <c r="D22" s="8">
        <v>238</v>
      </c>
      <c r="E22" s="2">
        <v>32</v>
      </c>
      <c r="F22" s="2">
        <v>20</v>
      </c>
      <c r="G22" s="2">
        <v>50</v>
      </c>
      <c r="H22" s="2">
        <f t="shared" si="0"/>
        <v>34</v>
      </c>
      <c r="I22" s="9">
        <f>D22/H22</f>
        <v>7</v>
      </c>
      <c r="J22" s="21" t="s">
        <v>50</v>
      </c>
      <c r="K22" s="21"/>
    </row>
    <row r="23" spans="1:11" x14ac:dyDescent="0.35">
      <c r="A23" s="1">
        <v>23</v>
      </c>
      <c r="B23" s="7">
        <v>43982</v>
      </c>
      <c r="C23" s="1" t="s">
        <v>26</v>
      </c>
      <c r="D23" s="8">
        <v>69693</v>
      </c>
      <c r="E23" s="2">
        <v>1156.5333333333333</v>
      </c>
      <c r="F23" s="2">
        <v>120</v>
      </c>
      <c r="G23" s="2">
        <v>479.08333333333331</v>
      </c>
      <c r="H23" s="2">
        <f t="shared" si="0"/>
        <v>585.20555555555552</v>
      </c>
      <c r="I23" s="9">
        <f>D23/H23</f>
        <v>119.09148732164387</v>
      </c>
      <c r="J23" s="21"/>
      <c r="K23" s="21"/>
    </row>
    <row r="24" spans="1:11" x14ac:dyDescent="0.35">
      <c r="A24" s="1">
        <v>24</v>
      </c>
      <c r="B24" s="7">
        <v>43982</v>
      </c>
      <c r="C24" s="14" t="s">
        <v>27</v>
      </c>
      <c r="D24" s="8">
        <v>14874</v>
      </c>
      <c r="E24" s="2">
        <v>642</v>
      </c>
      <c r="F24" s="2">
        <v>352</v>
      </c>
      <c r="G24" s="2">
        <v>661</v>
      </c>
      <c r="H24" s="2">
        <f t="shared" si="0"/>
        <v>551.66666666666663</v>
      </c>
      <c r="I24" s="9">
        <f>D24/H24</f>
        <v>26.961933534743203</v>
      </c>
      <c r="J24" s="21"/>
      <c r="K24" s="21"/>
    </row>
    <row r="25" spans="1:11" x14ac:dyDescent="0.35">
      <c r="A25" s="1">
        <v>26</v>
      </c>
      <c r="B25" s="7">
        <v>43982</v>
      </c>
      <c r="C25" s="12" t="s">
        <v>28</v>
      </c>
      <c r="D25" s="8">
        <v>309</v>
      </c>
      <c r="E25" s="2"/>
      <c r="F25" s="2"/>
      <c r="G25" s="2"/>
      <c r="H25" s="2">
        <f t="shared" si="0"/>
        <v>0</v>
      </c>
      <c r="I25" s="9" t="e">
        <f>D25/H25</f>
        <v>#DIV/0!</v>
      </c>
      <c r="J25" s="21"/>
      <c r="K25" s="21"/>
    </row>
    <row r="26" spans="1:11" x14ac:dyDescent="0.35">
      <c r="A26" s="1">
        <v>27</v>
      </c>
      <c r="B26" s="7">
        <v>43982</v>
      </c>
      <c r="C26" s="12" t="s">
        <v>29</v>
      </c>
      <c r="D26" s="8">
        <v>350</v>
      </c>
      <c r="E26" s="2">
        <v>6</v>
      </c>
      <c r="F26" s="2">
        <v>14</v>
      </c>
      <c r="G26" s="2"/>
      <c r="H26" s="2">
        <f t="shared" si="0"/>
        <v>6.666666666666667</v>
      </c>
      <c r="I26" s="9">
        <f>D26/H26</f>
        <v>52.5</v>
      </c>
      <c r="J26" s="21"/>
      <c r="K26" s="21"/>
    </row>
    <row r="27" spans="1:11" x14ac:dyDescent="0.35">
      <c r="A27" s="1">
        <v>28</v>
      </c>
      <c r="B27" s="7">
        <v>43982</v>
      </c>
      <c r="C27" s="12" t="s">
        <v>32</v>
      </c>
      <c r="D27" s="8">
        <v>66717</v>
      </c>
      <c r="E27" s="2">
        <v>19281</v>
      </c>
      <c r="F27" s="2">
        <v>5053</v>
      </c>
      <c r="G27" s="2">
        <v>10434</v>
      </c>
      <c r="H27" s="2">
        <f t="shared" si="0"/>
        <v>11589.333333333334</v>
      </c>
      <c r="I27" s="9">
        <f>D27/H27</f>
        <v>5.7567590888173026</v>
      </c>
      <c r="J27" s="21"/>
      <c r="K27" s="21"/>
    </row>
    <row r="28" spans="1:11" x14ac:dyDescent="0.35">
      <c r="A28" s="1">
        <v>29</v>
      </c>
      <c r="B28" s="7">
        <v>43982</v>
      </c>
      <c r="C28" s="12" t="s">
        <v>30</v>
      </c>
      <c r="D28" s="8">
        <v>290898</v>
      </c>
      <c r="E28" s="2">
        <v>123310</v>
      </c>
      <c r="F28" s="2">
        <v>24109</v>
      </c>
      <c r="G28" s="2">
        <v>59764</v>
      </c>
      <c r="H28" s="2">
        <f t="shared" si="0"/>
        <v>69061</v>
      </c>
      <c r="I28" s="9">
        <f>D28/H28</f>
        <v>4.2121892240193448</v>
      </c>
      <c r="J28" s="21"/>
      <c r="K28" s="21"/>
    </row>
    <row r="29" spans="1:11" x14ac:dyDescent="0.35">
      <c r="A29" s="1">
        <v>30</v>
      </c>
      <c r="B29" s="7">
        <v>43982</v>
      </c>
      <c r="C29" s="12" t="s">
        <v>31</v>
      </c>
      <c r="D29" s="8">
        <v>123815</v>
      </c>
      <c r="E29" s="2">
        <v>82484.100000000006</v>
      </c>
      <c r="F29" s="2">
        <v>15035</v>
      </c>
      <c r="G29" s="2">
        <v>46226.8</v>
      </c>
      <c r="H29" s="2">
        <f t="shared" si="0"/>
        <v>47915.30000000001</v>
      </c>
      <c r="I29" s="9">
        <f>D29/H29</f>
        <v>2.5840389186752453</v>
      </c>
      <c r="J29" s="21" t="s">
        <v>51</v>
      </c>
      <c r="K29" s="21" t="s">
        <v>52</v>
      </c>
    </row>
    <row r="30" spans="1:11" x14ac:dyDescent="0.35">
      <c r="A30" s="1">
        <v>31</v>
      </c>
      <c r="B30" s="7">
        <v>43982</v>
      </c>
      <c r="C30" s="1" t="s">
        <v>33</v>
      </c>
      <c r="D30" s="8">
        <v>2295</v>
      </c>
      <c r="E30" s="2">
        <v>164</v>
      </c>
      <c r="F30" s="2">
        <v>117</v>
      </c>
      <c r="G30" s="2">
        <v>238</v>
      </c>
      <c r="H30" s="2">
        <f t="shared" si="0"/>
        <v>173</v>
      </c>
      <c r="I30" s="9">
        <f>D30/H30</f>
        <v>13.265895953757225</v>
      </c>
      <c r="J30" s="21"/>
      <c r="K30" s="21"/>
    </row>
    <row r="31" spans="1:11" x14ac:dyDescent="0.35">
      <c r="A31" s="1">
        <v>32</v>
      </c>
      <c r="B31" s="7">
        <v>43982</v>
      </c>
      <c r="C31" s="15" t="s">
        <v>36</v>
      </c>
      <c r="D31" s="8">
        <v>4855.4399999999996</v>
      </c>
      <c r="E31" s="2">
        <v>2923.84</v>
      </c>
      <c r="F31" s="2">
        <v>808.1</v>
      </c>
      <c r="G31" s="2">
        <v>1161.82</v>
      </c>
      <c r="H31" s="2">
        <f t="shared" si="0"/>
        <v>1631.2533333333333</v>
      </c>
      <c r="I31" s="9">
        <f>D31/H31</f>
        <v>2.9765088602628653</v>
      </c>
      <c r="J31" s="21"/>
      <c r="K31" s="21"/>
    </row>
    <row r="32" spans="1:11" x14ac:dyDescent="0.35">
      <c r="A32" s="1">
        <v>33</v>
      </c>
      <c r="B32" s="7">
        <v>43982</v>
      </c>
      <c r="C32" s="15" t="s">
        <v>37</v>
      </c>
      <c r="D32" s="8">
        <v>953.1</v>
      </c>
      <c r="E32" s="2">
        <v>313.60000000000002</v>
      </c>
      <c r="F32" s="2">
        <v>141.76666666666668</v>
      </c>
      <c r="G32" s="2">
        <v>206</v>
      </c>
      <c r="H32" s="2">
        <f t="shared" si="0"/>
        <v>220.45555555555555</v>
      </c>
      <c r="I32" s="9">
        <f>D32/H32</f>
        <v>4.3233203971574019</v>
      </c>
      <c r="J32" s="21"/>
      <c r="K32" s="21"/>
    </row>
    <row r="33" spans="1:11" x14ac:dyDescent="0.35">
      <c r="A33" s="1">
        <v>34</v>
      </c>
      <c r="B33" s="7">
        <v>43982</v>
      </c>
      <c r="C33" s="15" t="s">
        <v>39</v>
      </c>
      <c r="D33" s="8">
        <v>1753.85</v>
      </c>
      <c r="E33" s="2">
        <v>485.15</v>
      </c>
      <c r="F33" s="2">
        <v>216.15</v>
      </c>
      <c r="G33" s="2">
        <v>298.89999999999998</v>
      </c>
      <c r="H33" s="2">
        <f t="shared" si="0"/>
        <v>333.4</v>
      </c>
      <c r="I33" s="9">
        <f>D33/H33</f>
        <v>5.2604979004199164</v>
      </c>
      <c r="J33" s="21"/>
      <c r="K33" s="21"/>
    </row>
    <row r="34" spans="1:11" x14ac:dyDescent="0.35">
      <c r="A34" s="1">
        <v>36</v>
      </c>
      <c r="B34" s="7">
        <v>43982</v>
      </c>
      <c r="C34" s="1" t="s">
        <v>35</v>
      </c>
      <c r="D34" s="8">
        <v>-40</v>
      </c>
      <c r="E34" s="2"/>
      <c r="F34" s="2">
        <v>4</v>
      </c>
      <c r="G34" s="2"/>
      <c r="H34" s="2">
        <f t="shared" si="0"/>
        <v>1.3333333333333333</v>
      </c>
      <c r="I34" s="9">
        <f>D34/H34</f>
        <v>-30</v>
      </c>
      <c r="J34" s="21"/>
      <c r="K34" s="21"/>
    </row>
    <row r="35" spans="1:11" x14ac:dyDescent="0.35">
      <c r="A35" s="1">
        <v>37</v>
      </c>
      <c r="B35" s="7">
        <v>43982</v>
      </c>
      <c r="C35" s="13" t="s">
        <v>34</v>
      </c>
      <c r="D35" s="8">
        <v>2680</v>
      </c>
      <c r="E35" s="2">
        <v>1247</v>
      </c>
      <c r="F35" s="2">
        <v>681</v>
      </c>
      <c r="G35" s="2">
        <v>1037</v>
      </c>
      <c r="H35" s="2">
        <f t="shared" si="0"/>
        <v>988.33333333333337</v>
      </c>
      <c r="I35" s="9">
        <f>D35/H35</f>
        <v>2.7116357504215851</v>
      </c>
      <c r="J35" s="21"/>
      <c r="K35" s="21"/>
    </row>
    <row r="36" spans="1:11" ht="29" x14ac:dyDescent="0.35">
      <c r="A36" s="1">
        <v>39</v>
      </c>
      <c r="B36" s="7">
        <v>43982</v>
      </c>
      <c r="C36" s="15" t="s">
        <v>42</v>
      </c>
      <c r="D36" s="8">
        <v>10659</v>
      </c>
      <c r="F36" s="1">
        <v>468</v>
      </c>
      <c r="G36" s="1">
        <v>0</v>
      </c>
      <c r="H36" s="2">
        <f>SUM(E36:G36)/3</f>
        <v>156</v>
      </c>
      <c r="I36" s="9">
        <f>D36/H36</f>
        <v>68.32692307692308</v>
      </c>
      <c r="J36" s="21" t="s">
        <v>53</v>
      </c>
      <c r="K36" s="21" t="s">
        <v>54</v>
      </c>
    </row>
  </sheetData>
  <autoFilter ref="A1:K21" xr:uid="{3043EDA3-6BFA-40F1-A3B5-F221C61CF716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2e118f-d533-465d-b5ca-7beed2256e09" ContentTypeId="0x0101008DA58B5CA681664FAB24816C56F4108510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bf0c10381aa4bd59932b5b7da857fed xmlns="8d7096d6-fc66-4344-9e3f-2445529a09f6">
      <Terms xmlns="http://schemas.microsoft.com/office/infopath/2007/PartnerControls"/>
    </hbf0c10381aa4bd59932b5b7da857fed>
    <TaxCatchAll xmlns="8d7096d6-fc66-4344-9e3f-2445529a09f6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roject Task Orders" ma:contentTypeID="0x0101008DA58B5CA681664FAB24816C56F41085100064DC7806C538D1449B4CC3075070A103" ma:contentTypeVersion="9" ma:contentTypeDescription="" ma:contentTypeScope="" ma:versionID="42c9d39aa1a3c9cf325e2da9b44d4352">
  <xsd:schema xmlns:xsd="http://www.w3.org/2001/XMLSchema" xmlns:xs="http://www.w3.org/2001/XMLSchema" xmlns:p="http://schemas.microsoft.com/office/2006/metadata/properties" xmlns:ns2="8d7096d6-fc66-4344-9e3f-2445529a09f6" targetNamespace="http://schemas.microsoft.com/office/2006/metadata/properties" ma:root="true" ma:fieldsID="b2431dd1ba532b3876c3e935d2771db0" ns2:_=""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hbf0c10381aa4bd59932b5b7da857fe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hbf0c10381aa4bd59932b5b7da857fed" ma:index="8" nillable="true" ma:taxonomy="true" ma:internalName="hbf0c10381aa4bd59932b5b7da857fed" ma:taxonomyFieldName="Project_x0020_Document_x0020_Type" ma:displayName="Project Document Type" ma:default="" ma:fieldId="{1bf0c103-81aa-4bd5-9932-b5b7da857fed}" ma:sspId="822e118f-d533-465d-b5ca-7beed2256e09" ma:termSetId="d8a5acf7-091c-4877-b363-b3708ae070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55cf9c8a-78a3-4561-85a9-0a0514ac3c6b}" ma:internalName="TaxCatchAll" ma:showField="CatchAllData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55cf9c8a-78a3-4561-85a9-0a0514ac3c6b}" ma:internalName="TaxCatchAllLabel" ma:readOnly="true" ma:showField="CatchAllDataLabel" ma:web="854bdaf2-bd23-4f9a-b8cb-7de5fd396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9112E-874D-49B8-86DE-101227D6921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A6E1A62-A401-479B-945B-EB8B73FBDC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EEC6C3-4CD4-48BD-8287-F59C4044238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d7096d6-fc66-4344-9e3f-2445529a09f6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AF298E9-3248-466E-92FF-1D4F4665B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096d6-fc66-4344-9e3f-2445529a0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Central+ Regional (data entry)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2020-06-25T18:11:39Z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0x0101008DA58B5CA681664FAB24816C56F41085100064DC7806C538D1449B4CC3075070A103</vt:lpwstr>
  </property>
  <property fmtid="{D5CDD505-2E9C-101B-9397-08002B2CF9AE}" pid="3" name="Project Document Type">
    <vt:lpwstr/>
  </property>
</Properties>
</file>