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ambrano\Desktop\"/>
    </mc:Choice>
  </mc:AlternateContent>
  <xr:revisionPtr revIDLastSave="0" documentId="8_{04E53062-C096-412B-A893-0917A7B73EE6}" xr6:coauthVersionLast="40" xr6:coauthVersionMax="40" xr10:uidLastSave="{00000000-0000-0000-0000-000000000000}"/>
  <bookViews>
    <workbookView xWindow="0" yWindow="0" windowWidth="20490" windowHeight="7485" xr2:uid="{00000000-000D-0000-FFFF-FFFF00000000}"/>
  </bookViews>
  <sheets>
    <sheet name="main data" sheetId="1" r:id="rId1"/>
    <sheet name="pivot_sub-category" sheetId="3" r:id="rId2"/>
    <sheet name="pivot_date created" sheetId="4" r:id="rId3"/>
    <sheet name="pivot_category" sheetId="2" r:id="rId4"/>
    <sheet name="bonus" sheetId="5" r:id="rId5"/>
  </sheets>
  <definedNames>
    <definedName name="_xlnm._FilterDatabase" localSheetId="0" hidden="1">'main data'!$A$1:$T$4115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5" l="1"/>
  <c r="C3" i="5"/>
  <c r="B3" i="5"/>
  <c r="D2" i="5"/>
  <c r="C2" i="5"/>
  <c r="B2" i="5"/>
  <c r="E3" i="5" l="1"/>
  <c r="G3" i="5" s="1"/>
  <c r="E2" i="5"/>
  <c r="H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2" i="5" l="1"/>
  <c r="F3" i="5"/>
  <c r="H3" i="5"/>
  <c r="G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<sst xmlns="http://schemas.openxmlformats.org/spreadsheetml/2006/main" count="33037" uniqueCount="8387">
  <si>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</si>
  <si>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</si>
  <si>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</si>
  <si>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</si>
  <si>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</si>
  <si>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</si>
  <si>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</si>
  <si>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</si>
  <si>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</si>
  <si>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</si>
  <si>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</si>
  <si>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</si>
  <si>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</si>
  <si>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</si>
  <si>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</si>
  <si>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</si>
  <si>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</si>
  <si>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</si>
  <si>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</si>
  <si>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</si>
  <si>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</si>
  <si>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</si>
  <si>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</si>
  <si>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</si>
  <si>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</si>
  <si>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</si>
  <si>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</si>
  <si>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</si>
  <si>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</si>
  <si>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</si>
  <si>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</si>
  <si>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</si>
  <si>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</si>
  <si>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</si>
  <si>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</si>
  <si>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</si>
  <si>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</si>
  <si>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</si>
  <si>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</si>
  <si>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</si>
  <si>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</si>
  <si>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</si>
  <si>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</si>
  <si>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</si>
  <si>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</si>
  <si>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</si>
  <si>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</si>
  <si>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</si>
  <si>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</si>
  <si>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</si>
  <si>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</si>
  <si>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</si>
  <si>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</si>
  <si>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</si>
  <si>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</si>
  <si>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</si>
  <si>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</si>
  <si>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</si>
  <si>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</si>
  <si>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</si>
  <si>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</si>
  <si>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</si>
  <si>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</si>
  <si>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</si>
  <si>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</si>
  <si>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</si>
  <si>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</si>
  <si>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</si>
  <si>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</si>
  <si>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</si>
  <si>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</si>
  <si>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</si>
  <si>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</si>
  <si>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</si>
  <si>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</si>
  <si>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</si>
  <si>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</si>
  <si>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</si>
  <si>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</si>
  <si>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</si>
  <si>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</si>
  <si>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</si>
  <si>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</si>
  <si>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</si>
  <si>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</si>
  <si>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</si>
  <si>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</si>
  <si>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</si>
  <si>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</si>
  <si>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</si>
  <si>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</si>
  <si>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</si>
  <si>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</si>
  <si>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</si>
  <si>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</si>
  <si>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</si>
  <si>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</si>
  <si>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</si>
  <si>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</si>
  <si>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</si>
  <si>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</si>
  <si>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</si>
  <si>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</si>
  <si>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</si>
  <si>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</si>
  <si>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</si>
  <si>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</si>
  <si>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</si>
  <si>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</si>
  <si>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</si>
  <si>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</si>
  <si>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</si>
  <si>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</si>
  <si>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</si>
  <si>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</si>
  <si>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</si>
  <si>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</si>
  <si>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</si>
  <si>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</si>
  <si>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</si>
  <si>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</si>
  <si>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</si>
  <si>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</si>
  <si>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</si>
  <si>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</si>
  <si>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</si>
  <si>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</si>
  <si>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</si>
  <si>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</si>
  <si>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</si>
  <si>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</si>
  <si>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</si>
  <si>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</si>
  <si>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</si>
  <si>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</si>
  <si>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</si>
  <si>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</si>
  <si>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</si>
  <si>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</si>
  <si>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</si>
  <si>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</si>
  <si>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</si>
  <si>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</si>
  <si>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</si>
  <si>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</si>
  <si>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</si>
  <si>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</si>
  <si>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</si>
  <si>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</si>
  <si>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</si>
  <si>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</si>
  <si>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</si>
  <si>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</si>
  <si>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</si>
  <si>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</si>
  <si>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</si>
  <si>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</si>
  <si>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</si>
  <si>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</si>
  <si>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</si>
  <si>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</si>
  <si>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</si>
  <si>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</si>
  <si>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</si>
  <si>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</si>
  <si>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</si>
  <si>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</si>
  <si>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</si>
  <si>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</si>
  <si>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</si>
  <si>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</si>
  <si>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</si>
  <si>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</si>
  <si>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</si>
  <si>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</si>
  <si>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</si>
  <si>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</si>
  <si>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</si>
  <si>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</si>
  <si>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</si>
  <si>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</si>
  <si>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</si>
  <si>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</si>
  <si>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</si>
  <si>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</si>
  <si>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</si>
  <si>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</si>
  <si>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</si>
  <si>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</si>
  <si>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</si>
  <si>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</si>
  <si>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</si>
  <si>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</si>
  <si>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</si>
  <si>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</si>
  <si>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</si>
  <si>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</si>
  <si>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</si>
  <si>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</si>
  <si>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</si>
  <si>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</si>
  <si>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</si>
  <si>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</si>
  <si>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</si>
  <si>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</si>
  <si>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</si>
  <si>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</si>
  <si>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</si>
  <si>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</si>
  <si>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</si>
  <si>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</si>
  <si>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</si>
  <si>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</si>
  <si>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</si>
  <si>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</si>
  <si>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</si>
  <si>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</si>
  <si>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</si>
  <si>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</si>
  <si>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</si>
  <si>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</si>
  <si>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</si>
  <si>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</si>
  <si>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</si>
  <si>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</si>
  <si>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</si>
  <si>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</si>
  <si>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</si>
  <si>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</si>
  <si>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</si>
  <si>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</si>
  <si>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</si>
  <si>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</si>
  <si>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</si>
  <si>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</si>
  <si>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</si>
  <si>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</si>
  <si>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</si>
  <si>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</si>
  <si>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</si>
  <si>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</si>
  <si>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</si>
  <si>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</si>
  <si>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</si>
  <si>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</si>
  <si>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</si>
  <si>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</si>
  <si>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</si>
  <si>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</si>
  <si>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</si>
  <si>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</si>
  <si>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</si>
  <si>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</si>
  <si>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</si>
  <si>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</si>
  <si>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</si>
  <si>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</si>
  <si>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</si>
  <si>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</si>
  <si>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</si>
  <si>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</si>
  <si>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</si>
  <si>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</si>
  <si>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</si>
  <si>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</si>
  <si>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</si>
  <si>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</si>
  <si>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</si>
  <si>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</si>
  <si>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</si>
  <si>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</si>
  <si>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</si>
  <si>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</si>
  <si>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</si>
  <si>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</si>
  <si>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</si>
  <si>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</si>
  <si>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</si>
  <si>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</si>
  <si>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</si>
  <si>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</si>
  <si>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</si>
  <si>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</si>
  <si>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</si>
  <si>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</si>
  <si>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</si>
  <si>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</si>
  <si>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</si>
  <si>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</si>
  <si>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</si>
  <si>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</si>
  <si>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</si>
  <si>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</si>
  <si>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</si>
  <si>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</si>
  <si>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</si>
  <si>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</si>
  <si>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</si>
  <si>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</si>
  <si>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</si>
  <si>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</si>
  <si>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</si>
  <si>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</si>
  <si>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</si>
  <si>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</si>
  <si>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</si>
  <si>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</si>
  <si>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</si>
  <si>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</si>
  <si>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</si>
  <si>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</si>
  <si>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</si>
  <si>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</si>
  <si>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</si>
  <si>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</si>
  <si>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</si>
  <si>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</si>
  <si>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</si>
  <si>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</si>
  <si>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</si>
  <si>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</si>
  <si>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</si>
  <si>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</si>
  <si>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</si>
  <si>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</si>
  <si>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</si>
  <si>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</si>
  <si>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</si>
  <si>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</si>
  <si>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</si>
  <si>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</si>
  <si>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</si>
  <si>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</si>
  <si>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</si>
  <si>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</si>
  <si>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</si>
  <si>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</si>
  <si>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</si>
  <si>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</si>
  <si>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</si>
  <si>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</si>
  <si>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</si>
  <si>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</si>
  <si>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</si>
  <si>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</si>
  <si>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</si>
  <si>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</si>
  <si>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</si>
  <si>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</si>
  <si>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</si>
  <si>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</si>
  <si>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</si>
  <si>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</si>
  <si>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</si>
  <si>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</si>
  <si>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</si>
  <si>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</si>
  <si>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</si>
  <si>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</si>
  <si>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</si>
  <si>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</si>
  <si>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</si>
  <si>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</si>
  <si>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</si>
  <si>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</si>
  <si>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</si>
  <si>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</si>
  <si>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</si>
  <si>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</si>
  <si>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</si>
  <si>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</si>
  <si>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</si>
  <si>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</si>
  <si>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</si>
  <si>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</si>
  <si>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</si>
  <si>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</si>
  <si>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</si>
  <si>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</si>
  <si>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</si>
  <si>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</si>
  <si>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</si>
  <si>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</si>
  <si>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</si>
  <si>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</si>
  <si>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</si>
  <si>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</si>
  <si>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</si>
  <si>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</si>
  <si>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</si>
  <si>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</si>
  <si>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</si>
  <si>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</si>
  <si>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</si>
  <si>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</si>
  <si>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</si>
  <si>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</si>
  <si>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</si>
  <si>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</si>
  <si>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</si>
  <si>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</si>
  <si>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</si>
  <si>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</si>
  <si>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</si>
  <si>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</si>
  <si>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</si>
  <si>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</si>
  <si>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</si>
  <si>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</si>
  <si>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</si>
  <si>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</si>
  <si>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</si>
  <si>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</si>
  <si>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</si>
  <si>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</si>
  <si>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</si>
  <si>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</si>
  <si>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</si>
  <si>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</si>
  <si>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</si>
  <si>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</si>
  <si>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</si>
  <si>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</si>
  <si>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</si>
  <si>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</si>
  <si>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</si>
  <si>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</si>
  <si>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</si>
  <si>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</si>
  <si>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</si>
  <si>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</si>
  <si>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</si>
  <si>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</si>
  <si>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</si>
  <si>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</si>
  <si>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</si>
  <si>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</si>
  <si>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</si>
  <si>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</si>
  <si>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</si>
  <si>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</si>
  <si>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</si>
  <si>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</si>
  <si>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</si>
  <si>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</si>
  <si>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</si>
  <si>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</si>
  <si>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</si>
  <si>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</si>
  <si>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</si>
  <si>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</si>
  <si>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</si>
  <si>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</si>
  <si>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</si>
  <si>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</si>
  <si>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</si>
  <si>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</si>
  <si>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</si>
  <si>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</si>
  <si>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</si>
  <si>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</si>
  <si>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</si>
  <si>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</si>
  <si>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</si>
  <si>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</si>
  <si>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</si>
  <si>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</si>
  <si>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</si>
  <si>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</si>
  <si>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</si>
  <si>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</si>
  <si>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</si>
  <si>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</si>
  <si>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</si>
  <si>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</si>
  <si>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</si>
  <si>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</si>
  <si>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</si>
  <si>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</si>
  <si>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</si>
  <si>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</si>
  <si>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</si>
  <si>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</si>
  <si>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</si>
  <si>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</si>
  <si>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</si>
  <si>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</si>
  <si>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</si>
  <si>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</si>
  <si>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</si>
  <si>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</si>
  <si>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</si>
  <si>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</si>
  <si>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</si>
  <si>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</si>
  <si>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</si>
  <si>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</si>
  <si>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</si>
  <si>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</si>
  <si>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</si>
  <si>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</si>
  <si>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</si>
  <si>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</si>
  <si>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</si>
  <si>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</si>
  <si>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</si>
  <si>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</si>
  <si>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</si>
  <si>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</si>
  <si>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</si>
  <si>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</si>
  <si>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</si>
  <si>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</si>
  <si>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</si>
  <si>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</si>
  <si>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</si>
  <si>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</si>
  <si>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</si>
  <si>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</si>
  <si>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</si>
  <si>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</si>
  <si>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</si>
  <si>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</si>
  <si>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</si>
  <si>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</si>
  <si>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</si>
  <si>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</si>
  <si>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</si>
  <si>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</si>
  <si>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</si>
  <si>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</si>
  <si>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</si>
  <si>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</si>
  <si>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</si>
  <si>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</si>
  <si>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</si>
  <si>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</si>
  <si>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</si>
  <si>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</si>
  <si>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</si>
  <si>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</si>
  <si>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</si>
  <si>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</si>
  <si>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</si>
  <si>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</si>
  <si>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</si>
  <si>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</si>
  <si>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</si>
  <si>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</si>
  <si>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</si>
  <si>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</si>
  <si>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</si>
  <si>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</si>
  <si>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</si>
  <si>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</si>
  <si>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</si>
  <si>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</si>
  <si>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</si>
  <si>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</si>
  <si>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</si>
  <si>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</si>
  <si>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</si>
  <si>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</si>
  <si>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</si>
  <si>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</si>
  <si>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</si>
  <si>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</si>
  <si>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</si>
  <si>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</si>
  <si>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</si>
  <si>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</si>
  <si>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</si>
  <si>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</si>
  <si>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</si>
  <si>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</si>
  <si>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</si>
  <si>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</si>
  <si>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</si>
  <si>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</si>
  <si>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</si>
  <si>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</si>
  <si>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</si>
  <si>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</si>
  <si>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</si>
  <si>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</si>
  <si>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</si>
  <si>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</si>
  <si>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</si>
  <si>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</si>
  <si>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</si>
  <si>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</si>
  <si>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</si>
  <si>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</si>
  <si>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</si>
  <si>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</si>
  <si>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</si>
  <si>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</si>
  <si>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</si>
  <si>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</si>
  <si>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</si>
  <si>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</si>
  <si>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</si>
  <si>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</si>
  <si>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</si>
  <si>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</si>
  <si>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</si>
  <si>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</si>
  <si>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</si>
  <si>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</si>
  <si>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</si>
  <si>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</si>
  <si>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</si>
  <si>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</si>
  <si>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</si>
  <si>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</si>
  <si>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</si>
  <si>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</si>
  <si>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</si>
  <si>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</si>
  <si>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</si>
  <si>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</si>
  <si>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</si>
  <si>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</si>
  <si>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</si>
  <si>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</si>
  <si>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</si>
  <si>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</si>
  <si>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</si>
  <si>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</si>
  <si>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</si>
  <si>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</si>
  <si>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</si>
  <si>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</si>
  <si>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</si>
  <si>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</si>
  <si>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</si>
  <si>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</si>
  <si>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</si>
  <si>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</si>
  <si>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</si>
  <si>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</si>
  <si>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</si>
  <si>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</si>
  <si>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</si>
  <si>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</si>
  <si>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</si>
  <si>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</si>
  <si>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</si>
  <si>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</si>
  <si>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</si>
  <si>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</si>
  <si>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</si>
  <si>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</si>
  <si>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</si>
  <si>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</si>
  <si>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</si>
  <si>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</si>
  <si>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</si>
  <si>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</si>
  <si>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</si>
  <si>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</si>
  <si>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</si>
  <si>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</si>
  <si>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</si>
  <si>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</si>
  <si>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</si>
  <si>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</si>
  <si>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</si>
  <si>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</si>
  <si>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</si>
  <si>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</si>
  <si>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</si>
  <si>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</si>
  <si>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</si>
  <si>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</si>
  <si>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</si>
  <si>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</si>
  <si>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</si>
  <si>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</si>
  <si>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</si>
  <si>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</si>
  <si>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</si>
  <si>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</si>
  <si>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</si>
  <si>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</si>
  <si>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</si>
  <si>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</si>
  <si>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</si>
  <si>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</si>
  <si>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</si>
  <si>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</si>
  <si>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</si>
  <si>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</si>
  <si>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</si>
  <si>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</si>
  <si>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</si>
  <si>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</si>
  <si>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</si>
  <si>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</si>
  <si>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</si>
  <si>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</si>
  <si>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</si>
  <si>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</si>
  <si>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</si>
  <si>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</si>
  <si>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</si>
  <si>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</si>
  <si>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</si>
  <si>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</si>
  <si>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</si>
  <si>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</si>
  <si>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</si>
  <si>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</si>
  <si>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</si>
  <si>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</si>
  <si>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</si>
  <si>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</si>
  <si>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</si>
  <si>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</si>
  <si>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</si>
  <si>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</si>
  <si>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</si>
  <si>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</si>
  <si>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</si>
  <si>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</si>
  <si>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</si>
  <si>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</si>
  <si>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</si>
  <si>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</si>
  <si>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</si>
  <si>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</si>
  <si>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</si>
  <si>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</si>
  <si>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</si>
  <si>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</si>
  <si>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</si>
  <si>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</si>
  <si>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</si>
  <si>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</si>
  <si>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</si>
  <si>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</si>
  <si>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</si>
  <si>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</si>
  <si>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</si>
  <si>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</si>
  <si>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</si>
  <si>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</si>
  <si>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</si>
  <si>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</si>
  <si>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</si>
  <si>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</si>
  <si>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</si>
  <si>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</si>
  <si>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</si>
  <si>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</si>
  <si>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</si>
  <si>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</si>
  <si>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</si>
  <si>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</si>
  <si>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</si>
  <si>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</si>
  <si>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</si>
  <si>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</si>
  <si>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</si>
  <si>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</si>
  <si>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</si>
  <si>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</si>
  <si>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</si>
  <si>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</si>
  <si>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</si>
  <si>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</si>
  <si>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</si>
  <si>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</si>
  <si>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</si>
  <si>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</si>
  <si>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</si>
  <si>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</si>
  <si>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</si>
  <si>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</si>
  <si>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</si>
  <si>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</si>
  <si>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</si>
  <si>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</si>
  <si>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</si>
  <si>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</si>
  <si>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</si>
  <si>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</si>
  <si>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</si>
  <si>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</si>
  <si>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</si>
  <si>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</si>
  <si>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</si>
  <si>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</si>
  <si>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</si>
  <si>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</si>
  <si>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</si>
  <si>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</si>
  <si>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</si>
  <si>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</si>
  <si>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</si>
  <si>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</si>
  <si>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</si>
  <si>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</si>
  <si>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</si>
  <si>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</si>
  <si>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</si>
  <si>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</si>
  <si>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</si>
  <si>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</si>
  <si>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</si>
  <si>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</si>
  <si>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</si>
  <si>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</si>
  <si>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</si>
  <si>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</si>
  <si>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</si>
  <si>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</si>
  <si>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</si>
  <si>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</si>
  <si>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</si>
  <si>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</si>
  <si>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</si>
  <si>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</si>
  <si>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</si>
  <si>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</si>
  <si>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</si>
  <si>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</si>
  <si>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</si>
  <si>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</si>
  <si>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</si>
  <si>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</si>
  <si>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</si>
  <si>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</si>
  <si>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</si>
  <si>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</si>
  <si>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</si>
  <si>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</si>
  <si>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</si>
  <si>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</si>
  <si>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</si>
  <si>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</si>
  <si>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</si>
  <si>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</si>
  <si>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</si>
  <si>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</si>
  <si>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</si>
  <si>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</si>
  <si>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</si>
  <si>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</si>
  <si>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</si>
  <si>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</si>
  <si>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</si>
  <si>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</si>
  <si>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</si>
  <si>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</si>
  <si>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</si>
  <si>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</si>
  <si>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</si>
  <si>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</si>
  <si>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</si>
  <si>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</si>
  <si>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</si>
  <si>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</si>
  <si>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</si>
  <si>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</si>
  <si>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</si>
  <si>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</si>
  <si>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</si>
  <si>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</si>
  <si>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</si>
  <si>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</si>
  <si>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</si>
  <si>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</si>
  <si>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</si>
  <si>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</si>
  <si>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</si>
  <si>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</si>
  <si>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</si>
  <si>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</si>
  <si>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</si>
  <si>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</si>
  <si>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</si>
  <si>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</si>
  <si>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</si>
  <si>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</si>
  <si>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</si>
  <si>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</si>
  <si>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</si>
  <si>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</si>
  <si>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</si>
  <si>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</si>
  <si>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</si>
  <si>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</si>
  <si>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</si>
  <si>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</si>
  <si>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</si>
  <si>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</si>
  <si>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</si>
  <si>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</si>
  <si>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</si>
  <si>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</si>
  <si>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</si>
  <si>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</si>
  <si>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</si>
  <si>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</si>
  <si>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</si>
  <si>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</si>
  <si>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</si>
  <si>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</si>
  <si>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</si>
  <si>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</si>
  <si>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</si>
  <si>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</si>
  <si>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</si>
  <si>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</si>
  <si>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</si>
  <si>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</si>
  <si>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</si>
  <si>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</si>
  <si>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</si>
  <si>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</si>
  <si>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</si>
  <si>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</si>
  <si>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</si>
  <si>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</si>
  <si>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</si>
  <si>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</si>
  <si>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</si>
  <si>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</si>
  <si>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</si>
  <si>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</si>
  <si>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</si>
  <si>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</si>
  <si>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</si>
  <si>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</si>
  <si>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</si>
  <si>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</si>
  <si>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</si>
  <si>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</si>
  <si>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</si>
  <si>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</si>
  <si>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</si>
  <si>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</si>
  <si>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</si>
  <si>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</si>
  <si>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</si>
  <si>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</si>
  <si>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</si>
  <si>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</si>
  <si>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</si>
  <si>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</si>
  <si>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</si>
  <si>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</si>
  <si>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</si>
  <si>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</si>
  <si>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</si>
  <si>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</si>
  <si>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</si>
  <si>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</si>
  <si>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</si>
  <si>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</si>
  <si>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</si>
  <si>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</si>
  <si>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</si>
  <si>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</si>
  <si>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</si>
  <si>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</si>
  <si>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</si>
  <si>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</si>
  <si>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</si>
  <si>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</si>
  <si>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</si>
  <si>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</si>
  <si>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</si>
  <si>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</si>
  <si>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</si>
  <si>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</si>
  <si>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</si>
  <si>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</si>
  <si>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</si>
  <si>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</si>
  <si>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</si>
  <si>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</si>
  <si>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</si>
  <si>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</si>
  <si>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</si>
  <si>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</si>
  <si>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</si>
  <si>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</si>
  <si>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</si>
  <si>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</si>
  <si>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</si>
  <si>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</si>
  <si>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</si>
  <si>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</si>
  <si>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</si>
  <si>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</si>
  <si>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</si>
  <si>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</si>
  <si>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</si>
  <si>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</si>
  <si>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</si>
  <si>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</si>
  <si>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</si>
  <si>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</si>
  <si>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</si>
  <si>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</si>
  <si>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</si>
  <si>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</si>
  <si>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</si>
  <si>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</si>
  <si>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</si>
  <si>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</si>
  <si>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</si>
  <si>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</si>
  <si>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</si>
  <si>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</si>
  <si>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</si>
  <si>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</si>
  <si>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</si>
  <si>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</si>
  <si>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</si>
  <si>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</si>
  <si>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</si>
  <si>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</si>
  <si>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</si>
  <si>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</si>
  <si>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</si>
  <si>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</si>
  <si>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</si>
  <si>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</si>
  <si>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</si>
  <si>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</si>
  <si>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</si>
  <si>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</si>
  <si>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</si>
  <si>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</si>
  <si>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</si>
  <si>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</si>
  <si>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</si>
  <si>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</si>
  <si>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</si>
  <si>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</si>
  <si>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</si>
  <si>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</si>
  <si>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</si>
  <si>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</si>
  <si>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</si>
  <si>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</si>
  <si>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</si>
  <si>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</si>
  <si>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</si>
  <si>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</si>
  <si>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</si>
  <si>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</si>
  <si>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</si>
  <si>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</si>
  <si>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</si>
  <si>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</si>
  <si>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</si>
  <si>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</si>
  <si>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</si>
  <si>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</si>
  <si>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</si>
  <si>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</si>
  <si>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</si>
  <si>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</si>
  <si>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</si>
  <si>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</si>
  <si>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</si>
  <si>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</si>
  <si>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</si>
  <si>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</si>
  <si>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</si>
  <si>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</si>
  <si>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</si>
  <si>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</si>
  <si>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</si>
  <si>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</si>
  <si>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</si>
  <si>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</si>
  <si>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</si>
  <si>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</si>
  <si>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</si>
  <si>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</si>
  <si>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</si>
  <si>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</si>
  <si>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</si>
  <si>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</si>
  <si>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</si>
  <si>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</si>
  <si>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</si>
  <si>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</si>
  <si>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</si>
  <si>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</si>
  <si>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</si>
  <si>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</si>
  <si>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</si>
  <si>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</si>
  <si>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</si>
  <si>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</si>
  <si>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</si>
  <si>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</si>
  <si>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</si>
  <si>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</si>
  <si>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</si>
  <si>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</si>
  <si>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</si>
  <si>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</si>
  <si>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</si>
  <si>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</si>
  <si>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</si>
  <si>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</si>
  <si>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</si>
  <si>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</si>
  <si>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</si>
  <si>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</si>
  <si>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</si>
  <si>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</si>
  <si>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</si>
  <si>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</si>
  <si>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</si>
  <si>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</si>
  <si>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</si>
  <si>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</si>
  <si>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</si>
  <si>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</si>
  <si>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</si>
  <si>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</si>
  <si>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</si>
  <si>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</si>
  <si>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</si>
  <si>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</si>
  <si>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</si>
  <si>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</si>
  <si>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</si>
  <si>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</si>
  <si>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</si>
  <si>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</si>
  <si>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</si>
  <si>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</si>
  <si>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</si>
  <si>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</si>
  <si>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</si>
  <si>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</si>
  <si>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</si>
  <si>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</si>
  <si>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</si>
  <si>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</si>
  <si>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</si>
  <si>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</si>
  <si>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</si>
  <si>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</si>
  <si>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</si>
  <si>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</si>
  <si>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</si>
  <si>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</si>
  <si>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</si>
  <si>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</si>
  <si>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</si>
  <si>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</si>
  <si>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</si>
  <si>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</si>
  <si>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</si>
  <si>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</si>
  <si>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</si>
  <si>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</si>
  <si>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</si>
  <si>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</si>
  <si>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</si>
  <si>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</si>
  <si>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</si>
  <si>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</si>
  <si>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</si>
  <si>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</si>
  <si>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</si>
  <si>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</si>
  <si>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</si>
  <si>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</si>
  <si>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</si>
  <si>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</si>
  <si>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</si>
  <si>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</si>
  <si>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</si>
  <si>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</si>
  <si>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</si>
  <si>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</si>
  <si>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</si>
  <si>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</si>
  <si>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</si>
  <si>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</si>
  <si>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</si>
  <si>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</si>
  <si>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</si>
  <si>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</si>
  <si>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</si>
  <si>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</si>
  <si>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</si>
  <si>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</si>
  <si>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</si>
  <si>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</si>
  <si>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</si>
  <si>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</si>
  <si>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</si>
  <si>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</si>
  <si>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</si>
  <si>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</si>
  <si>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</si>
  <si>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</si>
  <si>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</si>
  <si>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</si>
  <si>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</si>
  <si>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</si>
  <si>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</si>
  <si>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</si>
  <si>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</si>
  <si>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</si>
  <si>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</si>
  <si>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</si>
  <si>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</si>
  <si>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</si>
  <si>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</si>
  <si>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</si>
  <si>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</si>
  <si>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</si>
  <si>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</si>
  <si>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</si>
  <si>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</si>
  <si>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</si>
  <si>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</si>
  <si>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</si>
  <si>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</si>
  <si>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</si>
  <si>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</si>
  <si>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</si>
  <si>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</si>
  <si>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</si>
  <si>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</si>
  <si>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</si>
  <si>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</si>
  <si>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</si>
  <si>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</si>
  <si>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</si>
  <si>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</si>
  <si>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</si>
  <si>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</si>
  <si>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</si>
  <si>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</si>
  <si>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</si>
  <si>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</si>
  <si>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</si>
  <si>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</si>
  <si>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</si>
  <si>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</si>
  <si>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</si>
  <si>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</si>
  <si>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</si>
  <si>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</si>
  <si>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</si>
  <si>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</si>
  <si>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</si>
  <si>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</si>
  <si>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</si>
  <si>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</si>
  <si>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</si>
  <si>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</si>
  <si>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</si>
  <si>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</si>
  <si>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</si>
  <si>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</si>
  <si>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</si>
  <si>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</si>
  <si>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</si>
  <si>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</si>
  <si>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</si>
  <si>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</si>
  <si>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</si>
  <si>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</si>
  <si>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</si>
  <si>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</si>
  <si>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</si>
  <si>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</si>
  <si>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</si>
  <si>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</si>
  <si>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</si>
  <si>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</si>
  <si>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</si>
  <si>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</si>
  <si>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</si>
  <si>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</si>
  <si>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</si>
  <si>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</si>
  <si>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</si>
  <si>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</si>
  <si>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</si>
  <si>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</si>
  <si>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</si>
  <si>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</si>
  <si>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</si>
  <si>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</si>
  <si>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</si>
  <si>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</si>
  <si>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</si>
  <si>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</si>
  <si>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</si>
  <si>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</si>
  <si>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</si>
  <si>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</si>
  <si>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</si>
  <si>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</si>
  <si>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</si>
  <si>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</si>
  <si>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</si>
  <si>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</si>
  <si>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</si>
  <si>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</si>
  <si>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</si>
  <si>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</si>
  <si>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</si>
  <si>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</si>
  <si>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</si>
  <si>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</si>
  <si>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</si>
  <si>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</si>
  <si>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</si>
  <si>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</si>
  <si>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</si>
  <si>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</si>
  <si>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</si>
  <si>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</si>
  <si>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</si>
  <si>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</si>
  <si>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</si>
  <si>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</si>
  <si>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</si>
  <si>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</si>
  <si>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</si>
  <si>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</si>
  <si>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</si>
  <si>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</si>
  <si>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</si>
  <si>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</si>
  <si>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</si>
  <si>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</si>
  <si>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</si>
  <si>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</si>
  <si>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</si>
  <si>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</si>
  <si>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</si>
  <si>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</si>
  <si>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</si>
  <si>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</si>
  <si>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</si>
  <si>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</si>
  <si>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</si>
  <si>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</si>
  <si>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</si>
  <si>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</si>
  <si>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</si>
  <si>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</si>
  <si>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</si>
  <si>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</si>
  <si>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</si>
  <si>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</si>
  <si>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</si>
  <si>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</si>
  <si>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</si>
  <si>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</si>
  <si>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</si>
  <si>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</si>
  <si>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</si>
  <si>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</si>
  <si>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</si>
  <si>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</si>
  <si>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</si>
  <si>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</si>
  <si>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</si>
  <si>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</si>
  <si>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</si>
  <si>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</si>
  <si>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</si>
  <si>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</si>
  <si>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</si>
  <si>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</si>
  <si>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</si>
  <si>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</si>
  <si>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</si>
  <si>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</si>
  <si>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</si>
  <si>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</si>
  <si>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</si>
  <si>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</si>
  <si>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</si>
  <si>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</si>
  <si>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</si>
  <si>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</si>
  <si>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</si>
  <si>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</si>
  <si>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</si>
  <si>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</si>
  <si>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</si>
  <si>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</si>
  <si>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</si>
  <si>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</si>
  <si>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</si>
  <si>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</si>
  <si>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</si>
  <si>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</si>
  <si>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</si>
  <si>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</si>
  <si>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</si>
  <si>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</si>
  <si>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</si>
  <si>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</si>
  <si>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</si>
  <si>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</si>
  <si>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</si>
  <si>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</si>
  <si>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</si>
  <si>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</si>
  <si>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</si>
  <si>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</si>
  <si>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</si>
  <si>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</si>
  <si>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</si>
  <si>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</si>
  <si>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</si>
  <si>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</si>
  <si>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</si>
  <si>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</si>
  <si>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</si>
  <si>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</si>
  <si>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</si>
  <si>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</si>
  <si>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</si>
  <si>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</si>
  <si>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</si>
  <si>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</si>
  <si>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</si>
  <si>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</si>
  <si>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</si>
  <si>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</si>
  <si>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</si>
  <si>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</si>
  <si>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</si>
  <si>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</si>
  <si>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</si>
  <si>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</si>
  <si>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</si>
  <si>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</si>
  <si>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</si>
  <si>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</si>
  <si>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</si>
  <si>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</si>
  <si>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</si>
  <si>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</si>
  <si>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</si>
  <si>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</si>
  <si>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</si>
  <si>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</si>
  <si>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</si>
  <si>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</si>
  <si>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</si>
  <si>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</si>
  <si>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</si>
  <si>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</si>
  <si>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</si>
  <si>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</si>
  <si>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</si>
  <si>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</si>
  <si>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</si>
  <si>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</si>
  <si>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</si>
  <si>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</si>
  <si>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</si>
  <si>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</si>
  <si>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</si>
  <si>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</si>
  <si>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</si>
  <si>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</si>
  <si>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</si>
  <si>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</si>
  <si>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</si>
  <si>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</si>
  <si>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</si>
  <si>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</si>
  <si>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</si>
  <si>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</si>
  <si>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</si>
  <si>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</si>
  <si>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</si>
  <si>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</si>
  <si>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</si>
  <si>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</si>
  <si>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</si>
  <si>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</si>
  <si>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</si>
  <si>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</si>
  <si>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</si>
  <si>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</si>
  <si>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</si>
  <si>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</si>
  <si>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</si>
  <si>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</si>
  <si>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</si>
  <si>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</si>
  <si>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</si>
  <si>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</si>
  <si>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</si>
  <si>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</si>
  <si>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</si>
  <si>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</si>
  <si>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</si>
  <si>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</si>
  <si>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</si>
  <si>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</si>
  <si>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</si>
  <si>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</si>
  <si>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</si>
  <si>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</si>
  <si>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</si>
  <si>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</si>
  <si>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</si>
  <si>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</si>
  <si>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</si>
  <si>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</si>
  <si>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</si>
  <si>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</si>
  <si>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</si>
  <si>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</si>
  <si>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</si>
  <si>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</si>
  <si>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</si>
  <si>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</si>
  <si>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</si>
  <si>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</si>
  <si>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</si>
  <si>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</si>
  <si>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</si>
  <si>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</si>
  <si>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</si>
  <si>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</si>
  <si>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</si>
  <si>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</si>
  <si>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</si>
  <si>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</si>
  <si>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</si>
  <si>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</si>
  <si>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</si>
  <si>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</si>
  <si>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</si>
  <si>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</si>
  <si>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</si>
  <si>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</si>
  <si>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</si>
  <si>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</si>
  <si>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</si>
  <si>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</si>
  <si>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</si>
  <si>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</si>
  <si>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</si>
  <si>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</si>
  <si>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</si>
  <si>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</si>
  <si>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</si>
  <si>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</si>
  <si>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</si>
  <si>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</si>
  <si>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</si>
  <si>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</si>
  <si>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</si>
  <si>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</si>
  <si>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</si>
  <si>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</si>
  <si>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</si>
  <si>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</si>
  <si>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</si>
  <si>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</si>
  <si>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</si>
  <si>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</si>
  <si>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</si>
  <si>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</si>
  <si>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</si>
  <si>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</si>
  <si>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</si>
  <si>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</si>
  <si>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</si>
  <si>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</si>
  <si>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</si>
  <si>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</si>
  <si>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</si>
  <si>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</si>
  <si>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</si>
  <si>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</si>
  <si>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</si>
  <si>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</si>
  <si>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</si>
  <si>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</si>
  <si>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</si>
  <si>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</si>
  <si>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</si>
  <si>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</si>
  <si>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</si>
  <si>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</si>
  <si>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</si>
  <si>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</si>
  <si>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</si>
  <si>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</si>
  <si>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</si>
  <si>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</si>
  <si>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</si>
  <si>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</si>
  <si>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</si>
  <si>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</si>
  <si>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</si>
  <si>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</si>
  <si>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</si>
  <si>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</si>
  <si>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</si>
  <si>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</si>
  <si>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</si>
  <si>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</si>
  <si>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</si>
  <si>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</si>
  <si>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</si>
  <si>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</si>
  <si>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</si>
  <si>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</si>
  <si>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</si>
  <si>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</si>
  <si>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</si>
  <si>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</si>
  <si>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</si>
  <si>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</si>
  <si>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</si>
  <si>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</si>
  <si>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</si>
  <si>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</si>
  <si>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</si>
  <si>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</si>
  <si>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</si>
  <si>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</si>
  <si>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</si>
  <si>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</si>
  <si>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</si>
  <si>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</si>
  <si>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</si>
  <si>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</si>
  <si>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</si>
  <si>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</si>
  <si>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</si>
  <si>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</si>
  <si>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</si>
  <si>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</si>
  <si>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</si>
  <si>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</si>
  <si>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</si>
  <si>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</si>
  <si>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</si>
  <si>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</si>
  <si>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</si>
  <si>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</si>
  <si>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</si>
  <si>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</si>
  <si>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</si>
  <si>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</si>
  <si>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</si>
  <si>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</si>
  <si>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</si>
  <si>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</si>
  <si>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</si>
  <si>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</si>
  <si>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</si>
  <si>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</si>
  <si>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</si>
  <si>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</si>
  <si>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</si>
  <si>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</si>
  <si>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</si>
  <si>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</si>
  <si>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</si>
  <si>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</si>
  <si>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</si>
  <si>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</si>
  <si>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</si>
  <si>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</si>
  <si>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</si>
  <si>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</si>
  <si>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</si>
  <si>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</si>
  <si>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</si>
  <si>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</si>
  <si>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</si>
  <si>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</si>
  <si>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</si>
  <si>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</si>
  <si>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</si>
  <si>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</si>
  <si>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</si>
  <si>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</si>
  <si>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</si>
  <si>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</si>
  <si>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</si>
  <si>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</si>
  <si>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</si>
  <si>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</si>
  <si>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</si>
  <si>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</si>
  <si>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</si>
  <si>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</si>
  <si>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</si>
  <si>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</si>
  <si>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</si>
  <si>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</si>
  <si>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</si>
  <si>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</si>
  <si>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</si>
  <si>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</si>
  <si>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</si>
  <si>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</si>
  <si>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</si>
  <si>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</si>
  <si>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</si>
  <si>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</si>
  <si>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</si>
  <si>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</si>
  <si>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</si>
  <si>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</si>
  <si>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</si>
  <si>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</si>
  <si>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</si>
  <si>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</si>
  <si>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</si>
  <si>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</si>
  <si>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</si>
  <si>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</si>
  <si>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</si>
  <si>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</si>
  <si>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</si>
  <si>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</si>
  <si>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</si>
  <si>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</si>
  <si>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</si>
  <si>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</si>
  <si>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</si>
  <si>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</si>
  <si>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</si>
  <si>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</si>
  <si>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</si>
  <si>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</si>
  <si>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</si>
  <si>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</si>
  <si>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</si>
  <si>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</si>
  <si>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</si>
  <si>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</si>
  <si>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</si>
  <si>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</si>
  <si>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</si>
  <si>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</si>
  <si>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</si>
  <si>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</si>
  <si>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</si>
  <si>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</si>
  <si>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</si>
  <si>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</si>
  <si>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</si>
  <si>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</si>
  <si>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</si>
  <si>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</si>
  <si>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</si>
  <si>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</si>
  <si>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</si>
  <si>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</si>
  <si>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</si>
  <si>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</si>
  <si>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</si>
  <si>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</si>
  <si>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</si>
  <si>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</si>
  <si>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</si>
  <si>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</si>
  <si>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</si>
  <si>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</si>
  <si>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</si>
  <si>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</si>
  <si>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</si>
  <si>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</si>
  <si>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</si>
  <si>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</si>
  <si>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</si>
  <si>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</si>
  <si>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</si>
  <si>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</si>
  <si>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</si>
  <si>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</si>
  <si>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</si>
  <si>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</si>
  <si>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</si>
  <si>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</si>
  <si>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</si>
  <si>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</si>
  <si>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</si>
  <si>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</si>
  <si>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</si>
  <si>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</si>
  <si>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</si>
  <si>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</si>
  <si>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</si>
  <si>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</si>
  <si>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</si>
  <si>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</si>
  <si>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</si>
  <si>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</si>
  <si>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</si>
  <si>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</si>
  <si>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</si>
  <si>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</si>
  <si>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</si>
  <si>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</si>
  <si>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</si>
  <si>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</si>
  <si>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</si>
  <si>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</si>
  <si>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</si>
  <si>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</si>
  <si>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</si>
  <si>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</si>
  <si>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</si>
  <si>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</si>
  <si>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</si>
  <si>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</si>
  <si>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</si>
  <si>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</si>
  <si>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</si>
  <si>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</si>
  <si>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</si>
  <si>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</si>
  <si>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</si>
  <si>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</si>
  <si>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</si>
  <si>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</si>
  <si>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</si>
  <si>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</si>
  <si>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</si>
  <si>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</si>
  <si>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</si>
  <si>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</si>
  <si>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</si>
  <si>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</si>
  <si>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</si>
  <si>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</si>
  <si>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</si>
  <si>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</si>
  <si>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</si>
  <si>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</si>
  <si>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</si>
  <si>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</si>
  <si>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</si>
  <si>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</si>
  <si>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</si>
  <si>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</si>
  <si>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</si>
  <si>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</si>
  <si>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</si>
  <si>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</si>
  <si>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</si>
  <si>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</si>
  <si>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</si>
  <si>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</si>
  <si>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</si>
  <si>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</si>
  <si>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</si>
  <si>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</si>
  <si>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</si>
  <si>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</si>
  <si>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</si>
  <si>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</si>
  <si>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</si>
  <si>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</si>
  <si>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</si>
  <si>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</si>
  <si>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</si>
  <si>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</si>
  <si>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</si>
  <si>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</si>
  <si>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</si>
  <si>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</si>
  <si>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</si>
  <si>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</si>
  <si>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</si>
  <si>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</si>
  <si>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</si>
  <si>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</si>
  <si>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</si>
  <si>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</si>
  <si>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</si>
  <si>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</si>
  <si>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</si>
  <si>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</si>
  <si>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</si>
  <si>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</si>
  <si>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</si>
  <si>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</si>
  <si>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</si>
  <si>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</si>
  <si>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</si>
  <si>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</si>
  <si>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</si>
  <si>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</si>
  <si>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</si>
  <si>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</si>
  <si>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</si>
  <si>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</si>
  <si>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</si>
  <si>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</si>
  <si>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</si>
  <si>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</si>
  <si>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</si>
  <si>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</si>
  <si>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</si>
  <si>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</si>
  <si>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</si>
  <si>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</si>
  <si>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</si>
  <si>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</si>
  <si>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</si>
  <si>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</si>
  <si>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</si>
  <si>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</si>
  <si>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</si>
  <si>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</si>
  <si>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</si>
  <si>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</si>
  <si>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</si>
  <si>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</si>
  <si>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</si>
  <si>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</si>
  <si>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</si>
  <si>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</si>
  <si>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</si>
  <si>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</si>
  <si>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</si>
  <si>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</si>
  <si>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</si>
  <si>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</si>
  <si>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</si>
  <si>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</si>
  <si>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</si>
  <si>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</si>
  <si>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</si>
  <si>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</si>
  <si>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</si>
  <si>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</si>
  <si>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</si>
  <si>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</si>
  <si>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</si>
  <si>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</si>
  <si>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</si>
  <si>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</si>
  <si>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</si>
  <si>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</si>
  <si>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</si>
  <si>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</si>
  <si>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</si>
  <si>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</si>
  <si>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</si>
  <si>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</si>
  <si>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</si>
  <si>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</si>
  <si>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</si>
  <si>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</si>
  <si>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</si>
  <si>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</si>
  <si>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</si>
  <si>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</si>
  <si>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</si>
  <si>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</si>
  <si>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</si>
  <si>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</si>
  <si>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</si>
  <si>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</si>
  <si>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</si>
  <si>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</si>
  <si>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</si>
  <si>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</si>
  <si>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</si>
  <si>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</si>
  <si>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</si>
  <si>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</si>
  <si>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</si>
  <si>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</si>
  <si>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</si>
  <si>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</si>
  <si>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</si>
  <si>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</si>
  <si>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</si>
  <si>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</si>
  <si>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</si>
  <si>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</si>
  <si>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</si>
  <si>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</si>
  <si>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</si>
  <si>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</si>
  <si>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</si>
  <si>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</si>
  <si>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</si>
  <si>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</si>
  <si>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</si>
  <si>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</si>
  <si>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</si>
  <si>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</si>
  <si>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</si>
  <si>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</si>
  <si>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</si>
  <si>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</si>
  <si>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</si>
  <si>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</si>
  <si>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</si>
  <si>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</si>
  <si>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</si>
  <si>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</si>
  <si>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</si>
  <si>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</si>
  <si>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</si>
  <si>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</si>
  <si>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</si>
  <si>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</si>
  <si>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</si>
  <si>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</si>
  <si>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</si>
  <si>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</si>
  <si>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</si>
  <si>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</si>
  <si>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</si>
  <si>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</si>
  <si>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</si>
  <si>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</si>
  <si>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</si>
  <si>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</si>
  <si>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</si>
  <si>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</si>
  <si>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</si>
  <si>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</si>
  <si>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</si>
  <si>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</si>
  <si>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</si>
  <si>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</si>
  <si>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</si>
  <si>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</si>
  <si>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</si>
  <si>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</si>
  <si>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</si>
  <si>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</si>
  <si>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</si>
  <si>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</si>
  <si>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</si>
  <si>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</si>
  <si>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</si>
  <si>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</si>
  <si>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</si>
  <si>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</si>
  <si>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</si>
  <si>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</si>
  <si>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</si>
  <si>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</si>
  <si>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</si>
  <si>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</si>
  <si>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</si>
  <si>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</si>
  <si>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</si>
  <si>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</si>
  <si>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</si>
  <si>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</si>
  <si>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</si>
  <si>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</si>
  <si>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</si>
  <si>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</si>
  <si>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</si>
  <si>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</si>
  <si>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</si>
  <si>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</si>
  <si>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</si>
  <si>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</si>
  <si>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</si>
  <si>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</si>
  <si>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</si>
  <si>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</si>
  <si>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</si>
  <si>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</si>
  <si>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</si>
  <si>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</si>
  <si>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</si>
  <si>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</si>
  <si>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</si>
  <si>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</si>
  <si>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</si>
  <si>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</si>
  <si>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</si>
  <si>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</si>
  <si>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</si>
  <si>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</si>
  <si>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</si>
  <si>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</si>
  <si>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</si>
  <si>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</si>
  <si>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</si>
  <si>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</si>
  <si>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</si>
  <si>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</si>
  <si>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</si>
  <si>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</si>
  <si>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</si>
  <si>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</si>
  <si>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</si>
  <si>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</si>
  <si>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</si>
  <si>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</si>
  <si>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</si>
  <si>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</si>
  <si>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</si>
  <si>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</si>
  <si>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</si>
  <si>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</si>
  <si>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</si>
  <si>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</si>
  <si>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</si>
  <si>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</si>
  <si>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</si>
  <si>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</si>
  <si>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</si>
  <si>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</si>
  <si>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</si>
  <si>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</si>
  <si>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</si>
  <si>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</si>
  <si>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</si>
  <si>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</si>
  <si>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</si>
  <si>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</si>
  <si>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</si>
  <si>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</si>
  <si>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</si>
  <si>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</si>
  <si>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</si>
  <si>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</si>
  <si>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</si>
  <si>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</si>
  <si>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</si>
  <si>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</si>
  <si>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</si>
  <si>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</si>
  <si>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</si>
  <si>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</si>
  <si>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</si>
  <si>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</si>
  <si>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</si>
  <si>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</si>
  <si>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</si>
  <si>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</si>
  <si>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</si>
  <si>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</si>
  <si>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</si>
  <si>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</si>
  <si>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</si>
  <si>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</si>
  <si>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</si>
  <si>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</si>
  <si>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</si>
  <si>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</si>
  <si>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</si>
  <si>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</si>
  <si>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</si>
  <si>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</si>
  <si>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</si>
  <si>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</si>
  <si>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</si>
  <si>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</si>
  <si>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</si>
  <si>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</si>
  <si>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</si>
  <si>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</si>
  <si>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</si>
  <si>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</si>
  <si>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</si>
  <si>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</si>
  <si>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</si>
  <si>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</si>
  <si>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</si>
  <si>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</si>
  <si>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</si>
  <si>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</si>
  <si>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</si>
  <si>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</si>
  <si>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</si>
  <si>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</si>
  <si>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</si>
  <si>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</si>
  <si>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</si>
  <si>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</si>
  <si>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</si>
  <si>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</si>
  <si>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</si>
  <si>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</si>
  <si>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</si>
  <si>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</si>
  <si>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</si>
  <si>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</si>
  <si>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</si>
  <si>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</si>
  <si>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</si>
  <si>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</si>
  <si>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</si>
  <si>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</si>
  <si>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</si>
  <si>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</si>
  <si>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</si>
  <si>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</si>
  <si>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</si>
  <si>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</si>
  <si>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</si>
  <si>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</si>
  <si>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</si>
  <si>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</si>
  <si>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</si>
  <si>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</si>
  <si>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</si>
  <si>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</si>
  <si>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</si>
  <si>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</si>
  <si>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</si>
  <si>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</si>
  <si>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</si>
  <si>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</si>
  <si>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</si>
  <si>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</si>
  <si>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</si>
  <si>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</si>
  <si>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</si>
  <si>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</si>
  <si>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</si>
  <si>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</si>
  <si>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</si>
  <si>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</si>
  <si>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</si>
  <si>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</si>
  <si>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</si>
  <si>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</si>
  <si>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</si>
  <si>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</si>
  <si>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</si>
  <si>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</si>
  <si>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</si>
  <si>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</si>
  <si>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</si>
  <si>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</si>
  <si>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</si>
  <si>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</si>
  <si>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</si>
  <si>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</si>
  <si>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</si>
  <si>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</si>
  <si>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</si>
  <si>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</si>
  <si>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</si>
  <si>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</si>
  <si>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</si>
  <si>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</si>
  <si>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</si>
  <si>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</si>
  <si>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</si>
  <si>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</si>
  <si>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</si>
  <si>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</si>
  <si>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</si>
  <si>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</si>
  <si>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</si>
  <si>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</si>
  <si>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</si>
  <si>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</si>
  <si>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</si>
  <si>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</si>
  <si>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</si>
  <si>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</si>
  <si>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</si>
  <si>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</si>
  <si>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</si>
  <si>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</si>
  <si>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</si>
  <si>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</si>
  <si>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</si>
  <si>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</si>
  <si>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</si>
  <si>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</si>
  <si>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</si>
  <si>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</si>
  <si>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</si>
  <si>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</si>
  <si>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</si>
  <si>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</si>
  <si>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</si>
  <si>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</si>
  <si>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</si>
  <si>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</si>
  <si>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</si>
  <si>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</si>
  <si>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</si>
  <si>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</si>
  <si>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</si>
  <si>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</si>
  <si>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</si>
  <si>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</si>
  <si>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</si>
  <si>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</si>
  <si>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</si>
  <si>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</si>
  <si>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</si>
  <si>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</si>
  <si>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</si>
  <si>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</si>
  <si>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</si>
  <si>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</si>
  <si>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</si>
  <si>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</si>
  <si>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</si>
  <si>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</si>
  <si>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</si>
  <si>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</si>
  <si>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</si>
  <si>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</si>
  <si>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</si>
  <si>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</si>
  <si>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</si>
  <si>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</si>
  <si>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</si>
  <si>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</si>
  <si>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</si>
  <si>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</si>
  <si>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</si>
  <si>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</si>
  <si>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</si>
  <si>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</si>
  <si>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</si>
  <si>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</si>
  <si>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</si>
  <si>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</si>
  <si>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</si>
  <si>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</si>
  <si>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</si>
  <si>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</si>
  <si>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</si>
  <si>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</si>
  <si>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</si>
  <si>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</si>
  <si>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</si>
  <si>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</si>
  <si>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</si>
  <si>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</si>
  <si>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</si>
  <si>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</si>
  <si>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</si>
  <si>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</si>
  <si>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</si>
  <si>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</si>
  <si>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</si>
  <si>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</si>
  <si>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</si>
  <si>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</si>
  <si>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</si>
  <si>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</si>
  <si>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</si>
  <si>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</si>
  <si>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</si>
  <si>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</si>
  <si>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</si>
  <si>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</si>
  <si>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</si>
  <si>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</si>
  <si>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</si>
  <si>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</si>
  <si>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</si>
  <si>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</si>
  <si>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</si>
  <si>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</si>
  <si>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</si>
  <si>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</si>
  <si>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</si>
  <si>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</si>
  <si>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</si>
  <si>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</si>
  <si>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</si>
  <si>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</si>
  <si>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</si>
  <si>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</si>
  <si>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</si>
  <si>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</si>
  <si>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</si>
  <si>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</si>
  <si>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</si>
  <si>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</si>
  <si>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</si>
  <si>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</si>
  <si>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</si>
  <si>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</si>
  <si>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</si>
  <si>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</si>
  <si>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</si>
  <si>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</si>
  <si>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</si>
  <si>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</si>
  <si>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</si>
  <si>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</si>
  <si>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</si>
  <si>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</si>
  <si>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</si>
  <si>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</si>
  <si>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</si>
  <si>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</si>
  <si>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</si>
  <si>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</si>
  <si>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</si>
  <si>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</si>
  <si>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</si>
  <si>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</si>
  <si>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</si>
  <si>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</si>
  <si>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</si>
  <si>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</si>
  <si>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</si>
  <si>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</si>
  <si>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</si>
  <si>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</si>
  <si>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</si>
  <si>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</si>
  <si>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</si>
  <si>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</si>
  <si>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</si>
  <si>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</si>
  <si>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</si>
  <si>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</si>
  <si>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</si>
  <si>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</si>
  <si>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</si>
  <si>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</si>
  <si>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</si>
  <si>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</si>
  <si>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</si>
  <si>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</si>
  <si>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</si>
  <si>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</si>
  <si>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</si>
  <si>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</si>
  <si>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</si>
  <si>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</si>
  <si>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</si>
  <si>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</si>
  <si>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</si>
  <si>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</si>
  <si>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</si>
  <si>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</si>
  <si>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</si>
  <si>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</si>
  <si>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</si>
  <si>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</si>
  <si>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</si>
  <si>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</si>
  <si>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</si>
  <si>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</si>
  <si>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</si>
  <si>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</si>
  <si>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</si>
  <si>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</si>
  <si>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</si>
  <si>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</si>
  <si>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</si>
  <si>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</si>
  <si>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</si>
  <si>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</si>
  <si>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</si>
  <si>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</si>
  <si>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</si>
  <si>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</si>
  <si>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</si>
  <si>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</si>
  <si>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</si>
  <si>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</si>
  <si>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</si>
  <si>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</si>
  <si>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</si>
  <si>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</si>
  <si>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</si>
  <si>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</si>
  <si>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</si>
  <si>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</si>
  <si>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</si>
  <si>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</si>
  <si>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</si>
  <si>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</si>
  <si>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</si>
  <si>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</si>
  <si>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</si>
  <si>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</si>
  <si>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</si>
  <si>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</si>
  <si>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</si>
  <si>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</si>
  <si>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</si>
  <si>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</si>
  <si>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</si>
  <si>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</si>
  <si>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</si>
  <si>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</si>
  <si>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</si>
  <si>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</si>
  <si>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</si>
  <si>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</si>
  <si>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</si>
  <si>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</si>
  <si>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</si>
  <si>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</si>
  <si>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</si>
  <si>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</si>
  <si>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</si>
  <si>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</si>
  <si>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</si>
  <si>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</si>
  <si>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</si>
  <si>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</si>
  <si>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</si>
  <si>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</si>
  <si>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</si>
  <si>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</si>
  <si>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</si>
  <si>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</si>
  <si>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</si>
  <si>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</si>
  <si>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</si>
  <si>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</si>
  <si>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</si>
  <si>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</si>
  <si>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</si>
  <si>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</si>
  <si>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</si>
  <si>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</si>
  <si>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</si>
  <si>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</si>
  <si>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</si>
  <si>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</si>
  <si>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</si>
  <si>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</si>
  <si>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</si>
  <si>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</si>
  <si>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</si>
  <si>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</si>
  <si>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</si>
  <si>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</si>
  <si>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</si>
  <si>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</si>
  <si>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</si>
  <si>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</si>
  <si>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</si>
  <si>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</si>
  <si>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</si>
  <si>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</si>
  <si>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</si>
  <si>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</si>
  <si>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</si>
  <si>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</si>
  <si>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</si>
  <si>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</si>
  <si>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</si>
  <si>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</si>
  <si>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</si>
  <si>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</si>
  <si>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</si>
  <si>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</si>
  <si>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</si>
  <si>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</si>
  <si>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</si>
  <si>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</si>
  <si>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</si>
  <si>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</si>
  <si>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</si>
  <si>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</si>
  <si>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</si>
  <si>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</si>
  <si>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</si>
  <si>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</si>
  <si>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</si>
  <si>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</si>
  <si>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</si>
  <si>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</si>
  <si>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</si>
  <si>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</si>
  <si>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</si>
  <si>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</si>
  <si>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</si>
  <si>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</si>
  <si>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</si>
  <si>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</si>
  <si>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</si>
  <si>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</si>
  <si>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</si>
  <si>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</si>
  <si>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</si>
  <si>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</si>
  <si>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</si>
  <si>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</si>
  <si>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</si>
  <si>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</si>
  <si>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</si>
  <si>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</si>
  <si>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</si>
  <si>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</si>
  <si>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</si>
  <si>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</si>
  <si>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</si>
  <si>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</si>
  <si>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</si>
  <si>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</si>
  <si>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</si>
  <si>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</si>
  <si>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</si>
  <si>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</si>
  <si>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</si>
  <si>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</si>
  <si>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</si>
  <si>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</si>
  <si>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</si>
  <si>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</si>
  <si>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</si>
  <si>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</si>
  <si>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</si>
  <si>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</si>
  <si>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</si>
  <si>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</si>
  <si>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</si>
  <si>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</si>
  <si>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</si>
  <si>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</si>
  <si>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</si>
  <si>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</si>
  <si>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</si>
  <si>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</si>
  <si>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</si>
  <si>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</si>
  <si>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</si>
  <si>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</si>
  <si>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</si>
  <si>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</si>
  <si>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</si>
  <si>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</si>
  <si>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</si>
  <si>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</si>
  <si>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</si>
  <si>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</si>
  <si>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</si>
  <si>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</si>
  <si>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</si>
  <si>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</si>
  <si>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</si>
  <si>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</si>
  <si>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</si>
  <si>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</si>
  <si>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</si>
  <si>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</si>
  <si>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</si>
  <si>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</si>
  <si>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</si>
  <si>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</si>
  <si>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</si>
  <si>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</si>
  <si>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</si>
  <si>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</si>
  <si>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</si>
  <si>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</si>
  <si>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</si>
  <si>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</si>
  <si>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</si>
  <si>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</si>
  <si>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</si>
  <si>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</si>
  <si>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</si>
  <si>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</si>
  <si>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</si>
  <si>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</si>
  <si>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</si>
  <si>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</si>
  <si>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</si>
  <si>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</si>
  <si>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</si>
  <si>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</si>
  <si>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</si>
  <si>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</si>
  <si>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</si>
  <si>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</si>
  <si>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</si>
  <si>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</si>
  <si>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</si>
  <si>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</si>
  <si>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</si>
  <si>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</si>
  <si>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</si>
  <si>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</si>
  <si>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</si>
  <si>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</si>
  <si>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</si>
  <si>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</si>
  <si>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</si>
  <si>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</si>
  <si>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</si>
  <si>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</si>
  <si>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</si>
  <si>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</si>
  <si>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</si>
  <si>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</si>
  <si>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</si>
  <si>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</si>
  <si>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</si>
  <si>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</si>
  <si>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</si>
  <si>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</si>
  <si>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</si>
  <si>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</si>
  <si>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</si>
  <si>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</si>
  <si>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</si>
  <si>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</si>
  <si>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</si>
  <si>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</si>
  <si>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</si>
  <si>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</si>
  <si>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</si>
  <si>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</si>
  <si>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</si>
  <si>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</si>
  <si>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</si>
  <si>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</si>
  <si>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</si>
  <si>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</si>
  <si>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</si>
  <si>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</si>
  <si>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</si>
  <si>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</si>
  <si>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</si>
  <si>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</si>
  <si>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</si>
  <si>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</si>
  <si>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</si>
  <si>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</si>
  <si>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</si>
  <si>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</si>
  <si>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</si>
  <si>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</si>
  <si>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</si>
  <si>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</si>
  <si>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</si>
  <si>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</si>
  <si>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</si>
  <si>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</si>
  <si>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</si>
  <si>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</si>
  <si>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</si>
  <si>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</si>
  <si>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</si>
  <si>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</si>
  <si>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</si>
  <si>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</si>
  <si>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</si>
  <si>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</si>
  <si>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</si>
  <si>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</si>
  <si>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</si>
  <si>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</si>
  <si>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</si>
  <si>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</si>
  <si>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</si>
  <si>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</si>
  <si>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</si>
  <si>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</si>
  <si>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</si>
  <si>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</si>
  <si>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</si>
  <si>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</si>
  <si>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</si>
  <si>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</si>
  <si>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</si>
  <si>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</si>
  <si>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</si>
  <si>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</si>
  <si>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</si>
  <si>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</si>
  <si>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</si>
  <si>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</si>
  <si>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</si>
  <si>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</si>
  <si>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</si>
  <si>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</si>
  <si>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</si>
  <si>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</si>
  <si>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</si>
  <si>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</si>
  <si>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</si>
  <si>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</si>
  <si>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</si>
  <si>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</si>
  <si>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</si>
  <si>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</si>
  <si>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</si>
  <si>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</si>
  <si>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</si>
  <si>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</si>
  <si>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</si>
  <si>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</si>
  <si>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</si>
  <si>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</si>
  <si>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</si>
  <si>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</si>
  <si>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</si>
  <si>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</si>
  <si>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</si>
  <si>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</si>
  <si>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</si>
  <si>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</si>
  <si>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</si>
  <si>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</si>
  <si>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</si>
  <si>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</si>
  <si>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</si>
  <si>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</si>
  <si>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</si>
  <si>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</si>
  <si>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</si>
  <si>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</si>
  <si>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</si>
  <si>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</si>
  <si>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</si>
  <si>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</si>
  <si>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</si>
  <si>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</si>
  <si>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</si>
  <si>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</si>
  <si>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</si>
  <si>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</si>
  <si>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</si>
  <si>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</si>
  <si>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</si>
  <si>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</si>
  <si>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</si>
  <si>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</si>
  <si>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</si>
  <si>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</si>
  <si>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</si>
  <si>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</si>
  <si>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</si>
  <si>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</si>
  <si>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</si>
  <si>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</si>
  <si>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</si>
  <si>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</si>
  <si>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</si>
  <si>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</si>
  <si>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</si>
  <si>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</si>
  <si>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</si>
  <si>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</si>
  <si>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</si>
  <si>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</si>
  <si>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</si>
  <si>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</si>
  <si>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</si>
  <si>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</si>
  <si>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</si>
  <si>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</si>
  <si>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</si>
  <si>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</si>
  <si>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</si>
  <si>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</si>
  <si>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</si>
  <si>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</si>
  <si>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</si>
  <si>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</si>
  <si>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</si>
  <si>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</si>
  <si>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</si>
  <si>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</si>
  <si>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</si>
  <si>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</si>
  <si>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</si>
  <si>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</si>
  <si>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</si>
  <si>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</si>
  <si>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</si>
  <si>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</si>
  <si>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</si>
  <si>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</si>
  <si>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</si>
  <si>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</si>
  <si>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</si>
  <si>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</si>
  <si>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</si>
  <si>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</si>
  <si>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</si>
  <si>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</si>
  <si>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</si>
  <si>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</si>
  <si>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</si>
  <si>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</si>
  <si>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</si>
  <si>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</si>
  <si>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</si>
  <si>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</si>
  <si>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</si>
  <si>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</si>
  <si>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</si>
  <si>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</si>
  <si>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</si>
  <si>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</si>
  <si>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</si>
  <si>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</si>
  <si>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</si>
  <si>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</si>
  <si>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</si>
  <si>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</si>
  <si>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</si>
  <si>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</si>
  <si>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</si>
  <si>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</si>
  <si>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</si>
  <si>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</si>
  <si>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</si>
  <si>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</si>
  <si>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</si>
  <si>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</si>
  <si>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</si>
  <si>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</si>
  <si>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</si>
  <si>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</si>
  <si>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</si>
  <si>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</si>
  <si>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</si>
  <si>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</si>
  <si>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</si>
  <si>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</si>
  <si>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</si>
  <si>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</si>
  <si>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</si>
  <si>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</si>
  <si>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</si>
  <si>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</si>
  <si>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</si>
  <si>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</si>
  <si>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</si>
  <si>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</si>
  <si>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</si>
  <si>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</si>
  <si>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</si>
  <si>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</si>
  <si>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</si>
  <si>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</si>
  <si>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</si>
  <si>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</si>
  <si>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</si>
  <si>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</si>
  <si>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</si>
  <si>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</si>
  <si>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</si>
  <si>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</si>
  <si>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</si>
  <si>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</si>
  <si>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</si>
  <si>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</si>
  <si>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</si>
  <si>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</si>
  <si>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</si>
  <si>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</si>
  <si>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</si>
  <si>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</si>
  <si>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</si>
  <si>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</si>
  <si>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</si>
  <si>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</si>
  <si>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</si>
  <si>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</si>
  <si>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</si>
  <si>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</si>
  <si>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</si>
  <si>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</si>
  <si>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</si>
  <si>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</si>
  <si>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</si>
  <si>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</si>
  <si>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</si>
  <si>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</si>
  <si>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</si>
  <si>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</si>
  <si>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</si>
  <si>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</si>
  <si>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</si>
  <si>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</si>
  <si>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</si>
  <si>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</si>
  <si>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</si>
  <si>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</si>
  <si>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</si>
  <si>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</si>
  <si>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</si>
  <si>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</si>
  <si>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</si>
  <si>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</si>
  <si>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</si>
  <si>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</si>
  <si>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</si>
  <si>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</si>
  <si>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</si>
  <si>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</si>
  <si>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</si>
  <si>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</si>
  <si>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</si>
  <si>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</si>
  <si>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</si>
  <si>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</si>
  <si>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</si>
  <si>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</si>
  <si>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</si>
  <si>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</si>
  <si>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</si>
  <si>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</si>
  <si>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</si>
  <si>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</si>
  <si>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</si>
  <si>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</si>
  <si>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</si>
  <si>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</si>
  <si>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</si>
  <si>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</si>
  <si>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</si>
  <si>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</si>
  <si>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</si>
  <si>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</si>
  <si>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</si>
  <si>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</si>
  <si>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</si>
  <si>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</si>
  <si>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</si>
  <si>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</si>
  <si>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</si>
  <si>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</si>
  <si>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</si>
  <si>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</si>
  <si>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</si>
  <si>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</si>
  <si>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</si>
  <si>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</si>
  <si>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</si>
  <si>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</si>
  <si>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</si>
  <si>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</si>
  <si>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</si>
  <si>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</si>
  <si>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</si>
  <si>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</si>
  <si>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</si>
  <si>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</si>
  <si>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</si>
  <si>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</si>
  <si>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</si>
  <si>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</si>
  <si>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</si>
  <si>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</si>
  <si>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</si>
  <si>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</si>
  <si>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</si>
  <si>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</si>
  <si>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</si>
  <si>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</si>
  <si>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</si>
  <si>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</si>
  <si>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</si>
  <si>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</si>
  <si>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</si>
  <si>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</si>
  <si>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</si>
  <si>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</si>
  <si>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</si>
  <si>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</si>
  <si>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</si>
  <si>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</si>
  <si>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</si>
  <si>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</si>
  <si>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</si>
  <si>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</si>
  <si>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</si>
  <si>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</si>
  <si>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</si>
  <si>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</si>
  <si>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</si>
  <si>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</si>
  <si>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</si>
  <si>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</si>
  <si>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</si>
  <si>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</si>
  <si>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</si>
  <si>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</si>
  <si>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</si>
  <si>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</si>
  <si>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</si>
  <si>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</si>
  <si>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</si>
  <si>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</si>
  <si>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</si>
  <si>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</si>
  <si>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</si>
  <si>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</si>
  <si>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</si>
  <si>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</si>
  <si>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</si>
  <si>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</si>
  <si>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</si>
  <si>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</si>
  <si>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</si>
  <si>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</si>
  <si>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</si>
  <si>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</si>
  <si>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</si>
  <si>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</si>
  <si>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</si>
  <si>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</si>
  <si>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</si>
  <si>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</si>
  <si>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</si>
  <si>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</si>
  <si>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</si>
  <si>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</si>
  <si>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</si>
  <si>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</si>
  <si>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</si>
  <si>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</si>
  <si>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</si>
  <si>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</si>
  <si>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</si>
  <si>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</si>
  <si>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</si>
  <si>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</si>
  <si>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</si>
  <si>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</si>
  <si>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</si>
  <si>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</si>
  <si>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</si>
  <si>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</si>
  <si>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</si>
  <si>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</si>
  <si>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</si>
  <si>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</si>
  <si>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</si>
  <si>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</si>
  <si>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</si>
  <si>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</si>
  <si>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</si>
  <si>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</si>
  <si>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</si>
  <si>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</si>
  <si>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</si>
  <si>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</si>
  <si>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</si>
  <si>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</si>
  <si>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</si>
  <si>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</si>
  <si>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</si>
  <si>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</si>
  <si>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</si>
  <si>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</si>
  <si>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</si>
  <si>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</si>
  <si>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</si>
  <si>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</si>
  <si>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</si>
  <si>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</si>
  <si>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</si>
  <si>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</si>
  <si>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</si>
  <si>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</si>
  <si>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</si>
  <si>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</si>
  <si>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</si>
  <si>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</si>
  <si>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</si>
  <si>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</si>
  <si>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</si>
  <si>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</si>
  <si>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</si>
  <si>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</si>
  <si>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</si>
  <si>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</si>
  <si>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</si>
  <si>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</si>
  <si>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</si>
  <si>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</si>
  <si>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</si>
  <si>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</si>
  <si>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</si>
  <si>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</si>
  <si>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</si>
  <si>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</si>
  <si>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</si>
  <si>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</si>
  <si>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</si>
  <si>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</si>
  <si>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</si>
  <si>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</si>
  <si>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</si>
  <si>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</si>
  <si>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</si>
  <si>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</si>
  <si>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</si>
  <si>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</si>
  <si>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</si>
  <si>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</si>
  <si>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</si>
  <si>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</si>
  <si>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</si>
  <si>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</si>
  <si>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</si>
  <si>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</si>
  <si>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</si>
  <si>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</si>
  <si>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</si>
  <si>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</si>
  <si>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</si>
  <si>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</si>
  <si>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</si>
  <si>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</si>
  <si>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</si>
  <si>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</si>
  <si>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</si>
  <si>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</si>
  <si>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</si>
  <si>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</si>
  <si>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</si>
  <si>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</si>
  <si>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</si>
  <si>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</si>
  <si>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</si>
  <si>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</si>
  <si>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</si>
  <si>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</si>
  <si>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</si>
  <si>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</si>
  <si>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</si>
  <si>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</si>
  <si>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</si>
  <si>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</si>
  <si>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</si>
  <si>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</si>
  <si>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</si>
  <si>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</si>
  <si>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</si>
  <si>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</si>
  <si>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</si>
  <si>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</si>
  <si>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</si>
  <si>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</si>
  <si>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</si>
  <si>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</si>
  <si>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</si>
  <si>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</si>
  <si>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</si>
  <si>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</si>
  <si>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</si>
  <si>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</si>
  <si>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</si>
  <si>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</si>
  <si>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</si>
  <si>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</si>
  <si>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</si>
  <si>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</si>
  <si>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</si>
  <si>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</si>
  <si>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</si>
  <si>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</si>
  <si>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</si>
  <si>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</si>
  <si>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</si>
  <si>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</si>
  <si>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</si>
  <si>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</si>
  <si>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</si>
  <si>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</si>
  <si>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</si>
  <si>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</si>
  <si>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</si>
  <si>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</si>
  <si>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</si>
  <si>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</si>
  <si>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</si>
  <si>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</si>
  <si>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</si>
  <si>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</si>
  <si>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</si>
  <si>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</si>
  <si>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</si>
  <si>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</si>
  <si>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</si>
  <si>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</si>
  <si>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</si>
  <si>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</si>
  <si>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</si>
  <si>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</si>
  <si>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</si>
  <si>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</si>
  <si>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</si>
  <si>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</si>
  <si>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</si>
  <si>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</si>
  <si>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</si>
  <si>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</si>
  <si>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</si>
  <si>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</si>
  <si>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</si>
  <si>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</si>
  <si>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</si>
  <si>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</si>
  <si>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</si>
  <si>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</si>
  <si>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</si>
  <si>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</si>
  <si>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</si>
  <si>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</si>
  <si>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</si>
  <si>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</si>
  <si>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</si>
  <si>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</si>
  <si>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</si>
  <si>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</si>
  <si>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</si>
  <si>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</si>
  <si>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</si>
  <si>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</si>
  <si>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</si>
  <si>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</si>
  <si>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</si>
  <si>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</si>
  <si>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</si>
  <si>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</si>
  <si>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</si>
  <si>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</si>
  <si>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</si>
  <si>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</si>
  <si>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</si>
  <si>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</si>
  <si>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</si>
  <si>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</si>
  <si>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</si>
  <si>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</si>
  <si>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</si>
  <si>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</si>
  <si>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</si>
  <si>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</si>
  <si>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</si>
  <si>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</si>
  <si>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</si>
  <si>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</si>
  <si>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</si>
  <si>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</si>
  <si>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</si>
  <si>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</si>
  <si>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</si>
  <si>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</si>
  <si>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</si>
  <si>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</si>
  <si>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</si>
  <si>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</si>
  <si>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</si>
  <si>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</si>
  <si>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</si>
  <si>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</si>
  <si>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</si>
  <si>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</si>
  <si>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</si>
  <si>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</si>
  <si>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</si>
  <si>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</si>
  <si>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</si>
  <si>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</si>
  <si>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</si>
  <si>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</si>
  <si>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</si>
  <si>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</si>
  <si>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</si>
  <si>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</si>
  <si>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</si>
  <si>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</si>
  <si>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</si>
  <si>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</si>
  <si>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</si>
  <si>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</si>
  <si>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</si>
  <si>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</si>
  <si>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</si>
  <si>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</si>
  <si>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</si>
  <si>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</si>
  <si>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</si>
  <si>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</si>
  <si>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</si>
  <si>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</si>
  <si>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</si>
  <si>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</si>
  <si>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</si>
  <si>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</si>
  <si>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</si>
  <si>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</si>
  <si>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</si>
  <si>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</si>
  <si>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</si>
  <si>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</si>
  <si>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</si>
  <si>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</si>
  <si>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</si>
  <si>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</si>
  <si>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</si>
  <si>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</si>
  <si>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</si>
  <si>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</si>
  <si>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</si>
  <si>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</si>
  <si>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</si>
  <si>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</si>
  <si>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</si>
  <si>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</si>
  <si>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</si>
  <si>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</si>
  <si>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</si>
  <si>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</si>
  <si>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</si>
  <si>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</si>
  <si>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</si>
  <si>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</si>
  <si>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</si>
  <si>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</si>
  <si>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</si>
  <si>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</si>
  <si>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</si>
  <si>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</si>
  <si>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</si>
  <si>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</si>
  <si>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</si>
  <si>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</si>
  <si>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</si>
  <si>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</si>
  <si>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</si>
  <si>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</si>
  <si>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</si>
  <si>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</si>
  <si>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</si>
  <si>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</si>
  <si>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</si>
  <si>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</si>
  <si>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</si>
  <si>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</si>
  <si>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</si>
  <si>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</si>
  <si>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</si>
  <si>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</si>
  <si>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</si>
  <si>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</si>
  <si>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</si>
  <si>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</si>
  <si>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</si>
  <si>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</si>
  <si>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</si>
  <si>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</si>
  <si>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</si>
  <si>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</si>
  <si>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</si>
  <si>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</si>
  <si>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</si>
  <si>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</si>
  <si>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</si>
  <si>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</si>
  <si>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</si>
  <si>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</si>
  <si>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</si>
  <si>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</si>
  <si>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</si>
  <si>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</si>
  <si>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</si>
  <si>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</si>
  <si>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</si>
  <si>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</si>
  <si>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</si>
  <si>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</si>
  <si>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</si>
  <si>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</si>
  <si>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</si>
  <si>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</si>
  <si>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</si>
  <si>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</si>
  <si>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</si>
  <si>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</si>
  <si>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</si>
  <si>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</si>
  <si>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</si>
  <si>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</si>
  <si>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</si>
  <si>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</si>
  <si>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</si>
  <si>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</si>
  <si>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</si>
  <si>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</si>
  <si>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</si>
  <si>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</si>
  <si>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</si>
  <si>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</si>
  <si>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</si>
  <si>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</si>
  <si>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</si>
  <si>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</si>
  <si>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</si>
  <si>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</si>
  <si>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</si>
  <si>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</si>
  <si>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</si>
  <si>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</si>
  <si>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</si>
  <si>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</si>
  <si>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</si>
  <si>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</si>
  <si>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</si>
  <si>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</si>
  <si>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</si>
  <si>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</si>
  <si>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</si>
  <si>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</si>
  <si>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</si>
  <si>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</si>
  <si>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</si>
  <si>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</si>
  <si>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</si>
  <si>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</si>
  <si>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</si>
  <si>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</si>
  <si>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</si>
  <si>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</si>
  <si>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</si>
  <si>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</si>
  <si>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</si>
  <si>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</si>
  <si>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</si>
  <si>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</si>
  <si>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</si>
  <si>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</si>
  <si>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</si>
  <si>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</si>
  <si>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</si>
  <si>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</si>
  <si>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</si>
  <si>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</si>
  <si>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</si>
  <si>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</si>
  <si>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</si>
  <si>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</si>
  <si>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</si>
  <si>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</si>
  <si>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</si>
  <si>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</si>
  <si>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</si>
  <si>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</si>
  <si>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</si>
  <si>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</si>
  <si>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</si>
  <si>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</si>
  <si>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</si>
  <si>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</si>
  <si>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</si>
  <si>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</si>
  <si>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</si>
  <si>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</si>
  <si>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</si>
  <si>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</si>
  <si>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</si>
  <si>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</si>
  <si>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</si>
  <si>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</si>
  <si>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</si>
  <si>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</si>
  <si>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</si>
  <si>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</si>
  <si>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</si>
  <si>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</si>
  <si>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</si>
  <si>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</si>
  <si>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</si>
  <si>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</si>
  <si>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</si>
  <si>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</si>
  <si>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</si>
  <si>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</si>
  <si>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</si>
  <si>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</si>
  <si>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</si>
  <si>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</si>
  <si>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</si>
  <si>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</si>
  <si>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</si>
  <si>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</si>
  <si>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</si>
  <si>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</si>
  <si>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</si>
  <si>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</si>
  <si>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</si>
  <si>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</si>
  <si>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</si>
  <si>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</si>
  <si>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</si>
  <si>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</si>
  <si>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</si>
  <si>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</si>
  <si>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</si>
  <si>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</si>
  <si>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</si>
  <si>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</si>
  <si>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</si>
  <si>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</si>
  <si>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</si>
  <si>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</si>
  <si>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</si>
  <si>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</si>
  <si>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</si>
  <si>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</si>
  <si>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</si>
  <si>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</si>
  <si>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</si>
  <si>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</si>
  <si>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</si>
  <si>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</si>
  <si>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</si>
  <si>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</si>
  <si>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</si>
  <si>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</si>
  <si>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</si>
  <si>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</si>
  <si>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</si>
  <si>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</si>
  <si>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</si>
  <si>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</si>
  <si>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</si>
  <si>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</si>
  <si>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</si>
  <si>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</si>
  <si>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</si>
  <si>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</si>
  <si>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</si>
  <si>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</si>
  <si>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</si>
  <si>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</si>
  <si>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</si>
  <si>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</si>
  <si>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</si>
  <si>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</si>
  <si>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</si>
  <si>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</si>
  <si>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</si>
  <si>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</si>
  <si>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</si>
  <si>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</si>
  <si>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</si>
  <si>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</si>
  <si>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</si>
  <si>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</si>
  <si>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</si>
  <si>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</si>
  <si>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</si>
  <si>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</si>
  <si>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</si>
  <si>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</si>
  <si>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</si>
  <si>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</si>
  <si>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</si>
  <si>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</si>
  <si>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</si>
  <si>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</si>
  <si>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</si>
  <si>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</si>
  <si>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</si>
  <si>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</si>
  <si>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</si>
  <si>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</si>
  <si>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</si>
  <si>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</si>
  <si>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</si>
  <si>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</si>
  <si>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</si>
  <si>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</si>
  <si>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</si>
  <si>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</si>
  <si>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</si>
  <si>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</si>
  <si>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</si>
  <si>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</si>
  <si>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</si>
  <si>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</si>
  <si>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</si>
  <si>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</si>
  <si>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</si>
  <si>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</si>
  <si>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</si>
  <si>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</si>
  <si>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</si>
  <si>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</si>
  <si>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</si>
  <si>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</si>
  <si>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</si>
  <si>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</si>
  <si>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</si>
  <si>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</si>
  <si>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</si>
  <si>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</si>
  <si>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</si>
  <si>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</si>
  <si>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</si>
  <si>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</si>
  <si>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</si>
  <si>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</si>
  <si>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</si>
  <si>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</si>
  <si>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</si>
  <si>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</si>
  <si>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</si>
  <si>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</si>
  <si>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</si>
  <si>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</si>
  <si>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</si>
  <si>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</si>
  <si>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</si>
  <si>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</si>
  <si>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</si>
  <si>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</si>
  <si>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</si>
  <si>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</si>
  <si>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</si>
  <si>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</si>
  <si>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</si>
  <si>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</si>
  <si>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</si>
  <si>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</si>
  <si>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</si>
  <si>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</si>
  <si>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</si>
  <si>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</si>
  <si>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</si>
  <si>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</si>
  <si>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</si>
  <si>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</si>
  <si>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</si>
  <si>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</si>
  <si>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</si>
  <si>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</si>
  <si>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</si>
  <si>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</si>
  <si>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</si>
  <si>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</si>
  <si>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</si>
  <si>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</si>
  <si>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</si>
  <si>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</si>
  <si>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</si>
  <si>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</si>
  <si>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</si>
  <si>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</si>
  <si>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</si>
  <si>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</si>
  <si>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</si>
  <si>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</si>
  <si>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</si>
  <si>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</si>
  <si>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</si>
  <si>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</si>
  <si>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</si>
  <si>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</si>
  <si>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</si>
  <si>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</si>
  <si>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</si>
  <si>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</si>
  <si>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</si>
  <si>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</si>
  <si>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</si>
  <si>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</si>
  <si>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</si>
  <si>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</si>
  <si>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</si>
  <si>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</si>
  <si>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</si>
  <si>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</si>
  <si>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</si>
  <si>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</si>
  <si>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</si>
  <si>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</si>
  <si>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</si>
  <si>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</si>
  <si>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</si>
  <si>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</si>
  <si>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</si>
  <si>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</si>
  <si>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</si>
  <si>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</si>
  <si>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</si>
  <si>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</si>
  <si>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</si>
  <si>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</si>
  <si>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</si>
  <si>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</si>
  <si>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</si>
  <si>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</si>
  <si>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</si>
  <si>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</si>
  <si>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</si>
  <si>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</si>
  <si>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</si>
  <si>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</si>
  <si>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</si>
  <si>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</si>
  <si>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</si>
  <si>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</si>
  <si>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</si>
  <si>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</si>
  <si>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</si>
  <si>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</si>
  <si>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</si>
  <si>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</si>
  <si>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</si>
  <si>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</si>
  <si>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</si>
  <si>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</si>
  <si>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</si>
  <si>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</si>
  <si>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</si>
  <si>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</si>
  <si>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</si>
  <si>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</si>
  <si>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</si>
  <si>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</si>
  <si>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</si>
  <si>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</si>
  <si>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</si>
  <si>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</si>
  <si>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</si>
  <si>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</si>
  <si>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</si>
  <si>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</si>
  <si>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</si>
  <si>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</si>
  <si>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</si>
  <si>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</si>
  <si>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</si>
  <si>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</si>
  <si>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</si>
  <si>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</si>
  <si>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</si>
  <si>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</si>
  <si>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</si>
  <si>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</si>
  <si>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</si>
  <si>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</si>
  <si>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</si>
  <si>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</si>
  <si>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</si>
  <si>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</si>
  <si>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</si>
  <si>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</si>
  <si>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</si>
  <si>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</si>
  <si>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</si>
  <si>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</si>
  <si>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</si>
  <si>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</si>
  <si>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</si>
  <si>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</si>
  <si>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</si>
  <si>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</si>
  <si>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</si>
  <si>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</si>
  <si>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</si>
  <si>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</si>
  <si>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</si>
  <si>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</si>
  <si>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</si>
  <si>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</si>
  <si>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</si>
  <si>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</si>
  <si>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</si>
  <si>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</si>
  <si>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</si>
  <si>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</si>
  <si>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</si>
  <si>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</si>
  <si>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</si>
  <si>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</si>
  <si>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</si>
  <si>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</si>
  <si>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</si>
  <si>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</si>
  <si>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</si>
  <si>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</si>
  <si>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</si>
  <si>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</si>
  <si>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</si>
  <si>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</si>
  <si>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</si>
  <si>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</si>
  <si>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</si>
  <si>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</si>
  <si>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</si>
  <si>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</si>
  <si>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</si>
  <si>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</si>
  <si>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</si>
  <si>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</si>
  <si>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</si>
  <si>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</si>
  <si>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</si>
  <si>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</si>
  <si>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</si>
  <si>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</si>
  <si>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</si>
  <si>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</si>
  <si>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</si>
  <si>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</si>
  <si>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</si>
  <si>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</si>
  <si>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</si>
  <si>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</si>
  <si>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</si>
  <si>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</si>
  <si>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</si>
  <si>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</si>
  <si>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</si>
  <si>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</si>
  <si>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</si>
  <si>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</si>
  <si>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</si>
  <si>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</si>
  <si>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</si>
  <si>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</si>
  <si>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</si>
  <si>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</si>
  <si>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</si>
  <si>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</si>
  <si>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</si>
  <si>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</si>
  <si>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</si>
  <si>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</si>
  <si>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</si>
  <si>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</si>
  <si>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</si>
  <si>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</si>
  <si>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</si>
  <si>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</si>
  <si>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</si>
  <si>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</si>
  <si>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</si>
  <si>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</si>
  <si>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</si>
  <si>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</si>
  <si>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</si>
  <si>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</si>
  <si>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</si>
  <si>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</si>
  <si>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</si>
  <si>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</si>
  <si>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</si>
  <si>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</si>
  <si>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</si>
  <si>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</si>
  <si>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</si>
  <si>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</si>
  <si>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</si>
  <si>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</si>
  <si>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</si>
  <si>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</si>
  <si>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</si>
  <si>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</si>
  <si>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</si>
  <si>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</si>
  <si>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</si>
  <si>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</si>
  <si>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</si>
  <si>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</si>
  <si>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</si>
  <si>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</si>
  <si>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</si>
  <si>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</si>
  <si>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</si>
  <si>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</si>
  <si>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</si>
  <si>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</si>
  <si>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</si>
  <si>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</si>
  <si>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</si>
  <si>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</si>
  <si>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</si>
  <si>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</si>
  <si>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</si>
  <si>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</si>
  <si>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</si>
  <si>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</si>
  <si>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</si>
  <si>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</si>
  <si>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</si>
  <si>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</si>
  <si>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</si>
  <si>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</si>
  <si>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</si>
  <si>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</si>
  <si>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</si>
  <si>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</si>
  <si>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</si>
  <si>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</si>
  <si>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</si>
  <si>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</si>
  <si>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</si>
  <si>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</si>
  <si>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</si>
  <si>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</si>
  <si>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</si>
  <si>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</si>
  <si>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</si>
  <si>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</si>
  <si>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</si>
  <si>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</si>
  <si>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</si>
  <si>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</si>
  <si>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</si>
  <si>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</si>
  <si>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</si>
  <si>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</si>
  <si>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</si>
  <si>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</si>
  <si>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</si>
  <si>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</si>
  <si>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</si>
  <si>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</si>
  <si>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</si>
  <si>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</si>
  <si>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</si>
  <si>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</si>
  <si>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</si>
  <si>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</si>
  <si>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</si>
  <si>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</si>
  <si>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</si>
  <si>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</si>
  <si>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</si>
  <si>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</si>
  <si>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</si>
  <si>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</si>
  <si>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</si>
  <si>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</si>
  <si>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</si>
  <si>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</si>
  <si>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</si>
  <si>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</si>
  <si>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</si>
  <si>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</si>
  <si>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</si>
  <si>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</si>
  <si>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</si>
  <si>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</si>
  <si>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</si>
  <si>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</si>
  <si>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</si>
  <si>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</si>
  <si>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</si>
  <si>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</si>
  <si>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</si>
  <si>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</si>
  <si>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</si>
  <si>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</si>
  <si>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</si>
  <si>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</si>
  <si>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</si>
  <si>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</si>
  <si>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</si>
  <si>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</si>
  <si>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</si>
  <si>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</si>
  <si>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</si>
  <si>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</si>
  <si>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</si>
  <si>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</si>
  <si>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</si>
  <si>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</si>
  <si>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</si>
  <si>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</si>
  <si>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</si>
  <si>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</si>
  <si>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</si>
  <si>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</si>
  <si>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</si>
  <si>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</si>
  <si>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</si>
  <si>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</si>
  <si>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</si>
  <si>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</si>
  <si>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</si>
  <si>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</si>
  <si>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</si>
  <si>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</si>
  <si>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</si>
  <si>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</si>
  <si>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</si>
  <si>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</si>
  <si>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</si>
  <si>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</si>
  <si>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</si>
  <si>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</si>
  <si>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</si>
  <si>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</si>
  <si>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</si>
  <si>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</si>
  <si>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</si>
  <si>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</si>
  <si>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</si>
  <si>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</si>
  <si>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</si>
  <si>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</si>
  <si>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</si>
  <si>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</si>
  <si>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</si>
  <si>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</si>
  <si>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</si>
  <si>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</si>
  <si>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</si>
  <si>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</si>
  <si>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</si>
  <si>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</si>
  <si>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</si>
  <si>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</si>
  <si>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</si>
  <si>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</si>
  <si>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</si>
  <si>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</si>
  <si>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</si>
  <si>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</si>
  <si>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</si>
  <si>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</si>
  <si>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</si>
  <si>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</si>
  <si>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</si>
  <si>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</si>
  <si>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</si>
  <si>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</si>
  <si>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</si>
  <si>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</si>
  <si>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</si>
  <si>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</si>
  <si>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</si>
  <si>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</si>
  <si>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</si>
  <si>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</si>
  <si>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</si>
  <si>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</si>
  <si>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</si>
  <si>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</si>
  <si>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</si>
  <si>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</si>
  <si>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</si>
  <si>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</si>
  <si>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</si>
  <si>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</si>
  <si>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</si>
  <si>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</si>
  <si>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</si>
  <si>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</si>
  <si>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</si>
  <si>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</si>
  <si>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</si>
  <si>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</si>
  <si>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</si>
  <si>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</si>
  <si>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</si>
  <si>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</si>
  <si>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</si>
  <si>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</si>
  <si>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</si>
  <si>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</si>
  <si>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</si>
  <si>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</si>
  <si>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</si>
  <si>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</si>
  <si>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</si>
  <si>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</si>
  <si>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</si>
  <si>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</si>
  <si>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</si>
  <si>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</si>
  <si>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</si>
  <si>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</si>
  <si>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</si>
  <si>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</si>
  <si>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</si>
  <si>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</si>
  <si>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</si>
  <si>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</si>
  <si>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</si>
  <si>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</si>
  <si>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</si>
  <si>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</si>
  <si>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</si>
  <si>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</si>
  <si>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</si>
  <si>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</si>
  <si>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</si>
  <si>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</si>
  <si>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</si>
  <si>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</si>
  <si>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</si>
  <si>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</si>
  <si>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</si>
  <si>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</si>
  <si>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</si>
  <si>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</si>
  <si>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</si>
  <si>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</si>
  <si>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</si>
  <si>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</si>
  <si>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</si>
  <si>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</si>
  <si>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</si>
  <si>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</si>
  <si>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</si>
  <si>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</si>
  <si>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</si>
  <si>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</si>
  <si>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</si>
  <si>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</si>
  <si>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</si>
  <si>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</si>
  <si>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</si>
  <si>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</si>
  <si>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</si>
  <si>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</si>
  <si>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</si>
  <si>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</si>
  <si>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</si>
  <si>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</si>
  <si>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</si>
  <si>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</si>
  <si>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</si>
  <si>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</si>
  <si>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</si>
  <si>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</si>
  <si>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</si>
  <si>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</si>
  <si>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</si>
  <si>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</si>
  <si>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</si>
  <si>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</si>
  <si>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</si>
  <si>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</si>
  <si>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</si>
  <si>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</si>
  <si>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</si>
  <si>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</si>
  <si>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</si>
  <si>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</si>
  <si>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</si>
  <si>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</si>
  <si>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</si>
  <si>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</si>
  <si>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</si>
  <si>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</si>
  <si>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</si>
  <si>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</si>
  <si>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</si>
  <si>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</si>
  <si>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</si>
  <si>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</si>
  <si>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</si>
  <si>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</si>
  <si>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</si>
  <si>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</si>
  <si>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</si>
  <si>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</si>
  <si>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</si>
  <si>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</si>
  <si>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</si>
  <si>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</si>
  <si>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</si>
  <si>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</si>
  <si>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</si>
  <si>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</si>
  <si>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</si>
  <si>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</si>
  <si>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</si>
  <si>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</si>
  <si>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</si>
  <si>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</si>
  <si>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</si>
  <si>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</si>
  <si>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</si>
  <si>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</si>
  <si>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</si>
  <si>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</si>
  <si>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</si>
  <si>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</si>
  <si>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</si>
  <si>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</si>
  <si>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</si>
  <si>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</si>
  <si>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</si>
  <si>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</si>
  <si>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</si>
  <si>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</si>
  <si>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</si>
  <si>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</si>
  <si>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</si>
  <si>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</si>
  <si>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</si>
  <si>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</si>
  <si>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</si>
  <si>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</si>
  <si>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</si>
  <si>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</si>
  <si>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</si>
  <si>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</si>
  <si>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</si>
  <si>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</si>
  <si>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</si>
  <si>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</si>
  <si>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</si>
  <si>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</si>
  <si>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</si>
  <si>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</si>
  <si>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</si>
  <si>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</si>
  <si>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</si>
  <si>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</si>
  <si>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</si>
  <si>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</si>
  <si>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</si>
  <si>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</si>
  <si>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</si>
  <si>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</si>
  <si>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</si>
  <si>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</si>
  <si>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</si>
  <si>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</si>
  <si>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</si>
  <si>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</si>
  <si>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</si>
  <si>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</si>
  <si>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</si>
  <si>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</si>
  <si>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</si>
  <si>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</si>
  <si>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</si>
  <si>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</si>
  <si>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</si>
  <si>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</si>
  <si>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</si>
  <si>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</si>
  <si>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</si>
  <si>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</si>
  <si>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</si>
  <si>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</si>
  <si>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</si>
  <si>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</si>
  <si>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</si>
  <si>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</si>
  <si>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</si>
  <si>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</si>
  <si>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</si>
  <si>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</si>
  <si>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</si>
  <si>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</si>
  <si>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</si>
  <si>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</si>
  <si>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</si>
  <si>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</si>
  <si>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</si>
  <si>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</si>
  <si>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</si>
  <si>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</si>
  <si>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</si>
  <si>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</si>
  <si>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</si>
  <si>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</si>
  <si>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</si>
  <si>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</si>
  <si>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</si>
  <si>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</si>
  <si>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</si>
  <si>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</si>
  <si>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</si>
  <si>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</si>
  <si>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</si>
  <si>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</si>
  <si>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</si>
  <si>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</si>
  <si>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</si>
  <si>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</si>
  <si>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</si>
  <si>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</si>
  <si>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</si>
  <si>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</si>
  <si>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</si>
  <si>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</si>
  <si>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</si>
  <si>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</si>
  <si>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</si>
  <si>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</si>
  <si>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</si>
  <si>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</si>
  <si>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</si>
  <si>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</si>
  <si>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</si>
  <si>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</si>
  <si>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</si>
  <si>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</si>
  <si>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</si>
  <si>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</si>
  <si>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</si>
  <si>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</si>
  <si>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</si>
  <si>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</si>
  <si>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</si>
  <si>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</si>
  <si>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</si>
  <si>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</si>
  <si>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</si>
  <si>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</si>
  <si>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</si>
  <si>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</si>
  <si>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</si>
  <si>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</si>
  <si>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</si>
  <si>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</si>
  <si>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</si>
  <si>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</si>
  <si>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</si>
  <si>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</si>
  <si>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</si>
  <si>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</si>
  <si>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</si>
  <si>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</si>
  <si>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</si>
  <si>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</si>
  <si>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</si>
  <si>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</si>
  <si>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</si>
  <si>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</si>
  <si>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</si>
  <si>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</si>
  <si>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</si>
  <si>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</si>
  <si>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</si>
  <si>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</si>
  <si>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</si>
  <si>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</si>
  <si>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</si>
  <si>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</si>
  <si>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</si>
  <si>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</si>
  <si>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</si>
  <si>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</si>
  <si>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</si>
  <si>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</si>
  <si>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</si>
  <si>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</si>
  <si>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</si>
  <si>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</si>
  <si>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</si>
  <si>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</si>
  <si>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</si>
  <si>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</si>
  <si>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</si>
  <si>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</si>
  <si>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</si>
  <si>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</si>
  <si>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</si>
  <si>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</si>
  <si>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</si>
  <si>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</si>
  <si>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</si>
  <si>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</si>
  <si>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</si>
  <si>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</si>
  <si>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</si>
  <si>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</si>
  <si>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</si>
  <si>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</si>
  <si>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</si>
  <si>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</si>
  <si>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</si>
  <si>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</si>
  <si>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</si>
  <si>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</si>
  <si>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</si>
  <si>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</si>
  <si>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</si>
  <si>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</si>
  <si>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</si>
  <si>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</si>
  <si>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</si>
  <si>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</si>
  <si>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</si>
  <si>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</si>
  <si>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</si>
  <si>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</si>
  <si>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</si>
  <si>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</si>
  <si>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</si>
  <si>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</si>
  <si>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</si>
  <si>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</si>
  <si>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</si>
  <si>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</si>
  <si>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</si>
  <si>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</si>
  <si>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</si>
  <si>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</si>
  <si>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</si>
  <si>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</si>
  <si>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</si>
  <si>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</si>
  <si>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</si>
  <si>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</si>
  <si>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</si>
  <si>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</si>
  <si>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</si>
  <si>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</si>
  <si>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</si>
  <si>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</si>
  <si>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</si>
  <si>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</si>
  <si>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</si>
  <si>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</si>
  <si>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</si>
  <si>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</si>
  <si>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</si>
  <si>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</si>
  <si>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</si>
  <si>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</si>
  <si>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</si>
  <si>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</si>
  <si>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</si>
  <si>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</si>
  <si>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</si>
  <si>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</si>
  <si>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</si>
  <si>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</si>
  <si>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</si>
  <si>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</si>
  <si>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</si>
  <si>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</si>
  <si>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</si>
  <si>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</si>
  <si>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</si>
  <si>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</si>
  <si>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</si>
  <si>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</si>
  <si>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</si>
  <si>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</si>
  <si>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</si>
  <si>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</si>
  <si>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</si>
  <si>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</si>
  <si>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</si>
  <si>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</si>
  <si>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</si>
  <si>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</si>
  <si>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</si>
  <si>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</si>
  <si>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</si>
  <si>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</si>
  <si>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</si>
  <si>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</si>
  <si>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</si>
  <si>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</si>
  <si>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</si>
  <si>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</si>
  <si>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</si>
  <si>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</si>
  <si>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</si>
  <si>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</si>
  <si>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</si>
  <si>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</si>
  <si>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</si>
  <si>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</si>
  <si>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</si>
  <si>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</si>
  <si>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</si>
  <si>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</si>
  <si>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</si>
  <si>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</si>
  <si>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</si>
  <si>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</si>
  <si>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</si>
  <si>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</si>
  <si>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</si>
  <si>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</si>
  <si>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</si>
  <si>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</si>
  <si>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</si>
  <si>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</si>
  <si>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</si>
  <si>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</si>
  <si>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</si>
  <si>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</si>
  <si>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</si>
  <si>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</si>
  <si>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</si>
  <si>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</si>
  <si>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</si>
  <si>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</si>
  <si>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</si>
  <si>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</si>
  <si>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</si>
  <si>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</si>
  <si>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</si>
  <si>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</si>
  <si>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</si>
  <si>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</si>
  <si>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</si>
  <si>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</si>
  <si>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</si>
  <si>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</si>
  <si>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</si>
  <si>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</si>
  <si>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</si>
  <si>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</si>
  <si>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</si>
  <si>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</si>
  <si>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</si>
  <si>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</si>
  <si>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</si>
  <si>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</si>
  <si>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</si>
  <si>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</si>
  <si>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</si>
  <si>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</si>
  <si>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</si>
  <si>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</si>
  <si>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</si>
  <si>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</si>
  <si>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</si>
  <si>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</si>
  <si>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</si>
  <si>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</si>
  <si>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</si>
  <si>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</si>
  <si>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</si>
  <si>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</si>
  <si>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</si>
  <si>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</si>
  <si>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</si>
  <si>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</si>
  <si>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</si>
  <si>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</si>
  <si>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</si>
  <si>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</si>
  <si>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</si>
  <si>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</si>
  <si>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</si>
  <si>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</si>
  <si>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</si>
  <si>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</si>
  <si>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</si>
  <si>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</si>
  <si>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</si>
  <si>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</si>
  <si>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</si>
  <si>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</si>
  <si>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</si>
  <si>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</si>
  <si>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</si>
  <si>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</si>
  <si>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</si>
  <si>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</si>
  <si>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</si>
  <si>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</si>
  <si>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</si>
  <si>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</si>
  <si>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</si>
  <si>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</si>
  <si>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</si>
  <si>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</si>
  <si>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</si>
  <si>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</si>
  <si>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</si>
  <si>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</si>
  <si>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</si>
  <si>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</si>
  <si>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</si>
  <si>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</si>
  <si>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</si>
  <si>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</si>
  <si>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</si>
  <si>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</si>
  <si>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</si>
  <si>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</si>
  <si>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</si>
  <si>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</si>
  <si>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</si>
  <si>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</si>
  <si>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</si>
  <si>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</si>
  <si>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</si>
  <si>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</si>
  <si>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</si>
  <si>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</si>
  <si>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</si>
  <si>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</si>
  <si>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</si>
  <si>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</si>
  <si>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</si>
  <si>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</si>
  <si>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</si>
  <si>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</si>
  <si>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</si>
  <si>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</si>
  <si>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</si>
  <si>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</si>
  <si>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</si>
  <si>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</si>
  <si>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</si>
  <si>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</si>
  <si>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</si>
  <si>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</si>
  <si>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</si>
  <si>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</si>
  <si>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</si>
  <si>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</si>
  <si>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</si>
  <si>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</si>
  <si>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</si>
  <si>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</si>
  <si>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</si>
  <si>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</si>
  <si>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</si>
  <si>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</si>
  <si>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</si>
  <si>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</si>
  <si>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</si>
  <si>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</si>
  <si>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</si>
  <si>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</si>
  <si>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</si>
  <si>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</si>
  <si>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</si>
  <si>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</si>
  <si>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</si>
  <si>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</si>
  <si>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</si>
  <si>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</si>
  <si>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</si>
  <si>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</si>
  <si>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</si>
  <si>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</si>
  <si>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</si>
  <si>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</si>
  <si>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</si>
  <si>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</si>
  <si>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</si>
  <si>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</si>
  <si>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</si>
  <si>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</si>
  <si>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</si>
  <si>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</si>
  <si>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</si>
  <si>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</si>
  <si>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</si>
  <si>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</si>
  <si>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</si>
  <si>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</si>
  <si>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</si>
  <si>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</si>
  <si>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</si>
  <si>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</si>
  <si>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</si>
  <si>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</si>
  <si>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</si>
  <si>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</si>
  <si>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</si>
  <si>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</si>
  <si>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</si>
  <si>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</si>
  <si>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</si>
  <si>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</si>
  <si>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</si>
  <si>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</si>
  <si>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</si>
  <si>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</si>
  <si>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</si>
  <si>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</si>
  <si>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</si>
  <si>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</si>
  <si>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</si>
  <si>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</si>
  <si>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</si>
  <si>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</si>
  <si>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</si>
  <si>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</si>
  <si>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</si>
  <si>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</si>
  <si>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</si>
  <si>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</si>
  <si>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</si>
  <si>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</si>
  <si>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</si>
  <si>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</si>
  <si>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</si>
  <si>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</si>
  <si>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</si>
  <si>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</si>
  <si>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</si>
  <si>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</si>
  <si>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</si>
  <si>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</si>
  <si>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</si>
  <si>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</si>
  <si>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</si>
  <si>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</si>
  <si>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</si>
  <si>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</si>
  <si>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</si>
  <si>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</si>
  <si>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</si>
  <si>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</si>
  <si>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</si>
  <si>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</si>
  <si>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</si>
  <si>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</si>
  <si>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</si>
  <si>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</si>
  <si>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</si>
  <si>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</si>
  <si>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</si>
  <si>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</si>
  <si>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</si>
  <si>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</si>
  <si>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</si>
  <si>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</si>
  <si>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</si>
  <si>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</si>
  <si>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</si>
  <si>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</si>
  <si>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</si>
  <si>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</si>
  <si>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</si>
  <si>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</si>
  <si>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</si>
  <si>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</si>
  <si>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</si>
  <si>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</si>
  <si>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</si>
  <si>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</si>
  <si>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</si>
  <si>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</si>
  <si>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</si>
  <si>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</si>
  <si>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</si>
  <si>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</si>
  <si>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</si>
  <si>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</si>
  <si>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</si>
  <si>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</si>
  <si>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</si>
  <si>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</si>
  <si>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</si>
  <si>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</si>
  <si>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</si>
  <si>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</si>
  <si>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</si>
  <si>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</si>
  <si>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</si>
  <si>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</si>
  <si>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</si>
  <si>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</si>
  <si>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</si>
  <si>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</si>
  <si>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</si>
  <si>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</si>
  <si>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</si>
  <si>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</si>
  <si>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</si>
  <si>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</si>
  <si>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</si>
  <si>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</si>
  <si>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</si>
  <si>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</si>
  <si>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</si>
  <si>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</si>
  <si>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</si>
  <si>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</si>
  <si>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</si>
  <si>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</si>
  <si>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</si>
  <si>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</si>
  <si>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</si>
  <si>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</si>
  <si>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</si>
  <si>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</si>
  <si>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</si>
  <si>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</si>
  <si>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</si>
  <si>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</si>
  <si>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</si>
  <si>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</si>
  <si>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</si>
  <si>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</si>
  <si>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</si>
  <si>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</si>
  <si>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</si>
  <si>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</si>
  <si>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</si>
  <si>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</si>
  <si>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</si>
  <si>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</si>
  <si>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</si>
  <si>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</si>
  <si>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</si>
  <si>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</si>
  <si>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</si>
  <si>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</si>
  <si>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</si>
  <si>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</si>
  <si>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</si>
  <si>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</si>
  <si>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</si>
  <si>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</si>
  <si>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</si>
  <si>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</si>
  <si>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</si>
  <si>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</si>
  <si>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</si>
  <si>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</si>
  <si>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</si>
  <si>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</si>
  <si>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</si>
  <si>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</si>
  <si>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</si>
  <si>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</si>
  <si>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</si>
  <si>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</si>
  <si>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</si>
  <si>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</si>
  <si>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</si>
  <si>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</si>
  <si>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</si>
  <si>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</si>
  <si>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</si>
  <si>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</si>
  <si>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</si>
  <si>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</si>
  <si>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</si>
  <si>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</si>
  <si>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</si>
  <si>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</si>
  <si>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</si>
  <si>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</si>
  <si>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</si>
  <si>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</si>
  <si>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</si>
  <si>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</si>
  <si>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</si>
  <si>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</si>
  <si>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</si>
  <si>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</si>
  <si>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</si>
  <si>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</si>
  <si>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</si>
  <si>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</si>
  <si>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</si>
  <si>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</si>
  <si>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</si>
  <si>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</si>
  <si>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</si>
  <si>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</si>
  <si>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</si>
  <si>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</si>
  <si>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</si>
  <si>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</si>
  <si>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</si>
  <si>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</si>
  <si>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</si>
  <si>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</si>
  <si>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</si>
  <si>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</si>
  <si>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</si>
  <si>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</si>
  <si>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</si>
  <si>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</si>
  <si>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</si>
  <si>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</si>
  <si>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</si>
  <si>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</si>
  <si>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</si>
  <si>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</si>
  <si>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</si>
  <si>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</si>
  <si>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</si>
  <si>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</si>
  <si>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</si>
  <si>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</si>
  <si>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</si>
  <si>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</si>
  <si>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</si>
  <si>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</si>
  <si>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</si>
  <si>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</si>
  <si>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</si>
  <si>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</si>
  <si>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</si>
  <si>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</si>
  <si>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</si>
  <si>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</si>
  <si>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</si>
  <si>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</si>
  <si>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</si>
  <si>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</si>
  <si>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</si>
  <si>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</si>
  <si>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</si>
  <si>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</si>
  <si>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</si>
  <si>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</si>
  <si>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</si>
  <si>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</si>
  <si>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</si>
  <si>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</si>
  <si>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</si>
  <si>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</si>
  <si>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</si>
  <si>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</si>
  <si>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</si>
  <si>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</si>
  <si>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</si>
  <si>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</si>
  <si>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</si>
  <si>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</si>
  <si>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</si>
  <si>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</si>
  <si>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</si>
  <si>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</si>
  <si>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</si>
  <si>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</si>
  <si>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</si>
  <si>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</si>
  <si>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</si>
  <si>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</si>
  <si>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</si>
  <si>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</si>
  <si>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</si>
  <si>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</si>
  <si>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</si>
  <si>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</si>
  <si>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</si>
  <si>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</si>
  <si>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</si>
  <si>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</si>
  <si>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</si>
  <si>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</si>
  <si>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</si>
  <si>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</si>
  <si>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</si>
  <si>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</si>
  <si>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</si>
  <si>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</si>
  <si>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</si>
  <si>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</si>
  <si>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</si>
  <si>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</si>
  <si>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</si>
  <si>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</si>
  <si>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</si>
  <si>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</si>
  <si>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</si>
  <si>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</si>
  <si>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</si>
  <si>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</si>
  <si>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</si>
  <si>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</si>
  <si>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</si>
  <si>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</si>
  <si>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</si>
  <si>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</si>
  <si>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</si>
  <si>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</si>
  <si>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</si>
  <si>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</si>
  <si>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</si>
  <si>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</si>
  <si>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</si>
  <si>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</si>
  <si>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</si>
  <si>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</si>
  <si>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</si>
  <si>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</si>
  <si>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</si>
  <si>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</si>
  <si>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</si>
  <si>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</si>
  <si>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</si>
  <si>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</si>
  <si>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</si>
  <si>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</si>
  <si>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</si>
  <si>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</si>
  <si>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</si>
  <si>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</si>
  <si>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</si>
  <si>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</si>
  <si>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</si>
  <si>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</si>
  <si>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</si>
  <si>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</si>
  <si>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</si>
  <si>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</si>
  <si>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</si>
  <si>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</si>
  <si>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</si>
  <si>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</si>
  <si>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</si>
  <si>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</si>
  <si>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</si>
  <si>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</si>
  <si>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</si>
  <si>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</si>
  <si>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</si>
  <si>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</si>
  <si>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</si>
  <si>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</si>
  <si>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</si>
  <si>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</si>
  <si>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</si>
  <si>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</si>
  <si>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</si>
  <si>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</si>
  <si>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</si>
  <si>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</si>
  <si>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</si>
  <si>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</si>
  <si>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</si>
  <si>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</si>
  <si>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</si>
  <si>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</si>
  <si>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</si>
  <si>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</si>
  <si>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</si>
  <si>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</si>
  <si>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</si>
  <si>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</si>
  <si>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</si>
  <si>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</si>
  <si>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</si>
  <si>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</si>
  <si>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</si>
  <si>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</si>
  <si>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</si>
  <si>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</si>
  <si>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</si>
  <si>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</si>
  <si>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</si>
  <si>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</si>
  <si>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</si>
  <si>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</si>
  <si>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</si>
  <si>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</si>
  <si>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</si>
  <si>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</si>
  <si>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</si>
  <si>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</si>
  <si>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</si>
  <si>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</si>
  <si>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</si>
  <si>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</si>
  <si>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</si>
  <si>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</si>
  <si>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</si>
  <si>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</si>
  <si>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</si>
  <si>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</si>
  <si>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</si>
  <si>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</si>
  <si>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</si>
  <si>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</si>
  <si>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</si>
  <si>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</si>
  <si>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</si>
  <si>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</si>
  <si>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</si>
  <si>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</si>
  <si>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</si>
  <si>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</si>
  <si>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</si>
  <si>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</si>
  <si>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</si>
  <si>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</si>
  <si>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</si>
  <si>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</si>
  <si>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</si>
  <si>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</si>
  <si>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</si>
  <si>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</si>
  <si>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</si>
  <si>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</si>
  <si>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</si>
  <si>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</si>
  <si>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</si>
  <si>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</si>
  <si>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</si>
  <si>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</si>
  <si>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</si>
  <si>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</si>
  <si>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</si>
  <si>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</si>
  <si>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</si>
  <si>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</si>
  <si>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</si>
  <si>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</si>
  <si>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</si>
  <si>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</si>
  <si>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</si>
  <si>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</si>
  <si>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</si>
  <si>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</si>
  <si>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</si>
  <si>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</si>
  <si>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</si>
  <si>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</si>
  <si>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</si>
  <si>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</si>
  <si>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</si>
  <si>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</si>
  <si>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</si>
  <si>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</si>
  <si>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</si>
  <si>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</si>
  <si>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</si>
  <si>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</si>
  <si>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</si>
  <si>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</si>
  <si>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</si>
  <si>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</si>
  <si>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</si>
  <si>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</si>
  <si>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</si>
  <si>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</si>
  <si>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</si>
  <si>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</si>
  <si>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</si>
  <si>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</si>
  <si>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</si>
  <si>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</si>
  <si>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</si>
  <si>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</si>
  <si>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</si>
  <si>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</si>
  <si>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</si>
  <si>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</si>
  <si>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</si>
  <si>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</si>
  <si>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</si>
  <si>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</si>
  <si>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</si>
  <si>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</si>
  <si>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</si>
  <si>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</si>
  <si>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</si>
  <si>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</si>
  <si>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</si>
  <si>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</si>
  <si>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</si>
  <si>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</si>
  <si>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</si>
  <si>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</si>
  <si>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</si>
  <si>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</si>
  <si>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</si>
  <si>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</si>
  <si>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</si>
  <si>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</si>
  <si>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</si>
  <si>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</si>
  <si>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</si>
  <si>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</si>
  <si>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</si>
  <si>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</si>
  <si>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</si>
  <si>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</si>
  <si>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</si>
  <si>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</si>
  <si>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</si>
  <si>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</si>
  <si>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</si>
  <si>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</si>
  <si>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</si>
  <si>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</si>
  <si>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</si>
  <si>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</si>
  <si>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</si>
  <si>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</si>
  <si>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</si>
  <si>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</si>
  <si>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</si>
  <si>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</si>
  <si>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</si>
  <si>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</si>
  <si>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</si>
  <si>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</si>
  <si>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</si>
  <si>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</si>
  <si>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</si>
  <si>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</si>
  <si>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</si>
  <si>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</si>
  <si>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</si>
  <si>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</si>
  <si>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</si>
  <si>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</si>
  <si>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</si>
  <si>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</si>
  <si>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</si>
  <si>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</si>
  <si>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</si>
  <si>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</si>
  <si>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</si>
  <si>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</si>
  <si>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</si>
  <si>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</si>
  <si>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</si>
  <si>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</si>
  <si>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</si>
  <si>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</si>
  <si>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</si>
  <si>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</si>
  <si>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</si>
  <si>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</si>
  <si>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</si>
  <si>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</si>
  <si>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</si>
  <si>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</si>
  <si>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</si>
  <si>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</si>
  <si>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</si>
  <si>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</si>
  <si>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</si>
  <si>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</si>
  <si>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</si>
  <si>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</si>
  <si>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</si>
  <si>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</si>
  <si>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</si>
  <si>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</si>
  <si>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</si>
  <si>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</si>
  <si>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</si>
  <si>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</si>
  <si>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</si>
  <si>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</si>
  <si>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</si>
  <si>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</si>
  <si>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</si>
  <si>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</si>
  <si>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</si>
  <si>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</si>
  <si>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</si>
  <si>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</si>
  <si>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</si>
  <si>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</si>
  <si>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</si>
  <si>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</si>
  <si>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</si>
  <si>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</si>
  <si>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</si>
  <si>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</si>
  <si>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</si>
  <si>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</si>
  <si>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</si>
  <si>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</si>
  <si>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</si>
  <si>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</si>
  <si>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</si>
  <si>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</si>
  <si>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</si>
  <si>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</si>
  <si>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</si>
  <si>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</si>
  <si>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</si>
  <si>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</si>
  <si>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</si>
  <si>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</si>
  <si>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</si>
  <si>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</si>
  <si>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</si>
  <si>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</si>
  <si>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</si>
  <si>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</si>
  <si>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</si>
  <si>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</si>
  <si>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</si>
  <si>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</si>
  <si>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</si>
  <si>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</si>
  <si>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</si>
  <si>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</si>
  <si>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</si>
  <si>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</si>
  <si>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</si>
  <si>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</si>
  <si>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</si>
  <si>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</si>
  <si>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</si>
  <si>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</si>
  <si>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</si>
  <si>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</si>
  <si>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</si>
  <si>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</si>
  <si>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</si>
  <si>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</si>
  <si>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</si>
  <si>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</si>
  <si>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</si>
  <si>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</si>
  <si>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</si>
  <si>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</si>
  <si>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</si>
  <si>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</si>
  <si>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</si>
  <si>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</si>
  <si>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</si>
  <si>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</si>
  <si>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</si>
  <si>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</si>
  <si>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</si>
  <si>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</si>
  <si>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</si>
  <si>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</si>
  <si>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</si>
  <si>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</si>
  <si>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</si>
  <si>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</si>
  <si>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</si>
  <si>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</si>
  <si>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</si>
  <si>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</si>
  <si>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</si>
  <si>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</si>
  <si>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</si>
  <si>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</si>
  <si>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</si>
  <si>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</si>
  <si>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</si>
  <si>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</si>
  <si>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</si>
  <si>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</si>
  <si>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</si>
  <si>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</si>
  <si>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</si>
  <si>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</si>
  <si>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</si>
  <si>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</si>
  <si>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</si>
  <si>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</si>
  <si>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</si>
  <si>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</si>
  <si>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</si>
  <si>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</si>
  <si>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</si>
  <si>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</si>
  <si>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</si>
  <si>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</si>
  <si>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</si>
  <si>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</si>
  <si>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</si>
  <si>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</si>
  <si>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</si>
  <si>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</si>
  <si>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</si>
  <si>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</si>
  <si>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</si>
  <si>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</si>
  <si>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</si>
  <si>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</si>
  <si>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</si>
  <si>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</si>
  <si>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</si>
  <si>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</si>
  <si>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</si>
  <si>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</si>
  <si>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</si>
  <si>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</si>
  <si>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</si>
  <si>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</si>
  <si>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</si>
  <si>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</si>
  <si>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</si>
  <si>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</si>
  <si>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</si>
  <si>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</si>
  <si>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</si>
  <si>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</si>
  <si>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</si>
  <si>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</si>
  <si>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</si>
  <si>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</si>
  <si>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</si>
  <si>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</si>
  <si>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</si>
  <si>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</si>
  <si>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</si>
  <si>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</si>
  <si>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</si>
  <si>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</si>
  <si>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</si>
  <si>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</si>
  <si>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</si>
  <si>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</si>
  <si>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</si>
  <si>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</si>
  <si>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</si>
  <si>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</si>
  <si>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</si>
  <si>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</si>
  <si>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</si>
  <si>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</si>
  <si>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</si>
  <si>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</si>
  <si>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</si>
  <si>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</si>
  <si>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</si>
  <si>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</si>
  <si>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</si>
  <si>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</si>
  <si>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</si>
  <si>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</si>
  <si>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</si>
  <si>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</si>
  <si>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</si>
  <si>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</si>
  <si>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</si>
  <si>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</si>
  <si>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</si>
  <si>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</si>
  <si>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</si>
  <si>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</si>
  <si>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</si>
  <si>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</si>
  <si>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</si>
  <si>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</si>
  <si>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</si>
  <si>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</si>
  <si>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</si>
  <si>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</si>
  <si>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</si>
  <si>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</si>
  <si>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</si>
  <si>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</si>
  <si>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</si>
  <si>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</si>
  <si>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</si>
  <si>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</si>
  <si>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</si>
  <si>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</si>
  <si>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</si>
  <si>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</si>
  <si>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</si>
  <si>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</si>
  <si>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</si>
  <si>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</si>
  <si>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</si>
  <si>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</si>
  <si>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</si>
  <si>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</si>
  <si>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</si>
  <si>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</si>
  <si>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</si>
  <si>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</si>
  <si>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</si>
  <si>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</si>
  <si>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</si>
  <si>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</si>
  <si>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</si>
  <si>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</si>
  <si>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</si>
  <si>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</si>
  <si>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</si>
  <si>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</si>
  <si>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</si>
  <si>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</si>
  <si>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</si>
  <si>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</si>
  <si>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</si>
  <si>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</si>
  <si>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</si>
  <si>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</si>
  <si>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</si>
  <si>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</si>
  <si>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</si>
  <si>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</si>
  <si>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</si>
  <si>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</si>
  <si>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</si>
  <si>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</si>
  <si>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</si>
  <si>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</si>
  <si>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</si>
  <si>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</si>
  <si>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</si>
  <si>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</si>
  <si>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</si>
  <si>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</si>
  <si>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</si>
  <si>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</si>
  <si>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</si>
  <si>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</si>
  <si>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</si>
  <si>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</si>
  <si>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</si>
  <si>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</si>
  <si>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</si>
  <si>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</si>
  <si>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</si>
  <si>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</si>
  <si>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</si>
  <si>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</si>
  <si>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</si>
  <si>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</si>
  <si>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</si>
  <si>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</si>
  <si>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</si>
  <si>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</si>
  <si>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</si>
  <si>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</si>
  <si>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</si>
  <si>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</si>
  <si>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</si>
  <si>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</si>
  <si>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</si>
  <si>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</si>
  <si>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</si>
  <si>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</si>
  <si>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</si>
  <si>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</si>
  <si>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</si>
  <si>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</si>
  <si>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</si>
  <si>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</si>
  <si>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</si>
  <si>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</si>
  <si>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</si>
  <si>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</si>
  <si>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</si>
  <si>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</si>
  <si>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</si>
  <si>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</si>
  <si>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</si>
  <si>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</si>
  <si>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</si>
  <si>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</si>
  <si>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</si>
  <si>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</si>
  <si>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</si>
  <si>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</si>
  <si>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</si>
  <si>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</si>
  <si>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</si>
  <si>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</si>
  <si>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</si>
  <si>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</si>
  <si>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</si>
  <si>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</si>
  <si>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</si>
  <si>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</si>
  <si>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</si>
  <si>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</si>
  <si>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</si>
  <si>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</si>
  <si>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</si>
  <si>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</si>
  <si>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</si>
  <si>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</si>
  <si>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</si>
  <si>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</si>
  <si>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</si>
  <si>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</si>
  <si>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</si>
  <si>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</si>
  <si>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</si>
  <si>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</si>
  <si>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</si>
  <si>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</si>
  <si>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</si>
  <si>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</si>
  <si>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</si>
  <si>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</si>
  <si>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</si>
  <si>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</si>
  <si>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</si>
  <si>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</si>
  <si>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</si>
  <si>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</si>
  <si>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</si>
  <si>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</si>
  <si>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</si>
  <si>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</si>
  <si>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</si>
  <si>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</si>
  <si>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</si>
  <si>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</si>
  <si>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</si>
  <si>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</si>
  <si>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</si>
  <si>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</si>
  <si>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</si>
  <si>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</si>
  <si>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</si>
  <si>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</si>
  <si>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</si>
  <si>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</si>
  <si>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</si>
  <si>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</si>
  <si>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</si>
  <si>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</si>
  <si>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</si>
  <si>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</si>
  <si>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</si>
  <si>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</si>
  <si>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</si>
  <si>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</si>
  <si>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</si>
  <si>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</si>
  <si>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</si>
  <si>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</si>
  <si>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</si>
  <si>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</si>
  <si>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</si>
  <si>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</si>
  <si>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</si>
  <si>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</si>
  <si>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</si>
  <si>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</si>
  <si>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</si>
  <si>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</si>
  <si>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</si>
  <si>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</si>
  <si>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</si>
  <si>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</si>
  <si>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</si>
  <si>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</si>
  <si>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</si>
  <si>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</si>
  <si>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</si>
  <si>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</si>
  <si>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</si>
  <si>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</si>
  <si>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</si>
  <si>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</si>
  <si>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</si>
  <si>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</si>
  <si>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</si>
  <si>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</si>
  <si>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</si>
  <si>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</si>
  <si>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</si>
  <si>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</si>
  <si>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</si>
  <si>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</si>
  <si>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</si>
  <si>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</si>
  <si>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</si>
  <si>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</si>
  <si>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</si>
  <si>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</si>
  <si>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</si>
  <si>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</si>
  <si>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</si>
  <si>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</si>
  <si>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</si>
  <si>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</si>
  <si>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</si>
  <si>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</si>
  <si>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</si>
  <si>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</si>
  <si>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</si>
  <si>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</si>
  <si>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</si>
  <si>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</si>
  <si>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</si>
  <si>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</si>
  <si>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</si>
  <si>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</si>
  <si>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</si>
  <si>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</si>
  <si>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</si>
  <si>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</si>
  <si>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</si>
  <si>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</si>
  <si>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</si>
  <si>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</si>
  <si>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</si>
  <si>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</si>
  <si>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</si>
  <si>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</si>
  <si>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</si>
  <si>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</si>
  <si>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</si>
  <si>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</si>
  <si>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</si>
  <si>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</si>
  <si>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</si>
  <si>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</si>
  <si>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</si>
  <si>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</si>
  <si>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</si>
  <si>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</si>
  <si>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</si>
  <si>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</si>
  <si>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</si>
  <si>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</si>
  <si>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</si>
  <si>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</si>
  <si>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</si>
  <si>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</si>
  <si>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</si>
  <si>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</si>
  <si>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</si>
  <si>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</si>
  <si>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</si>
  <si>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</si>
  <si>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</si>
  <si>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</si>
  <si>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</si>
  <si>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</si>
  <si>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</si>
  <si>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</si>
  <si>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</si>
  <si>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</si>
  <si>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</si>
  <si>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</si>
  <si>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</si>
  <si>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</si>
  <si>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</si>
  <si>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</si>
  <si>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</si>
  <si>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</si>
  <si>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</si>
  <si>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</si>
  <si>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</si>
  <si>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</si>
  <si>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</si>
  <si>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</si>
  <si>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</si>
  <si>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</si>
  <si>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</si>
  <si>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</si>
  <si>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</si>
  <si>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</si>
  <si>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</si>
  <si>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</si>
  <si>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</si>
  <si>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</si>
  <si>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</si>
  <si>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</si>
  <si>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</si>
  <si>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</si>
  <si>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</si>
  <si>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</si>
  <si>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</si>
  <si>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</si>
  <si>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</si>
  <si>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</si>
  <si>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</si>
  <si>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</si>
  <si>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</si>
  <si>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</si>
  <si>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</si>
  <si>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</si>
  <si>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</si>
  <si>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</si>
  <si>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</si>
  <si>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</si>
  <si>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</si>
  <si>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</si>
  <si>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</si>
  <si>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</si>
  <si>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</si>
  <si>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</si>
  <si>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</si>
  <si>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</si>
  <si>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</si>
  <si>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</si>
  <si>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</si>
  <si>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</si>
  <si>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</si>
  <si>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</si>
  <si>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</si>
  <si>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</si>
  <si>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</si>
  <si>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</si>
  <si>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</si>
  <si>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</si>
  <si>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</si>
  <si>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</si>
  <si>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</si>
  <si>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</si>
  <si>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</si>
  <si>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</si>
  <si>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</si>
  <si>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</si>
  <si>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</si>
  <si>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</si>
  <si>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</si>
  <si>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</si>
  <si>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</si>
  <si>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</si>
  <si>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</si>
  <si>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</si>
  <si>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</si>
  <si>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</si>
  <si>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</si>
  <si>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</si>
  <si>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</si>
  <si>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</si>
  <si>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</si>
  <si>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</si>
  <si>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</si>
  <si>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</si>
  <si>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</si>
  <si>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</si>
  <si>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</si>
  <si>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</si>
  <si>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</si>
  <si>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</si>
  <si>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</si>
  <si>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</si>
  <si>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</si>
  <si>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</si>
  <si>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</si>
  <si>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</si>
  <si>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</si>
  <si>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</si>
  <si>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</si>
  <si>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</si>
  <si>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</si>
  <si>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</si>
  <si>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</si>
  <si>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</si>
  <si>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</si>
  <si>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</si>
  <si>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</si>
  <si>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</si>
  <si>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</si>
  <si>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</si>
  <si>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</si>
  <si>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</si>
  <si>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</si>
  <si>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</si>
  <si>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</si>
  <si>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</si>
  <si>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</si>
  <si>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</si>
  <si>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</si>
  <si>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</si>
  <si>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</si>
  <si>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</si>
  <si>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</si>
  <si>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</si>
  <si>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</si>
  <si>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</si>
  <si>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</si>
  <si>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</si>
  <si>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</si>
  <si>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</si>
  <si>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</si>
  <si>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</si>
  <si>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</si>
  <si>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</si>
  <si>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</si>
  <si>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</si>
  <si>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</si>
  <si>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</si>
  <si>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</si>
  <si>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</si>
  <si>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</si>
  <si>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</si>
  <si>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</si>
  <si>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</si>
  <si>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</si>
  <si>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</si>
  <si>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</si>
  <si>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</si>
  <si>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</si>
  <si>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</si>
  <si>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</si>
  <si>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</si>
  <si>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</si>
  <si>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</si>
  <si>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</si>
  <si>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</si>
  <si>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</si>
  <si>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</si>
  <si>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</si>
  <si>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</si>
  <si>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</si>
  <si>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</si>
  <si>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</si>
  <si>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</si>
  <si>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</si>
  <si>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</si>
  <si>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</si>
  <si>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</si>
  <si>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</si>
  <si>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</si>
  <si>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</si>
  <si>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</si>
  <si>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</si>
  <si>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</si>
  <si>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</si>
  <si>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</si>
  <si>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</si>
  <si>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</si>
  <si>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</si>
  <si>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</si>
  <si>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</si>
  <si>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</si>
  <si>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</si>
  <si>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</si>
  <si>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</si>
  <si>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</si>
  <si>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</si>
  <si>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</si>
  <si>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</si>
  <si>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</si>
  <si>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</si>
  <si>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</si>
  <si>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</si>
  <si>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</si>
  <si>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</si>
  <si>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</si>
  <si>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</si>
  <si>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</si>
  <si>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</si>
  <si>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</si>
  <si>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</si>
  <si>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</si>
  <si>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</si>
  <si>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</si>
  <si>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</si>
  <si>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</si>
  <si>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</si>
  <si>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</si>
  <si>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</si>
  <si>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</si>
  <si>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</si>
  <si>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</si>
  <si>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</si>
  <si>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</si>
  <si>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</si>
  <si>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</si>
  <si>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</si>
  <si>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</si>
  <si>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</si>
  <si>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</si>
  <si>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</si>
  <si>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</si>
  <si>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</si>
  <si>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</si>
  <si>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</si>
  <si>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</si>
  <si>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</si>
  <si>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</si>
  <si>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</si>
  <si>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</si>
  <si>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</si>
  <si>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</si>
  <si>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</si>
  <si>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</si>
  <si>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</si>
  <si>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</si>
  <si>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</si>
  <si>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</si>
  <si>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</si>
  <si>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</si>
  <si>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</si>
  <si>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</si>
  <si>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</si>
  <si>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</si>
  <si>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</si>
  <si>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</si>
  <si>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</si>
  <si>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</si>
  <si>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</si>
  <si>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</si>
  <si>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</si>
  <si>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</si>
  <si>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</si>
  <si>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</si>
  <si>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</si>
  <si>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</si>
  <si>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</si>
  <si>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</si>
  <si>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</si>
  <si>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</si>
  <si>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</si>
  <si>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</si>
  <si>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</si>
  <si>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</si>
  <si>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</si>
  <si>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</si>
  <si>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</si>
  <si>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</si>
  <si>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</si>
  <si>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</si>
  <si>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</si>
  <si>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</si>
  <si>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</si>
  <si>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</si>
  <si>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</si>
  <si>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</si>
  <si>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</si>
  <si>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</si>
  <si>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</si>
  <si>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</si>
  <si>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</si>
  <si>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</si>
  <si>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</si>
  <si>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</si>
  <si>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</si>
  <si>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</si>
  <si>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</si>
  <si>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</si>
  <si>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</si>
  <si>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</si>
  <si>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</si>
  <si>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</si>
  <si>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</si>
  <si>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</si>
  <si>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</si>
  <si>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</si>
  <si>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</si>
  <si>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</si>
  <si>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</si>
  <si>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</si>
  <si>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</si>
  <si>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</si>
  <si>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</si>
  <si>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</si>
  <si>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</si>
  <si>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</si>
  <si>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</si>
  <si>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</si>
  <si>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</si>
  <si>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</si>
  <si>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</si>
  <si>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</si>
  <si>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</si>
  <si>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</si>
  <si>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</si>
  <si>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</si>
  <si>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</si>
  <si>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</si>
  <si>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</si>
  <si>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</si>
  <si>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</si>
  <si>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</si>
  <si>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</si>
  <si>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</si>
  <si>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</si>
  <si>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</si>
  <si>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</si>
  <si>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</si>
  <si>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</si>
  <si>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</si>
  <si>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</si>
  <si>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</si>
  <si>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</si>
  <si>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</si>
  <si>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</si>
  <si>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</si>
  <si>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</si>
  <si>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</si>
  <si>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</si>
  <si>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</si>
  <si>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</si>
  <si>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</si>
  <si>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</si>
  <si>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</si>
  <si>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</si>
  <si>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</si>
  <si>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</si>
  <si>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</si>
  <si>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</si>
  <si>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</si>
  <si>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</si>
  <si>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</si>
  <si>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</si>
  <si>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</si>
  <si>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</si>
  <si>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</si>
  <si>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</si>
  <si>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</si>
  <si>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</si>
  <si>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</si>
  <si>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</si>
  <si>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</si>
  <si>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</si>
  <si>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</si>
  <si>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</si>
  <si>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</si>
  <si>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</si>
  <si>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</si>
  <si>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</si>
  <si>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</si>
  <si>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</si>
  <si>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</si>
  <si>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</si>
  <si>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</si>
  <si>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</si>
  <si>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</si>
  <si>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</si>
  <si>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</si>
  <si>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</si>
  <si>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</si>
  <si>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</si>
  <si>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</si>
  <si>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</si>
  <si>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</si>
  <si>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</si>
  <si>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</si>
  <si>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</si>
  <si>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</si>
  <si>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</si>
  <si>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</si>
  <si>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</si>
  <si>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</si>
  <si>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</si>
  <si>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</si>
  <si>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</si>
  <si>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</si>
  <si>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</si>
  <si>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</si>
  <si>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</si>
  <si>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</si>
  <si>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</si>
  <si>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</si>
  <si>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</si>
  <si>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</si>
  <si>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</si>
  <si>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</si>
  <si>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</si>
  <si>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</si>
  <si>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</si>
  <si>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</si>
  <si>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</si>
  <si>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</si>
  <si>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</si>
  <si>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</si>
  <si>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</si>
  <si>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</si>
  <si>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</si>
  <si>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</si>
  <si>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</si>
  <si>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</si>
  <si>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</si>
  <si>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</si>
  <si>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</si>
  <si>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</si>
  <si>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</si>
  <si>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</si>
  <si>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</si>
  <si>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</si>
  <si>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</si>
  <si>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</si>
  <si>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</si>
  <si>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</si>
  <si>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</si>
  <si>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</si>
  <si>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</si>
  <si>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</si>
  <si>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</si>
  <si>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</si>
  <si>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</si>
  <si>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</si>
  <si>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</si>
  <si>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</si>
  <si>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</si>
  <si>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</si>
  <si>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</si>
  <si>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</si>
  <si>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</si>
  <si>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</si>
  <si>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</si>
  <si>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</si>
  <si>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</si>
  <si>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</si>
  <si>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</si>
  <si>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</si>
  <si>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</si>
  <si>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</si>
  <si>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</si>
  <si>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</si>
  <si>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</si>
  <si>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</si>
  <si>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</si>
  <si>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</si>
  <si>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</si>
  <si>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</si>
  <si>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</si>
  <si>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</si>
  <si>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</si>
  <si>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</si>
  <si>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</si>
  <si>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</si>
  <si>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</si>
  <si>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</si>
  <si>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</si>
  <si>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</si>
  <si>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</si>
  <si>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</si>
  <si>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</si>
  <si>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</si>
  <si>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</si>
  <si>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</si>
  <si>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</si>
  <si>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</si>
  <si>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</si>
  <si>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</si>
  <si>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</si>
  <si>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</si>
  <si>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</si>
  <si>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</si>
  <si>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</si>
  <si>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</si>
  <si>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</si>
  <si>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</si>
  <si>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</si>
  <si>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</si>
  <si>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</si>
  <si>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</si>
  <si>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</si>
  <si>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</si>
  <si>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</si>
  <si>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</si>
  <si>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</si>
  <si>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</si>
  <si>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</si>
  <si>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</si>
  <si>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</si>
  <si>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</si>
  <si>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</si>
  <si>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</si>
  <si>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</si>
  <si>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</si>
  <si>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</si>
  <si>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</si>
  <si>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</si>
  <si>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</si>
  <si>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</si>
  <si>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</si>
  <si>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</si>
  <si>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</si>
  <si>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</si>
  <si>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</si>
  <si>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</si>
  <si>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</si>
  <si>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</si>
  <si>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</si>
  <si>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</si>
  <si>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</si>
  <si>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</si>
  <si>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</si>
  <si>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</si>
  <si>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</si>
  <si>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</si>
  <si>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</si>
  <si>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</si>
  <si>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</si>
  <si>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</si>
  <si>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</si>
  <si>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</si>
  <si>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</si>
  <si>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</si>
  <si>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</si>
  <si>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</si>
  <si>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</si>
  <si>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</si>
  <si>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</si>
  <si>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</si>
  <si>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</si>
  <si>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</si>
  <si>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</si>
  <si>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</si>
  <si>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</si>
  <si>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</si>
  <si>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</si>
  <si>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</si>
  <si>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</si>
  <si>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</si>
  <si>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</si>
  <si>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</si>
  <si>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</si>
  <si>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</si>
  <si>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</si>
  <si>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</si>
  <si>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</si>
  <si>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</si>
  <si>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</si>
  <si>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</si>
  <si>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</si>
  <si>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</si>
  <si>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</si>
  <si>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</si>
  <si>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</si>
  <si>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</si>
  <si>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</si>
  <si>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</si>
  <si>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</si>
  <si>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</si>
  <si>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</si>
  <si>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</si>
  <si>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</si>
  <si>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</si>
  <si>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</si>
  <si>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</si>
  <si>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</si>
  <si>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</si>
  <si>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</si>
  <si>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</si>
  <si>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</si>
  <si>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</si>
  <si>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</si>
  <si>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</si>
  <si>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</si>
  <si>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</si>
  <si>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</si>
  <si>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</si>
  <si>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</si>
  <si>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</si>
  <si>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</si>
  <si>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</si>
  <si>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</si>
  <si>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</si>
  <si>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</si>
  <si>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</si>
  <si>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</si>
  <si>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</si>
  <si>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</si>
  <si>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</si>
  <si>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</si>
  <si>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</si>
  <si>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</si>
  <si>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</si>
  <si>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</si>
  <si>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</si>
  <si>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</si>
  <si>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</si>
  <si>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</si>
  <si>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</si>
  <si>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</si>
  <si>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</si>
  <si>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</si>
  <si>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</si>
  <si>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</si>
  <si>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</si>
  <si>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</si>
  <si>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</si>
  <si>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</si>
  <si>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</si>
  <si>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</si>
  <si>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</si>
  <si>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</si>
  <si>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</si>
  <si>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</si>
  <si>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</si>
  <si>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</si>
  <si>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</si>
  <si>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</si>
  <si>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</si>
  <si>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</si>
  <si>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</si>
  <si>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</si>
  <si>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</si>
  <si>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</si>
  <si>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</si>
  <si>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</si>
  <si>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</si>
  <si>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</si>
  <si>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</si>
  <si>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</si>
  <si>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</si>
  <si>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</si>
  <si>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</si>
  <si>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</si>
  <si>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</si>
  <si>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</si>
  <si>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</si>
  <si>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</si>
  <si>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</si>
  <si>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</si>
  <si>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</si>
  <si>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</si>
  <si>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</si>
  <si>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</si>
  <si>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</si>
  <si>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</si>
  <si>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</si>
  <si>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</si>
  <si>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</si>
  <si>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</si>
  <si>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</si>
  <si>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</si>
  <si>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</si>
  <si>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</si>
  <si>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</si>
  <si>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</si>
  <si>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</si>
  <si>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</si>
  <si>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</si>
  <si>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</si>
  <si>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</si>
  <si>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</si>
  <si>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</si>
  <si>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</si>
  <si>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</si>
  <si>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</si>
  <si>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</si>
  <si>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</si>
  <si>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</si>
  <si>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</si>
  <si>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</si>
  <si>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</si>
  <si>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</si>
  <si>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</si>
  <si>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</si>
  <si>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</si>
  <si>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</si>
  <si>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</si>
  <si>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</si>
  <si>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</si>
  <si>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</si>
  <si>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</si>
  <si>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</si>
  <si>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</si>
  <si>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</si>
  <si>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</si>
  <si>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</si>
  <si>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</si>
  <si>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</si>
  <si>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</si>
  <si>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</si>
  <si>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</si>
  <si>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</si>
  <si>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</si>
  <si>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</si>
  <si>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</si>
  <si>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</si>
  <si>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</si>
  <si>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</si>
  <si>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</si>
  <si>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</si>
  <si>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</si>
  <si>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</si>
  <si>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</si>
  <si>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</si>
  <si>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</si>
  <si>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</si>
  <si>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</si>
  <si>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</si>
  <si>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</si>
  <si>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</si>
  <si>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</si>
  <si>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</si>
  <si>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</si>
  <si>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</si>
  <si>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</si>
  <si>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</si>
  <si>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</si>
  <si>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</si>
  <si>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</si>
  <si>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</si>
  <si>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</si>
  <si>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</si>
  <si>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</si>
  <si>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</si>
  <si>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</si>
  <si>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</si>
  <si>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</si>
  <si>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</si>
  <si>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</si>
  <si>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</si>
  <si>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</si>
  <si>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</si>
  <si>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</si>
  <si>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</si>
  <si>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</si>
  <si>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</si>
  <si>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</si>
  <si>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</si>
  <si>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</si>
  <si>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</si>
  <si>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</si>
  <si>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</si>
  <si>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</si>
  <si>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</si>
  <si>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</si>
  <si>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</si>
  <si>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</si>
  <si>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</si>
  <si>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</si>
  <si>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</si>
  <si>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</si>
  <si>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</si>
  <si>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</si>
  <si>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</si>
  <si>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</si>
  <si>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</si>
  <si>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</si>
  <si>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</si>
  <si>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</si>
  <si>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</si>
  <si>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</si>
  <si>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</si>
  <si>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</si>
  <si>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</si>
  <si>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</si>
  <si>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</si>
  <si>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</si>
  <si>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</si>
  <si>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</si>
  <si>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</si>
  <si>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</si>
  <si>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</si>
  <si>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</si>
  <si>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</si>
  <si>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</si>
  <si>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</si>
  <si>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</si>
  <si>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</si>
  <si>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</si>
  <si>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</si>
  <si>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</si>
  <si>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</si>
  <si>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</si>
  <si>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</si>
  <si>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</si>
  <si>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</si>
  <si>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</si>
  <si>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</si>
  <si>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</si>
  <si>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</si>
  <si>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</si>
  <si>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</si>
  <si>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</si>
  <si>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</si>
  <si>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</si>
  <si>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</si>
  <si>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</si>
  <si>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</si>
  <si>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</si>
  <si>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</si>
  <si>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</si>
  <si>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</si>
  <si>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</si>
  <si>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</si>
  <si>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</si>
  <si>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</si>
  <si>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</si>
  <si>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</si>
  <si>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</si>
  <si>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</si>
  <si>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</si>
  <si>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</si>
  <si>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</si>
  <si>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</si>
  <si>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</si>
  <si>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</si>
  <si>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</si>
  <si>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</si>
  <si>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</si>
  <si>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</si>
  <si>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</si>
  <si>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</si>
  <si>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</si>
  <si>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</si>
  <si>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</si>
  <si>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</si>
  <si>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</si>
  <si>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</si>
  <si>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</si>
  <si>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</si>
  <si>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</si>
  <si>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</si>
  <si>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</si>
  <si>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</si>
  <si>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</si>
  <si>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</si>
  <si>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</si>
  <si>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</si>
  <si>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</si>
  <si>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</si>
  <si>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</si>
  <si>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</si>
  <si>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</si>
  <si>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</si>
  <si>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</si>
  <si>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</si>
  <si>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</si>
  <si>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</si>
  <si>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</si>
  <si>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</si>
  <si>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</si>
  <si>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</si>
  <si>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</si>
  <si>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</si>
  <si>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</si>
  <si>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</si>
  <si>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</si>
  <si>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</si>
  <si>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</si>
  <si>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</si>
  <si>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</si>
  <si>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</si>
  <si>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</si>
  <si>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</si>
  <si>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</si>
  <si>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</si>
  <si>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</si>
  <si>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</si>
  <si>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</si>
  <si>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</si>
  <si>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</si>
  <si>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</si>
  <si>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</si>
  <si>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</si>
  <si>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</si>
  <si>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</si>
  <si>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</si>
  <si>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</si>
  <si>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</si>
  <si>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</si>
  <si>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</si>
  <si>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</si>
  <si>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</si>
  <si>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</si>
  <si>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</si>
  <si>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</si>
  <si>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</si>
  <si>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</si>
  <si>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</si>
  <si>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</si>
  <si>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</si>
  <si>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</si>
  <si>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</si>
  <si>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</si>
  <si>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</si>
  <si>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</si>
  <si>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</si>
  <si>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</si>
  <si>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</si>
  <si>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</si>
  <si>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</si>
  <si>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</si>
  <si>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</si>
  <si>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</si>
  <si>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</si>
  <si>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</si>
  <si>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</si>
  <si>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</si>
  <si>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</si>
  <si>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</si>
  <si>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</si>
  <si>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</si>
  <si>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</si>
  <si>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</si>
  <si>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</si>
  <si>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</si>
  <si>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</si>
  <si>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</si>
  <si>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</si>
  <si>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</si>
  <si>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</si>
  <si>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</si>
  <si>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</si>
  <si>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</si>
  <si>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</si>
  <si>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</si>
  <si>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</si>
  <si>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</si>
  <si>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</si>
  <si>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</si>
  <si>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</si>
  <si>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</si>
  <si>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</si>
  <si>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</si>
  <si>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</si>
  <si>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</si>
  <si>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</si>
  <si>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</si>
  <si>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</si>
  <si>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</si>
  <si>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</si>
  <si>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</si>
  <si>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</si>
  <si>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</si>
  <si>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</si>
  <si>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</si>
  <si>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</si>
  <si>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</si>
  <si>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</si>
  <si>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</si>
  <si>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</si>
  <si>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</si>
  <si>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</si>
  <si>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</si>
  <si>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</si>
  <si>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</si>
  <si>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</si>
  <si>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</si>
  <si>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</si>
  <si>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</si>
  <si>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</si>
  <si>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</si>
  <si>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</si>
  <si>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</si>
  <si>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</si>
  <si>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</si>
  <si>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</si>
  <si>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</si>
  <si>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</si>
  <si>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</si>
  <si>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</si>
  <si>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</si>
  <si>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</si>
  <si>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</si>
  <si>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</si>
  <si>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</si>
  <si>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</si>
  <si>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</si>
  <si>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</si>
  <si>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</si>
  <si>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</si>
  <si>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</si>
  <si>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</si>
  <si>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</si>
  <si>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</si>
  <si>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</si>
  <si>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</si>
  <si>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</si>
  <si>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</si>
  <si>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</si>
  <si>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</si>
  <si>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</si>
  <si>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</si>
  <si>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</si>
  <si>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</si>
  <si>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</si>
  <si>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</si>
  <si>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</si>
  <si>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</si>
  <si>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</si>
  <si>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</si>
  <si>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</si>
  <si>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</si>
  <si>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</si>
  <si>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</si>
  <si>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</si>
  <si>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</si>
  <si>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</si>
  <si>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</si>
  <si>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</si>
  <si>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</si>
  <si>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</si>
  <si>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</si>
  <si>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</si>
  <si>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</si>
  <si>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</si>
  <si>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</si>
  <si>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</si>
  <si>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</si>
  <si>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</si>
  <si>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</si>
  <si>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</si>
  <si>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</si>
  <si>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</si>
  <si>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</si>
  <si>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</si>
  <si>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</si>
  <si>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</si>
  <si>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</si>
  <si>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</si>
  <si>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</si>
  <si>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</si>
  <si>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</si>
  <si>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</si>
  <si>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</si>
  <si>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</si>
  <si>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</si>
  <si>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</si>
  <si>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</si>
  <si>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</si>
  <si>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</si>
  <si>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</si>
  <si>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</si>
  <si>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</si>
  <si>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</si>
  <si>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</si>
  <si>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</si>
  <si>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</si>
  <si>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</si>
  <si>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</si>
  <si>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</si>
  <si>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</si>
  <si>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</si>
  <si>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</si>
  <si>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</si>
  <si>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</si>
  <si>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</si>
  <si>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</si>
  <si>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</si>
  <si>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</si>
  <si>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</si>
  <si>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</si>
  <si>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</si>
  <si>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</si>
  <si>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</si>
  <si>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</si>
  <si>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</si>
  <si>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</si>
  <si>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</si>
  <si>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</si>
  <si>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</si>
  <si>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</si>
  <si>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</si>
  <si>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</si>
  <si>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</si>
  <si>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</si>
  <si>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</si>
  <si>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</si>
  <si>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</si>
  <si>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</si>
  <si>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</si>
  <si>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</si>
  <si>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</si>
  <si>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</si>
  <si>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</si>
  <si>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</si>
  <si>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</si>
  <si>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</si>
  <si>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</si>
  <si>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</si>
  <si>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</si>
  <si>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</si>
  <si>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</si>
  <si>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</si>
  <si>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</si>
  <si>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</si>
  <si>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</si>
  <si>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</si>
  <si>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</si>
  <si>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</si>
  <si>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</si>
  <si>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</si>
  <si>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</si>
  <si>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</si>
  <si>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</si>
  <si>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</si>
  <si>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</si>
  <si>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</si>
  <si>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</si>
  <si>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</si>
  <si>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</si>
  <si>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</si>
  <si>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</si>
  <si>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</si>
  <si>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</si>
  <si>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</si>
  <si>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</si>
  <si>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</si>
  <si>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</si>
  <si>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</si>
  <si>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</si>
  <si>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</si>
  <si>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</si>
  <si>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</si>
  <si>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</si>
  <si>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</si>
  <si>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</si>
  <si>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</si>
  <si>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</si>
  <si>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</si>
  <si>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</si>
  <si>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</si>
  <si>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</si>
  <si>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</si>
  <si>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</si>
  <si>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</si>
  <si>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</si>
  <si>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</si>
  <si>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</si>
  <si>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</si>
  <si>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</si>
  <si>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</si>
  <si>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</si>
  <si>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</si>
  <si>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</si>
  <si>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</si>
  <si>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</si>
  <si>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</si>
  <si>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</si>
  <si>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</si>
  <si>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</si>
  <si>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</si>
  <si>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</si>
  <si>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</si>
  <si>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</si>
  <si>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</si>
  <si>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</si>
  <si>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</si>
  <si>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</si>
  <si>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</si>
  <si>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</si>
  <si>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</si>
  <si>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</si>
  <si>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</si>
  <si>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</si>
  <si>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</si>
  <si>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</si>
  <si>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</si>
  <si>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</si>
  <si>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</si>
  <si>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</si>
  <si>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</si>
  <si>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</si>
  <si>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</si>
  <si>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</si>
  <si>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</si>
  <si>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</si>
  <si>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</si>
  <si>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</si>
  <si>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</si>
  <si>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</si>
  <si>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</si>
  <si>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</si>
  <si>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</si>
  <si>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</si>
  <si>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</si>
  <si>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</si>
  <si>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</si>
  <si>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</si>
  <si>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</si>
  <si>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</si>
  <si>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</si>
  <si>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</si>
  <si>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</si>
  <si>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</si>
  <si>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</si>
  <si>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</si>
  <si>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</si>
  <si>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</si>
  <si>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</si>
  <si>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</si>
  <si>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</si>
  <si>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</si>
  <si>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</si>
  <si>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</si>
  <si>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</si>
  <si>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</si>
  <si>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</si>
  <si>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</si>
  <si>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</si>
  <si>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</si>
  <si>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</si>
  <si>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</si>
  <si>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</si>
  <si>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</si>
  <si>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</si>
  <si>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</si>
  <si>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</si>
  <si>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</si>
  <si>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</si>
  <si>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</si>
  <si>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</si>
  <si>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</si>
  <si>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</si>
  <si>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</si>
  <si>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</si>
  <si>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</si>
  <si>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</si>
  <si>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</si>
  <si>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</si>
  <si>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</si>
  <si>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</si>
  <si>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</si>
  <si>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</si>
  <si>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</si>
  <si>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</si>
  <si>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</si>
  <si>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</si>
  <si>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</si>
  <si>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</si>
  <si>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</si>
  <si>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</si>
  <si>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</si>
  <si>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</si>
  <si>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</si>
  <si>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</si>
  <si>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</si>
  <si>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</si>
  <si>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</si>
  <si>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</si>
  <si>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</si>
  <si>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</si>
  <si>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</si>
  <si>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</si>
  <si>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</si>
  <si>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</si>
  <si>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</si>
  <si>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</si>
  <si>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</si>
  <si>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</si>
  <si>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</si>
  <si>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</si>
  <si>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</si>
  <si>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</si>
  <si>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</si>
  <si>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</si>
  <si>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</si>
  <si>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</si>
  <si>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</si>
  <si>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</si>
  <si>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</si>
  <si>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</si>
  <si>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</si>
  <si>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</si>
  <si>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</si>
  <si>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</si>
  <si>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</si>
  <si>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</si>
  <si>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</si>
  <si>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</si>
  <si>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</si>
  <si>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</si>
  <si>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</si>
  <si>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</si>
  <si>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</si>
  <si>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</si>
  <si>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</si>
  <si>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</si>
  <si>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</si>
  <si>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</si>
  <si>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</si>
  <si>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</si>
  <si>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</si>
  <si>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</si>
  <si>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</si>
  <si>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</si>
  <si>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</si>
  <si>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</si>
  <si>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</si>
  <si>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</si>
  <si>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</si>
  <si>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</si>
  <si>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</si>
  <si>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</si>
  <si>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</si>
  <si>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</si>
  <si>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</si>
  <si>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</si>
  <si>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</si>
  <si>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</si>
  <si>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</si>
  <si>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</si>
  <si>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</si>
  <si>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</si>
  <si>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</si>
  <si>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</si>
  <si>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</si>
  <si>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</si>
  <si>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</si>
  <si>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</si>
  <si>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</si>
  <si>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</si>
  <si>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</si>
  <si>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</si>
  <si>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</si>
  <si>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</si>
  <si>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</si>
  <si>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</si>
  <si>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</si>
  <si>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</si>
  <si>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</si>
  <si>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</si>
  <si>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</si>
  <si>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</si>
  <si>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</si>
  <si>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</si>
  <si>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</si>
  <si>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</si>
  <si>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</si>
  <si>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</si>
  <si>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</si>
  <si>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</si>
  <si>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</si>
  <si>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</si>
  <si>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</si>
  <si>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</si>
  <si>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</si>
  <si>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</si>
  <si>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</si>
  <si>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</si>
  <si>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</si>
  <si>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</si>
  <si>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</si>
  <si>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</si>
  <si>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</si>
  <si>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</si>
  <si>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</si>
  <si>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</si>
  <si>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</si>
  <si>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</si>
  <si>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</si>
  <si>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</si>
  <si>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</si>
  <si>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</si>
  <si>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</si>
  <si>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</si>
  <si>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</si>
  <si>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</si>
  <si>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</si>
  <si>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</si>
  <si>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</si>
  <si>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</si>
  <si>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</si>
  <si>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</si>
  <si>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</si>
  <si>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</si>
  <si>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</si>
  <si>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</si>
  <si>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</si>
  <si>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</si>
  <si>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</si>
  <si>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</si>
  <si>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</si>
  <si>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</si>
  <si>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</si>
  <si>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</si>
  <si>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</si>
  <si>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</si>
  <si>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</si>
  <si>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</si>
  <si>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</si>
  <si>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</si>
  <si>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</si>
  <si>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</si>
  <si>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</si>
  <si>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</si>
  <si>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</si>
  <si>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</si>
  <si>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</si>
  <si>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</si>
  <si>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</si>
  <si>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</si>
  <si>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</si>
  <si>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</si>
  <si>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</si>
  <si>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</si>
  <si>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</si>
  <si>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</si>
  <si>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</si>
  <si>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</si>
  <si>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</si>
  <si>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</si>
  <si>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</si>
  <si>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</si>
  <si>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</si>
  <si>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</si>
  <si>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</si>
  <si>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</si>
  <si>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</si>
  <si>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</si>
  <si>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</si>
  <si>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</si>
  <si>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</si>
  <si>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</si>
  <si>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</si>
  <si>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</si>
  <si>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</si>
  <si>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</si>
  <si>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</si>
  <si>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</si>
  <si>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</si>
  <si>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</si>
  <si>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</si>
  <si>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</si>
  <si>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</si>
  <si>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</si>
  <si>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</si>
  <si>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</si>
  <si>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</si>
  <si>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</si>
  <si>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</si>
  <si>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</si>
  <si>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</si>
  <si>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</si>
  <si>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</si>
  <si>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</si>
  <si>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</si>
  <si>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</si>
  <si>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</si>
  <si>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</si>
  <si>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</si>
  <si>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</si>
  <si>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</si>
  <si>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</si>
  <si>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</si>
  <si>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</si>
  <si>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</si>
  <si>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</si>
  <si>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</si>
  <si>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</si>
  <si>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</si>
  <si>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</si>
  <si>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</si>
  <si>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</si>
  <si>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</si>
  <si>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</si>
  <si>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</si>
  <si>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</si>
  <si>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</si>
  <si>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</si>
  <si>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</si>
  <si>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</si>
  <si>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</si>
  <si>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</si>
  <si>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</si>
  <si>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</si>
  <si>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</si>
  <si>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</si>
  <si>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</si>
  <si>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</si>
  <si>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</si>
  <si>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</si>
  <si>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</si>
  <si>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</si>
  <si>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</si>
  <si>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</si>
  <si>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</si>
  <si>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</si>
  <si>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</si>
  <si>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</si>
  <si>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</si>
  <si>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</si>
  <si>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</si>
  <si>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</si>
  <si>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</si>
  <si>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</si>
  <si>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</si>
  <si>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</si>
  <si>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</si>
  <si>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</si>
  <si>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</si>
  <si>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</si>
  <si>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</si>
  <si>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</si>
  <si>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</si>
  <si>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</si>
  <si>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</si>
  <si>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</si>
  <si>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</si>
  <si>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</si>
  <si>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</si>
  <si>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</si>
  <si>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</si>
  <si>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</si>
  <si>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</si>
  <si>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</si>
  <si>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</si>
  <si>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</si>
  <si>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</si>
  <si>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</si>
  <si>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</si>
  <si>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</si>
  <si>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</si>
  <si>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</si>
  <si>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</si>
  <si>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</si>
  <si>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</si>
  <si>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</si>
  <si>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</si>
  <si>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</si>
  <si>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</si>
  <si>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</si>
  <si>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</si>
  <si>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</si>
  <si>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</si>
  <si>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</si>
  <si>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</si>
  <si>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</si>
  <si>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</si>
  <si>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</si>
  <si>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</si>
  <si>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</si>
  <si>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</si>
  <si>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</si>
  <si>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</si>
  <si>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</si>
  <si>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</si>
  <si>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</si>
  <si>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</si>
  <si>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</si>
  <si>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</si>
  <si>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</si>
  <si>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</si>
  <si>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</si>
  <si>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</si>
  <si>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</si>
  <si>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</si>
  <si>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</si>
  <si>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</si>
  <si>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</si>
  <si>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</si>
  <si>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</si>
  <si>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</si>
  <si>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</si>
  <si>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</si>
  <si>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</si>
  <si>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</si>
  <si>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</si>
  <si>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</si>
  <si>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</si>
  <si>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</si>
  <si>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</si>
  <si>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</si>
  <si>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</si>
  <si>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</si>
  <si>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</si>
  <si>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</si>
  <si>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</si>
  <si>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</si>
  <si>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</si>
  <si>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</si>
  <si>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</si>
  <si>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</si>
  <si>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</si>
  <si>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</si>
  <si>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</si>
  <si>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</si>
  <si>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</si>
  <si>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</si>
  <si>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</si>
  <si>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</si>
  <si>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</si>
  <si>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</si>
  <si>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</si>
  <si>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</si>
  <si>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</si>
  <si>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</si>
  <si>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</si>
  <si>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</si>
  <si>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</si>
  <si>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</si>
  <si>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</si>
  <si>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</si>
  <si>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</si>
  <si>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</si>
  <si>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</si>
  <si>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</si>
  <si>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</si>
  <si>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</si>
  <si>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</si>
  <si>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</si>
  <si>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</si>
  <si>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</si>
  <si>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</si>
  <si>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</si>
  <si>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</si>
  <si>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</si>
  <si>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</si>
  <si>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</si>
  <si>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</si>
  <si>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</si>
  <si>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</si>
  <si>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</si>
  <si>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</si>
  <si>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</si>
  <si>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</si>
  <si>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</si>
  <si>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</si>
  <si>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</si>
  <si>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</si>
  <si>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</si>
  <si>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</si>
  <si>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</si>
  <si>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</si>
  <si>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</si>
  <si>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</si>
  <si>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</si>
  <si>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</si>
  <si>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</si>
  <si>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</si>
  <si>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</si>
  <si>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</si>
  <si>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</si>
  <si>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</si>
  <si>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</si>
  <si>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</si>
  <si>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</si>
  <si>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</si>
  <si>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</si>
  <si>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</si>
  <si>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</si>
  <si>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</si>
  <si>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</si>
  <si>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</si>
  <si>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</si>
  <si>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</si>
  <si>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</si>
  <si>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</si>
  <si>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</si>
  <si>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</si>
  <si>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</si>
  <si>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</si>
  <si>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</si>
  <si>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</si>
  <si>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</si>
  <si>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</si>
  <si>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</si>
  <si>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</si>
  <si>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</si>
  <si>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</si>
  <si>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</si>
  <si>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</si>
  <si>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</si>
  <si>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</si>
  <si>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</si>
  <si>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</si>
  <si>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</si>
  <si>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</si>
  <si>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</si>
  <si>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</si>
  <si>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</si>
  <si>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</si>
  <si>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</si>
  <si>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</si>
  <si>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</si>
  <si>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</si>
  <si>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</si>
  <si>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</si>
  <si>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</si>
  <si>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</si>
  <si>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</si>
  <si>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</si>
  <si>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</si>
  <si>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</si>
  <si>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</si>
  <si>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</si>
  <si>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</si>
  <si>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</si>
  <si>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</si>
  <si>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</si>
  <si>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</si>
  <si>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</si>
  <si>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</si>
  <si>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</si>
  <si>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</si>
  <si>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</si>
  <si>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</si>
  <si>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</si>
  <si>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</si>
  <si>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</si>
  <si>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</si>
  <si>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</si>
  <si>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</si>
  <si>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</si>
  <si>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</si>
  <si>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</si>
  <si>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</si>
  <si>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</si>
  <si>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</si>
  <si>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</si>
  <si>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</si>
  <si>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</si>
  <si>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</si>
  <si>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</si>
  <si>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</si>
  <si>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</si>
  <si>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</si>
  <si>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</si>
  <si>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</si>
  <si>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</si>
  <si>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</si>
  <si>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</si>
  <si>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</si>
  <si>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</si>
  <si>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</si>
  <si>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</si>
  <si>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</si>
  <si>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</si>
  <si>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</si>
  <si>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</si>
  <si>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</si>
  <si>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</si>
  <si>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</si>
  <si>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</si>
  <si>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</si>
  <si>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</si>
  <si>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</si>
  <si>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</si>
  <si>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</si>
  <si>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</si>
  <si>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</si>
  <si>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</si>
  <si>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</si>
  <si>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</si>
  <si>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</si>
  <si>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</si>
  <si>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</si>
  <si>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</si>
  <si>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</si>
  <si>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</si>
  <si>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</si>
  <si>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</si>
  <si>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</si>
  <si>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</si>
  <si>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</si>
  <si>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</si>
  <si>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</si>
  <si>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</si>
  <si>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</si>
  <si>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</si>
  <si>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</si>
  <si>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</si>
  <si>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</si>
  <si>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</si>
  <si>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</si>
  <si>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</si>
  <si>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</si>
  <si>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</si>
  <si>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</si>
  <si>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</si>
  <si>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</si>
  <si>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</si>
  <si>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</si>
  <si>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</si>
  <si>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</si>
  <si>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</si>
  <si>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</si>
  <si>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</si>
  <si>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</si>
  <si>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</si>
  <si>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</si>
  <si>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</si>
  <si>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</si>
  <si>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</si>
  <si>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</si>
  <si>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</si>
  <si>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</si>
  <si>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</si>
  <si>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</si>
  <si>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</si>
  <si>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</si>
  <si>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</si>
  <si>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</si>
  <si>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</si>
  <si>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</si>
  <si>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</si>
  <si>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</si>
  <si>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</si>
  <si>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</si>
  <si>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</si>
  <si>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</si>
  <si>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</si>
  <si>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</si>
  <si>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</si>
  <si>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</si>
  <si>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</si>
  <si>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</si>
  <si>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</si>
  <si>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</si>
  <si>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</si>
  <si>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</si>
  <si>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</si>
  <si>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</si>
  <si>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</si>
  <si>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</si>
  <si>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</si>
  <si>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</si>
  <si>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</si>
  <si>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</si>
  <si>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</si>
  <si>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</si>
  <si>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</si>
  <si>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</si>
  <si>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</si>
  <si>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</si>
  <si>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</si>
  <si>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</si>
  <si>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</si>
  <si>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</si>
  <si>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</si>
  <si>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</si>
  <si>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</si>
  <si>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</si>
  <si>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</si>
  <si>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</si>
  <si>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</si>
  <si>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</si>
  <si>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</si>
  <si>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</si>
  <si>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</si>
  <si>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</si>
  <si>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</si>
  <si>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</si>
  <si>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</si>
  <si>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</si>
  <si>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</si>
  <si>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</si>
  <si>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</si>
  <si>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</si>
  <si>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</si>
  <si>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</si>
  <si>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</si>
  <si>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</si>
  <si>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</si>
  <si>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</si>
  <si>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</si>
  <si>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</si>
  <si>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</si>
  <si>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</si>
  <si>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</si>
  <si>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</si>
  <si>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</si>
  <si>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</si>
  <si>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</si>
  <si>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</si>
  <si>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</si>
  <si>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</si>
  <si>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</si>
  <si>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</si>
  <si>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</si>
  <si>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</si>
  <si>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</si>
  <si>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</si>
  <si>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</si>
  <si>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</si>
  <si>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</si>
  <si>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</si>
  <si>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</si>
  <si>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</si>
  <si>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</si>
  <si>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</si>
  <si>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</si>
  <si>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</si>
  <si>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</si>
  <si>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</si>
  <si>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</si>
  <si>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</si>
  <si>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</si>
  <si>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</si>
  <si>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</si>
  <si>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</si>
  <si>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</si>
  <si>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</si>
  <si>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</si>
  <si>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</si>
  <si>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</si>
  <si>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</si>
  <si>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</si>
  <si>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</si>
  <si>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</si>
  <si>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</si>
  <si>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</si>
  <si>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</si>
  <si>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</si>
  <si>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</si>
  <si>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</si>
  <si>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</si>
  <si>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</si>
  <si>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</si>
  <si>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</si>
  <si>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</si>
  <si>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</si>
  <si>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</si>
  <si>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</si>
  <si>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</si>
  <si>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</si>
  <si>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</si>
  <si>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</si>
  <si>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</si>
  <si>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</si>
  <si>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</si>
  <si>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</si>
  <si>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</si>
  <si>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</si>
  <si>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</si>
  <si>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</si>
  <si>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</si>
  <si>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</si>
  <si>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</si>
  <si>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</si>
  <si>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</si>
  <si>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</si>
  <si>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</si>
  <si>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</si>
  <si>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</si>
  <si>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</si>
  <si>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</si>
  <si>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</si>
  <si>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</si>
  <si>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</si>
  <si>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</si>
  <si>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</si>
  <si>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</si>
  <si>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</si>
  <si>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</si>
  <si>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</si>
  <si>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</si>
  <si>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</si>
  <si>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</si>
  <si>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</si>
  <si>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</si>
  <si>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</si>
  <si>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</si>
  <si>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</si>
  <si>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</si>
  <si>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</si>
  <si>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</si>
  <si>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</si>
  <si>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</si>
  <si>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</si>
  <si>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</si>
  <si>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</si>
  <si>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</si>
  <si>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</si>
  <si>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</si>
  <si>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</si>
  <si>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</si>
  <si>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</si>
  <si>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</si>
  <si>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</si>
  <si>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</si>
  <si>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</si>
  <si>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</si>
  <si>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</si>
  <si>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</si>
  <si>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</si>
  <si>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</si>
  <si>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</si>
  <si>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</si>
  <si>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</si>
  <si>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</si>
  <si>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</si>
  <si>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</si>
  <si>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</si>
  <si>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</si>
  <si>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</si>
  <si>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</si>
  <si>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</si>
  <si>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</si>
  <si>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</si>
  <si>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</si>
  <si>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</si>
  <si>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</si>
  <si>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</si>
  <si>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</si>
  <si>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</si>
  <si>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</si>
  <si>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</si>
  <si>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</si>
  <si>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</si>
  <si>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</si>
  <si>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</si>
  <si>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</si>
  <si>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</si>
  <si>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</si>
  <si>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</si>
  <si>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</si>
  <si>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</si>
  <si>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</si>
  <si>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</si>
  <si>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</si>
  <si>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</si>
  <si>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</si>
  <si>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</si>
  <si>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</si>
  <si>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</si>
  <si>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</si>
  <si>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</si>
  <si>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</si>
  <si>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</si>
  <si>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</si>
  <si>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</si>
  <si>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</si>
  <si>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</si>
  <si>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</si>
  <si>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</si>
  <si>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</si>
  <si>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</si>
  <si>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</si>
  <si>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</si>
  <si>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</si>
  <si>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</si>
  <si>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</si>
  <si>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</si>
  <si>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</si>
  <si>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</si>
  <si>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</si>
  <si>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</si>
  <si>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</si>
  <si>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</si>
  <si>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</si>
  <si>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</si>
  <si>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</si>
  <si>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</si>
  <si>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</si>
  <si>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</si>
  <si>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</si>
  <si>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</si>
  <si>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</si>
  <si>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</si>
  <si>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</si>
  <si>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</si>
  <si>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</si>
  <si>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</si>
  <si>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</si>
  <si>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</si>
  <si>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</si>
  <si>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</si>
  <si>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</si>
  <si>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</si>
  <si>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</si>
  <si>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</si>
  <si>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</si>
  <si>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</si>
  <si>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</si>
  <si>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</si>
  <si>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</si>
  <si>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</si>
  <si>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</si>
  <si>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</si>
  <si>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</si>
  <si>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</si>
  <si>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</si>
  <si>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</si>
  <si>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</si>
  <si>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</si>
  <si>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</si>
  <si>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</si>
  <si>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</si>
  <si>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</si>
  <si>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</si>
  <si>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</si>
  <si>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</si>
  <si>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</si>
  <si>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</si>
  <si>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</si>
  <si>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</si>
  <si>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</si>
  <si>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</si>
  <si>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</si>
  <si>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</si>
  <si>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</si>
  <si>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</si>
  <si>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</si>
  <si>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</si>
  <si>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</si>
  <si>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</si>
  <si>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</si>
  <si>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</si>
  <si>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</si>
  <si>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</si>
  <si>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</si>
  <si>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</si>
  <si>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</si>
  <si>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</si>
  <si>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</si>
  <si>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</si>
  <si>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</si>
  <si>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</si>
  <si>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</si>
  <si>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</si>
  <si>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</si>
  <si>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</si>
  <si>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</si>
  <si>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</si>
  <si>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</si>
  <si>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</si>
  <si>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</si>
  <si>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</si>
  <si>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</si>
  <si>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</si>
  <si>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</si>
  <si>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</si>
  <si>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</si>
  <si>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</si>
  <si>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</si>
  <si>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</si>
  <si>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</si>
  <si>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</si>
  <si>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</si>
  <si>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</si>
  <si>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</si>
  <si>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</si>
  <si>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</si>
  <si>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</si>
  <si>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</si>
  <si>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</si>
  <si>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</si>
  <si>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</si>
  <si>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</si>
  <si>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</si>
  <si>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</si>
  <si>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</si>
  <si>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</si>
  <si>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</si>
  <si>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</si>
  <si>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</si>
  <si>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</si>
  <si>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</si>
  <si>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</si>
  <si>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</si>
  <si>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</si>
  <si>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</si>
  <si>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</si>
  <si>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</si>
  <si>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</si>
  <si>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</si>
  <si>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</si>
  <si>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</si>
  <si>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</si>
  <si>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</si>
  <si>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</si>
  <si>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</si>
  <si>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</si>
  <si>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</si>
  <si>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</si>
  <si>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</si>
  <si>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</si>
  <si>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</si>
  <si>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</si>
  <si>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</si>
  <si>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</si>
  <si>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</si>
  <si>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</si>
  <si>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</si>
  <si>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</si>
  <si>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</si>
  <si>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</si>
  <si>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</si>
  <si>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</si>
  <si>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</si>
  <si>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</si>
  <si>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</si>
  <si>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</si>
  <si>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</si>
  <si>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</si>
  <si>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</si>
  <si>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</si>
  <si>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</si>
  <si>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</si>
  <si>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</si>
  <si>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</si>
  <si>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</si>
  <si>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</si>
  <si>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</si>
  <si>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</si>
  <si>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</si>
  <si>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</si>
  <si>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</si>
  <si>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</si>
  <si>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</si>
  <si>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</si>
  <si>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</si>
  <si>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</si>
  <si>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</si>
  <si>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</si>
  <si>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</si>
  <si>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</si>
  <si>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</si>
  <si>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</si>
  <si>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</si>
  <si>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</si>
  <si>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</si>
  <si>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</si>
  <si>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</si>
  <si>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</si>
  <si>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</si>
  <si>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</si>
  <si>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</si>
  <si>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</si>
  <si>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</si>
  <si>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</si>
  <si>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</si>
  <si>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</si>
  <si>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</si>
  <si>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</si>
  <si>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</si>
  <si>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</si>
  <si>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</si>
  <si>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</si>
  <si>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</si>
  <si>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</si>
  <si>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</si>
  <si>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</si>
  <si>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</si>
  <si>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</si>
  <si>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</si>
  <si>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</si>
  <si>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</si>
  <si>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</si>
  <si>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</si>
  <si>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</si>
  <si>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</si>
  <si>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</si>
  <si>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</si>
  <si>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</si>
  <si>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</si>
  <si>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</si>
  <si>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</si>
  <si>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</si>
  <si>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</si>
  <si>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</si>
  <si>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</si>
  <si>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</si>
  <si>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</si>
  <si>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</si>
  <si>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</si>
  <si>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</si>
  <si>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</si>
  <si>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</si>
  <si>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</si>
  <si>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</si>
  <si>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</si>
  <si>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</si>
  <si>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</si>
  <si>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</si>
  <si>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</si>
  <si>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</si>
  <si>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</si>
  <si>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</si>
  <si>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</si>
  <si>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</si>
  <si>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</si>
  <si>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</si>
  <si>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</si>
  <si>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</si>
  <si>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</si>
  <si>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</si>
  <si>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</si>
  <si>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</si>
  <si>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</si>
  <si>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</si>
  <si>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</si>
  <si>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</si>
  <si>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</si>
  <si>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</si>
  <si>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</si>
  <si>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</si>
  <si>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</si>
  <si>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</si>
  <si>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</si>
  <si>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</si>
  <si>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</si>
  <si>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</si>
  <si>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</si>
  <si>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</si>
  <si>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</si>
  <si>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</si>
  <si>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</si>
  <si>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</si>
  <si>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</si>
  <si>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</si>
  <si>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</si>
  <si>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</si>
  <si>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</si>
  <si>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</si>
  <si>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</si>
  <si>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</si>
  <si>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</si>
  <si>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</si>
  <si>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</si>
  <si>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</si>
  <si>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</si>
  <si>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</si>
  <si>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</si>
  <si>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</si>
  <si>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</si>
  <si>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</si>
  <si>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</si>
  <si>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</si>
  <si>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</si>
  <si>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</si>
  <si>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</si>
  <si>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</si>
  <si>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</si>
  <si>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</si>
  <si>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</si>
  <si>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</si>
  <si>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</si>
  <si>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</si>
  <si>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</si>
  <si>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</si>
  <si>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</si>
  <si>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</si>
  <si>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</si>
  <si>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</si>
  <si>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</si>
  <si>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</si>
  <si>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</si>
  <si>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</si>
  <si>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</si>
  <si>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</si>
  <si>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</si>
  <si>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</si>
  <si>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</si>
  <si>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</si>
  <si>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</si>
  <si>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</si>
  <si>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</si>
  <si>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</si>
  <si>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</si>
  <si>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</si>
  <si>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</si>
  <si>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</si>
  <si>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</si>
  <si>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</si>
  <si>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</si>
  <si>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</si>
  <si>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</si>
  <si>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</si>
  <si>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</si>
  <si>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</si>
  <si>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</si>
  <si>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</si>
  <si>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</si>
  <si>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</si>
  <si>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</si>
  <si>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</si>
  <si>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</si>
  <si>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</si>
  <si>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</si>
  <si>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</si>
  <si>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</si>
  <si>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</si>
  <si>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</si>
  <si>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</si>
  <si>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</si>
  <si>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</si>
  <si>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</si>
  <si>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</si>
  <si>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</si>
  <si>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</si>
  <si>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</si>
  <si>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</si>
  <si>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</si>
  <si>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</si>
  <si>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</si>
  <si>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</si>
  <si>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</si>
  <si>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</si>
  <si>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</si>
  <si>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</si>
  <si>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</si>
  <si>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</si>
  <si>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</si>
  <si>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</si>
  <si>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</si>
  <si>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</si>
  <si>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</si>
  <si>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</si>
  <si>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</si>
  <si>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</si>
  <si>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</si>
  <si>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</si>
  <si>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</si>
  <si>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</si>
  <si>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</si>
  <si>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</si>
  <si>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</si>
  <si>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</si>
  <si>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</si>
  <si>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</si>
  <si>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</si>
  <si>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</si>
  <si>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</si>
  <si>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</si>
  <si>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</si>
  <si>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</si>
  <si>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</si>
  <si>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</si>
  <si>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</si>
  <si>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</si>
  <si>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</si>
  <si>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</si>
  <si>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</si>
  <si>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</si>
  <si>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</si>
  <si>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</si>
  <si>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</si>
  <si>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</si>
  <si>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</si>
  <si>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</si>
  <si>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</si>
  <si>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</si>
  <si>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</si>
  <si>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</si>
  <si>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</si>
  <si>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</si>
  <si>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</si>
  <si>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</si>
  <si>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</si>
  <si>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</si>
  <si>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</si>
  <si>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</si>
  <si>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</si>
  <si>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</si>
  <si>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</si>
  <si>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</si>
  <si>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</si>
  <si>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</si>
  <si>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</si>
  <si>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</si>
  <si>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</si>
  <si>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</si>
  <si>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</si>
  <si>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</si>
  <si>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</si>
  <si>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</si>
  <si>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</si>
  <si>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</si>
  <si>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</si>
  <si>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</si>
  <si>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</si>
  <si>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</si>
  <si>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</si>
  <si>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</si>
  <si>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</si>
  <si>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</si>
  <si>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</si>
  <si>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</si>
  <si>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</si>
  <si>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</si>
  <si>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</si>
  <si>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</si>
  <si>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</si>
  <si>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</si>
  <si>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</si>
  <si>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</si>
  <si>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</si>
  <si>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</si>
  <si>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</si>
  <si>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</si>
  <si>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</si>
  <si>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</si>
  <si>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</si>
  <si>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</si>
  <si>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</si>
  <si>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</si>
  <si>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</si>
  <si>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</si>
  <si>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</si>
  <si>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Column Labels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</si>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</sst>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Font="1" applyAlignment="1">
      <alignment wrapText="1"/>
    </xf>
    <xf numFmtId="0" fontId="0" fillId="0" borderId="0" xfId="0" applyAlignment="1">
      <alignment horizontal="right"/>
    </xf>
    <xf numFmtId="1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quotePrefix="1" applyAlignment="1">
      <alignment horizontal="left"/>
    </xf>
    <xf numFmtId="10" fontId="0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5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4" formatCode="_(* #,##0_);_(* \(#,##0\);_(* &quot;-&quot;??_);_(@_)"/>
    </dxf>
    <dxf>
      <alignment horizontal="center"/>
    </dxf>
    <dxf>
      <numFmt numFmtId="164" formatCode="_(* #,##0_);_(* \(#,##0\);_(* &quot;-&quot;??_);_(@_)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_(* #,##0_);_(* \(#,##0\);_(* &quot;-&quot;??_);_(@_)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 Homework 1 Completed File Excel.v2 (1).xlsx]pivot_date created!PivotTable3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'pivot_date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'pivot_date created'!$B$6:$B$10</c:f>
              <c:numCache>
                <c:formatCode>_(* #,##0_);_(* \(#,##0\);_(* "-"??_);_(@_)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C-42F1-852C-A8C422EF660A}"/>
            </c:ext>
          </c:extLst>
        </c:ser>
        <c:ser>
          <c:idx val="1"/>
          <c:order val="1"/>
          <c:tx>
            <c:strRef>
              <c:f>'pivot_date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'pivot_date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'pivot_date created'!$C$6:$C$10</c:f>
              <c:numCache>
                <c:formatCode>_(* #,##0_);_(* \(#,##0\);_(* "-"??_);_(@_)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9C-42F1-852C-A8C422EF660A}"/>
            </c:ext>
          </c:extLst>
        </c:ser>
        <c:ser>
          <c:idx val="2"/>
          <c:order val="2"/>
          <c:tx>
            <c:strRef>
              <c:f>'pivot_date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'pivot_date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'pivot_date created'!$D$6:$D$10</c:f>
              <c:numCache>
                <c:formatCode>_(* #,##0_);_(* \(#,##0\);_(* "-"??_);_(@_)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9C-42F1-852C-A8C422EF660A}"/>
            </c:ext>
          </c:extLst>
        </c:ser>
        <c:ser>
          <c:idx val="3"/>
          <c:order val="3"/>
          <c:tx>
            <c:strRef>
              <c:f>'pivot_date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'pivot_date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'pivot_date created'!$E$6:$E$10</c:f>
              <c:numCache>
                <c:formatCode>_(* #,##0_);_(* \(#,##0\);_(* "-"??_);_(@_)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9C-42F1-852C-A8C422EF6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705344"/>
        <c:axId val="525706000"/>
      </c:lineChart>
      <c:catAx>
        <c:axId val="52570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06000"/>
        <c:crosses val="autoZero"/>
        <c:auto val="1"/>
        <c:lblAlgn val="ctr"/>
        <c:lblOffset val="100"/>
        <c:noMultiLvlLbl val="0"/>
      </c:catAx>
      <c:valAx>
        <c:axId val="52570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0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0</xdr:row>
      <xdr:rowOff>31750</xdr:rowOff>
    </xdr:from>
    <xdr:to>
      <xdr:col>13</xdr:col>
      <xdr:colOff>196850</xdr:colOff>
      <xdr:row>15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4F041-7E30-4BA7-982F-19EB005B1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" refreshedDate="43439.386088310188" createdVersion="6" refreshedVersion="6" minRefreshableVersion="3" recordCount="4115" xr:uid="{87CAD24C-BFE7-4E9E-A9E3-F19B49E4B1CA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" refreshedDate="43439.389251504632" createdVersion="6" refreshedVersion="6" minRefreshableVersion="3" recordCount="4114" xr:uid="{0DBC268F-0E03-4EE2-97A3-38B434C5372C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" refreshedDate="43439.403053009257" createdVersion="6" refreshedVersion="6" minRefreshableVersion="3" recordCount="4115" xr:uid="{FFB4272E-CF24-49B6-8129-D85A0A5F8E86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B85AEC-5B91-474B-8380-85CA60A9920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164"/>
  </dataFields>
  <formats count="2">
    <format dxfId="6">
      <pivotArea outline="0" collapsedLevelsAreSubtotals="1" fieldPosition="0"/>
    </format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7162D-1242-4DC4-85F4-9E757E2C603F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h="1"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164"/>
  </dataFields>
  <formats count="1">
    <format dxfId="4">
      <pivotArea outline="0" collapsedLevelsAreSubtotals="1" fieldPosition="0"/>
    </format>
  </formats>
  <chartFormats count="1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6BDFB-2A75-47C4-9F98-3BCC219B4BB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showDataAs="percentOfTotal" baseField="16" baseItem="0" numFmtId="10"/>
  </dataFields>
  <formats count="8">
    <format dxfId="14">
      <pivotArea outline="0" collapsedLevelsAreSubtotals="1" fieldPosition="0"/>
    </format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92" zoomScaleNormal="120" workbookViewId="0">
      <selection activeCell="E2" sqref="E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28515625" bestFit="1" customWidth="1"/>
    <col min="16" max="16" width="16.28515625" bestFit="1" customWidth="1"/>
    <col min="17" max="17" width="11.42578125" bestFit="1" customWidth="1"/>
    <col min="18" max="18" width="15.5703125" bestFit="1" customWidth="1"/>
    <col min="19" max="19" width="22.1406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7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7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7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7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7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7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7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7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7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7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7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7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7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7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7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7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7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7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7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7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7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7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7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7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7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7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7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7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7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7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7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7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7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7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7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7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7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7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7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7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7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7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7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7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7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7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7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7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7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7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7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7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7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7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7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7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7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7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7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7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7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7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7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7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7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7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7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7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7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7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7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7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7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7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7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7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7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7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7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7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7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7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7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7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7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7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7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7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7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7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7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7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7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7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7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7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7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7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7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7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7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7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7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7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7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7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7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7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7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7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7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7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7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7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7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7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7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7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7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7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7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7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7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7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7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7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7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7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7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7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7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7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7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7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7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7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7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7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7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7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7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7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7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7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7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7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7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7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7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7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7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7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7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7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7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7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7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7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7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7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7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7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7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7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7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7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7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7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7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7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7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7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7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7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7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7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7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7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7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7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7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7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7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7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7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7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7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7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7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7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7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7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7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7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7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7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7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7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7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7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7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7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7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7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7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7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7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7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7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7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7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7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7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7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7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7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7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7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7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7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7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7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7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7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7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7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7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7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7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7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7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7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7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7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7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7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7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7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7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7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7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7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7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7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7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7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7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7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7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7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7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7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7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7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7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7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7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7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7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7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7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7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7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7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7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7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7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7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7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7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7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7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7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7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7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7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7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7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7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7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7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7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7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7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7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7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7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7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7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7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7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7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7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7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7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7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7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7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7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7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7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7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7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7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7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7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7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7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7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7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7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7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7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7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7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7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7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7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7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7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7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7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7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7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7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7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7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7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7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7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7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7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7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7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7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7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7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7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7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7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7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7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7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7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7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7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7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7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7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7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7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7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7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7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7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7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7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7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7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7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7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7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7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7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7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7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7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7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7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7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7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7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7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7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7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7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7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7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7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7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7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7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7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7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7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7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7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7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7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7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7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7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7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7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7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7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7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7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7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7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7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7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7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7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7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7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7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7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7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7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7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7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7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7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7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7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7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7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7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7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7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7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7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7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7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7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7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7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7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7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7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7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7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7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7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7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7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7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7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7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7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7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7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7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7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7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7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7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7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7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7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7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7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7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7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7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7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7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7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7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7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7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7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7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7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7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7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7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7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7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7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7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7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7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7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7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7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7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7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7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7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7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7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7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7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7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7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7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7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7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7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7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7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7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7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7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7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7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7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7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7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7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7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7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7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7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7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7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7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7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7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7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7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7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7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7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7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7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7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7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7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7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7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7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7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7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7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7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7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7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7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7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7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7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7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7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7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7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7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7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7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7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7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7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7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7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7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7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7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7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7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7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7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7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7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7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7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7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7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7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7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7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7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7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7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7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7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7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7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7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7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7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7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7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7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7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7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7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7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7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7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7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7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7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7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7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7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7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7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7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7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7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7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7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7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7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7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7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7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7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7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7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7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7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7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7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7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7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7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7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7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7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7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7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7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7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7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7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7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7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7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7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7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7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7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7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7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7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7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7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7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7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7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7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7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7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7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7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7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7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7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7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7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7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7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7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7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7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7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7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7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7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7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7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7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7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7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7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7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7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7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7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7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7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7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7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7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7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7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7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7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7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7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7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7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7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7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7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7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7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7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7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7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7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7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7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7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7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7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7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7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7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7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7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7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7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7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7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7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7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7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7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7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7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7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7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7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7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7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7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7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7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7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7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7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7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7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7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7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7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7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7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7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7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7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7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7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7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7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7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7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7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7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7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7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7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7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7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7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7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7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7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7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7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7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7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7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7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7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7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7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7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7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7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7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7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7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7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7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7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7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7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7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7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7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7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7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7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7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7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7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7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7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7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7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7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7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7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7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7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7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7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7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7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7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7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7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7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7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7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7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7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7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7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7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7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7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7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7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7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7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7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7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7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7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7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7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7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7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7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7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7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7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7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7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7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7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7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7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7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7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7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7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7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7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7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7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7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7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7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7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7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7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7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7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7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7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7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7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7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7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7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7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7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7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7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7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7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7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7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7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7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7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7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7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7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7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7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7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7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7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7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7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7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7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7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7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7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7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7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7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7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7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7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7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7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7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7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7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7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7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7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7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7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7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7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7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7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7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7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7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7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7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7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7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7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7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7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7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7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7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7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7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7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7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7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7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7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7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7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7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7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7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7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7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7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7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7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7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7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7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7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7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7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7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7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7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7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7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7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7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7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7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7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7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7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7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7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7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7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7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7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7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7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7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7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7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7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7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7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7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7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7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7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7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7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7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7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7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7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7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7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7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7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7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7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7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7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7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7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7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7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7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7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7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7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7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7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7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7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7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7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7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7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7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7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7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7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7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7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7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7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7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7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7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7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7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7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7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7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7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7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7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7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7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7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7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7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7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7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7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7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7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7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7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7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7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7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7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7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7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7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7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7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7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7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7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7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7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7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7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7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7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7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7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7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7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7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7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7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7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7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7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7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7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7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7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7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7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7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7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7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7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7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7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7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7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7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7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7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7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7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7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7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7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7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7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7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7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7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7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7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7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7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7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7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7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7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7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7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7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7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7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7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7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7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7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7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7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7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7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7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7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7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7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7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7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7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7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7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7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7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7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7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7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7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7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7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7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7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7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7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7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7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7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7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7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7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7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7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7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7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7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7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7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7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7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7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7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7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7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7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7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7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7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7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7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7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7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7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7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7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7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7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7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7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7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7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7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7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7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7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7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7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7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7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7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7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7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7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7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7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7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7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7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7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7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7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7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7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7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7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7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7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7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7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7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7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7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7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7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7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7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7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7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7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7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7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7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7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7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7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7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7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7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7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7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7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7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7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7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7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7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7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7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7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7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7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7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7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7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7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7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7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7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7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7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7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7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7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7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7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7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7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7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7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7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7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7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7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7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7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7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7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7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7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7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7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7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7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7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7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7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7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7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7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7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7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7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7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7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7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7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7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7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7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7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7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7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7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7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7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7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7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7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7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7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7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7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7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7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7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7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7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7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7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7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7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7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7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7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7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7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7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7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7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7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7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7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7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7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7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7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7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7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7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7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7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7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7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7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7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7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7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7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7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7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7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7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7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7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7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7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7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7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7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7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7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7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7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7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7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7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7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7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7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7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7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7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7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7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7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7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7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7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7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7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7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7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7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7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7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7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7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7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7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7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7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7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7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7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7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7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7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7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7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7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7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7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7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7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7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7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7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7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7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7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7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7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7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7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7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7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7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7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7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7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7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7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7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7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7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7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7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7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7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7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7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7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7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7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7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7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7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7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7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7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7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7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7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7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7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7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7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7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7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7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7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7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7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7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7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7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7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7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7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7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7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7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7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7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7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7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7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7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7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7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7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7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7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7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7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7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7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7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7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7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7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7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7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7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7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7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7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7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7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7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7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7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7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7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7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7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7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7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7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7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7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7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7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7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7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7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7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7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7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7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7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7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7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7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7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7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7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7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7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7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7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7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7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7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7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7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7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7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7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7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7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7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7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7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7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7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7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7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7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7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7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7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7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7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7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7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7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7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7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7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7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7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7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7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7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7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7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7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7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7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7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7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7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7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7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7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7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7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7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7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7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7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7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7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7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7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7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7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7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7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7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7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7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7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7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7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7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7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7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7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7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7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7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7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7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7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7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7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7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7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7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7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7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7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7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7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7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7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7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7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7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7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7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7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7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7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7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7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7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7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7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7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7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7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7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7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7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7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7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7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7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7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7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7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7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7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7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7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7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7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7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7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7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7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7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7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7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7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7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7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7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7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7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7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7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7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7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7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7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7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7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7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7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7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7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7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7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7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7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7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7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7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7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7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7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7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7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7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7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7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7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7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7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7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7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7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7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7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7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7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7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7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7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7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7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7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7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7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7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7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7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7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7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7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7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7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7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7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7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7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7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7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7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7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7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7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7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7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7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7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7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7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7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7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7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7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7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7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7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7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7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7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7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7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7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7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7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7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7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7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7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7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7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7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7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7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7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7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7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7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7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7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7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7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7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7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7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7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7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7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7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7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7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7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7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7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7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7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7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7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7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7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7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7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7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7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7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7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7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7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7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7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7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7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7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7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7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7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7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7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7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7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7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7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7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7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7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7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7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7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7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7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7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7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7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7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7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7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7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7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7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7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7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7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7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7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7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7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7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7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7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7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7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7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7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7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7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7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7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7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7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7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7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7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7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7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7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7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7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7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7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7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7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7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7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7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7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7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7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7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7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7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7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7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7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7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7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7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7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7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7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7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7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7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7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7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7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7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7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7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7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7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7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7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7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7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7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7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7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7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7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7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7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7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7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7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7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7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7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7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7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7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7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7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7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7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7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7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7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7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7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7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7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7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7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7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7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7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7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7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7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7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7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7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7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7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7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7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7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7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7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7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7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7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7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7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7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7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7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7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7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7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7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7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7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7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7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7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7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7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7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7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7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7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7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7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7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7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7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7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7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7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7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7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7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7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7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7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7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7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7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7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7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7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7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7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7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7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7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7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7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7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7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7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7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7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7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7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7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7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7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7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7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7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7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7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7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7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7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7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7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7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7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7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7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7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7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7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7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7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7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7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7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7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7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7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7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7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7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7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7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7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7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7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7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7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7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7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7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7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7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7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7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7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7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7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7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7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7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7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7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7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7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7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7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7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7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7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7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7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7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7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7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7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7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7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7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7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7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7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7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7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7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7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7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7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7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7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7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7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7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7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7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7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7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7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7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7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7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7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7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7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7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7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7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7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7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7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7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7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7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7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7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7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7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7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7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7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7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7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7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7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7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7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7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7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7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7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7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7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7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7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7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7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7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7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7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7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7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7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7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7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7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7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7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7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7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7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7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7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7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7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7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7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7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7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7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7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7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7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7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7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7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7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7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7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7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7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7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7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7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7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7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7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7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7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7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7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7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7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7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7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7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7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7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7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7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7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7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7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7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7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7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7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7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7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7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7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7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7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7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7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7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7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7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7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7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7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7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7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7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7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7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7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7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7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7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7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7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7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7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7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7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7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7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7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7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7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7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7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7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7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7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7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7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7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7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7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7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7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7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7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7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7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7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7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7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7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7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7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7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7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7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7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7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7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7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7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7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7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7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7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7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7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7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7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7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7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7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7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7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7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7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7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7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7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7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7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7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7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7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7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7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7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7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7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7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7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7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7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7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7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7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7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7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7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7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7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7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7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7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7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7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7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7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7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7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7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7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7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7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7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7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7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7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7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7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7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7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7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7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7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7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7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7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7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7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7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7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7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7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7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7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7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7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7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7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7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7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7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7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7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7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7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7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7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7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7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7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7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7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7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7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7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7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7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7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7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7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7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7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7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7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7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7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7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7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7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7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7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7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7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7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7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7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7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7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7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7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7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7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7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7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7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7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7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7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7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7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7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7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7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7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7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7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7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7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7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7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7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7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7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7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7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7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7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7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7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7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7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7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7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7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7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7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7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7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7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7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7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7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7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7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7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7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7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7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7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7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7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7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7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7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7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7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7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7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7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7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7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7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7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7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7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7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7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7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7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7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7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7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7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7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7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7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7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7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7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7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7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7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7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7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7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7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7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7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7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7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7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7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7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7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7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7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7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7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7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7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7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7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7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7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7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7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7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7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7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7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7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7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7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7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7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7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7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7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7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7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7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7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7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7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7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7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7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7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7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7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7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7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7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7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7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7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7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7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7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7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7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7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7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7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7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7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7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7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7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7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7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7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7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7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7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7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7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7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7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7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7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7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7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7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7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7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7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7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7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7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7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7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7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7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7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7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7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7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7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7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7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7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7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7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7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7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7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7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7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7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7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7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7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7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7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7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7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7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7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7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7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7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7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7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7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7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7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7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7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7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7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7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7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7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7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7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7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7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7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7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7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7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7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7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7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7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7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7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7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7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7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7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7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7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7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7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7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7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7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7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7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7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7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7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7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7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7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7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7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7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7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7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7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7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7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7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7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7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7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7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7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7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7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7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7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7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7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7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7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7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7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7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7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7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7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7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7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7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7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7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7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7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7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7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7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7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7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7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7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7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7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7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7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7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7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7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7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7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7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7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7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7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7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7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7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7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7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7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7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7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7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7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7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7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7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7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7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7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7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7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7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7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7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7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7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7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7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7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7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7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7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7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7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7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7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7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7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7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7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7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7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7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7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7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7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7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7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7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7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7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7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7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7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7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7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7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7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7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7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7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7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7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7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7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7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7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7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7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7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7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7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7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7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7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7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7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7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7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7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7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7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7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7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7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7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7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7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7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7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7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7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7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7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7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7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7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7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7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7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7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7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7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7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7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7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7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7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7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7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7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7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7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7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7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7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7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7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7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7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7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7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7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7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7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7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7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7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7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7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7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7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7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7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7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7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7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7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7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7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7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7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7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7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7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7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7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7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7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7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7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7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7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7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7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7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7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7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7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7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7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7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7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7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7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7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7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7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7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7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7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7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7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7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7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7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7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7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7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7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7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7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7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7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7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7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7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7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7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7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7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7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7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7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7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7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7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7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7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7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7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7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7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7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7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7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7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7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7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7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7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7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7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7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7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7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7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7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7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7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7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7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7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7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7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7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7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7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7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7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7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7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7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7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7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7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7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7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7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7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7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7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7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7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7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7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7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7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7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7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7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7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7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7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7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7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7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7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7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7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7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7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7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7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7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7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7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7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7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7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7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7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7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7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7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7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7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7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7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7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7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7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7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7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7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7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7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7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7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7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7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7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7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7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7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7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7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7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7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7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7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7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7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7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7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7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7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7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7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7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7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7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7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7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7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7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7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7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7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7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7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7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7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7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7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7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7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7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7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7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7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7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7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7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7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7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7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7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7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7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7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7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7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7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7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7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7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7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7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7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7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7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7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7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7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7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7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7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7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7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7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7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7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7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7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7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7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7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7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7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7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7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7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7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7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7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7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7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7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7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7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7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7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7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7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7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7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7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7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7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7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7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7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7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7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7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7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7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7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7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7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7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7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7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7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7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7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7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7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7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7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7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7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7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7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7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7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7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7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7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7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7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7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7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7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7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7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7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7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7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7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7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7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7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7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7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7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7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7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7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7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7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7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7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7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7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7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7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7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7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7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7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7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7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7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7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7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7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7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7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7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7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7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7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7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7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7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7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7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7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7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7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7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7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7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7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7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7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7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7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7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7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7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7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7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7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7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7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7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7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7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7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7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7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7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7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7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7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7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7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7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7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7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7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7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7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7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7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7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7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7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7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7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7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7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7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7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7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7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7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7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7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7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7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7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7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7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7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7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7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7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7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7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7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7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7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7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7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7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7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7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7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7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7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7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7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7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7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7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7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7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7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7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7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7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7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7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7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7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7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7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7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7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7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7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7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7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7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7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7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7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7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7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7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7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7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7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7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7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7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7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7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7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7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7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7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7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7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7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7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7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7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7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7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7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7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7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7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7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7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7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7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7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7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7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7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7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7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7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7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7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7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7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7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7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7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7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7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7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7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7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7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7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7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7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7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7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7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7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7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7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7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7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7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7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7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7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7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7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7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7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7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7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7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7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7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7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7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7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7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7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7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7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7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7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7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7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7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7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7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7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7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7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7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7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7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7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7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7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7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7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7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7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7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7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  <row r="4116" spans="1:20" x14ac:dyDescent="0.25">
      <c r="O4116" s="5"/>
    </row>
  </sheetData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A3CA0-221B-470E-979C-A4C05526E6A9}">
  <dimension ref="A1:F47"/>
  <sheetViews>
    <sheetView zoomScale="120" zoomScaleNormal="120" workbookViewId="0">
      <selection activeCell="F47" sqref="F47"/>
    </sheetView>
  </sheetViews>
  <sheetFormatPr defaultRowHeight="15" x14ac:dyDescent="0.25"/>
  <cols>
    <col min="1" max="1" width="15.85546875" bestFit="1" customWidth="1"/>
    <col min="2" max="2" width="15.7109375" bestFit="1" customWidth="1"/>
    <col min="3" max="3" width="9.42578125" bestFit="1" customWidth="1"/>
    <col min="4" max="4" width="6.85546875" bestFit="1" customWidth="1"/>
    <col min="5" max="5" width="9.7109375" bestFit="1" customWidth="1"/>
    <col min="6" max="6" width="11" bestFit="1" customWidth="1"/>
  </cols>
  <sheetData>
    <row r="1" spans="1:6" x14ac:dyDescent="0.25">
      <c r="A1" s="8" t="s">
        <v>8223</v>
      </c>
      <c r="B1" t="s">
        <v>8365</v>
      </c>
    </row>
    <row r="2" spans="1:6" x14ac:dyDescent="0.25">
      <c r="A2" s="8" t="s">
        <v>8308</v>
      </c>
      <c r="B2" t="s">
        <v>8365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9" t="s">
        <v>8344</v>
      </c>
      <c r="B7" s="12">
        <v>20</v>
      </c>
      <c r="C7" s="12"/>
      <c r="D7" s="12"/>
      <c r="E7" s="12"/>
      <c r="F7" s="12">
        <v>20</v>
      </c>
    </row>
    <row r="8" spans="1:6" x14ac:dyDescent="0.25">
      <c r="A8" s="9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9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9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9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9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9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9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9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9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9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9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9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9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9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9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9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9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9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9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9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9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9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9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9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9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9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9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9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9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9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9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9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9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9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9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9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9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9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9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9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8740-19D2-48CA-AF9B-10BAFC8979D2}">
  <dimension ref="A1:F10"/>
  <sheetViews>
    <sheetView zoomScale="120" zoomScaleNormal="120" workbookViewId="0">
      <selection activeCell="B6" sqref="B6:E9"/>
    </sheetView>
  </sheetViews>
  <sheetFormatPr defaultRowHeight="15" x14ac:dyDescent="0.25"/>
  <cols>
    <col min="1" max="1" width="13.28515625" bestFit="1" customWidth="1"/>
    <col min="2" max="2" width="15.5703125" bestFit="1" customWidth="1"/>
    <col min="3" max="3" width="8.7109375" customWidth="1"/>
    <col min="4" max="4" width="5.7109375" customWidth="1"/>
    <col min="5" max="5" width="9.42578125" bestFit="1" customWidth="1"/>
    <col min="6" max="6" width="7" hidden="1" customWidth="1"/>
    <col min="7" max="7" width="10.85546875" bestFit="1" customWidth="1"/>
  </cols>
  <sheetData>
    <row r="1" spans="1:6" x14ac:dyDescent="0.25">
      <c r="A1" s="8" t="s">
        <v>8308</v>
      </c>
      <c r="B1" t="s">
        <v>8365</v>
      </c>
    </row>
    <row r="2" spans="1:6" x14ac:dyDescent="0.25">
      <c r="A2" s="8" t="s">
        <v>8372</v>
      </c>
      <c r="B2" t="s">
        <v>8365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8371</v>
      </c>
      <c r="B6" s="13">
        <v>89</v>
      </c>
      <c r="C6" s="13">
        <v>363</v>
      </c>
      <c r="D6" s="13">
        <v>50</v>
      </c>
      <c r="E6" s="13">
        <v>564</v>
      </c>
      <c r="F6" s="13">
        <v>1066</v>
      </c>
    </row>
    <row r="7" spans="1:6" x14ac:dyDescent="0.25">
      <c r="A7" s="9" t="s">
        <v>8368</v>
      </c>
      <c r="B7" s="13">
        <v>80</v>
      </c>
      <c r="C7" s="13">
        <v>375</v>
      </c>
      <c r="D7" s="13"/>
      <c r="E7" s="13">
        <v>637</v>
      </c>
      <c r="F7" s="13">
        <v>1092</v>
      </c>
    </row>
    <row r="8" spans="1:6" x14ac:dyDescent="0.25">
      <c r="A8" s="9" t="s">
        <v>8369</v>
      </c>
      <c r="B8" s="13">
        <v>100</v>
      </c>
      <c r="C8" s="13">
        <v>411</v>
      </c>
      <c r="D8" s="13"/>
      <c r="E8" s="13">
        <v>507</v>
      </c>
      <c r="F8" s="13">
        <v>1018</v>
      </c>
    </row>
    <row r="9" spans="1:6" x14ac:dyDescent="0.25">
      <c r="A9" s="9" t="s">
        <v>8370</v>
      </c>
      <c r="B9" s="13">
        <v>80</v>
      </c>
      <c r="C9" s="13">
        <v>381</v>
      </c>
      <c r="D9" s="13"/>
      <c r="E9" s="13">
        <v>477</v>
      </c>
      <c r="F9" s="13">
        <v>938</v>
      </c>
    </row>
    <row r="10" spans="1:6" x14ac:dyDescent="0.25">
      <c r="A10" s="9" t="s">
        <v>8362</v>
      </c>
      <c r="B10" s="13">
        <v>349</v>
      </c>
      <c r="C10" s="13">
        <v>1530</v>
      </c>
      <c r="D10" s="13">
        <v>50</v>
      </c>
      <c r="E10" s="13">
        <v>2185</v>
      </c>
      <c r="F10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FE88D-2BE4-46A3-8359-9D7447CB0188}">
  <dimension ref="A1:G15"/>
  <sheetViews>
    <sheetView zoomScale="120" zoomScaleNormal="120" workbookViewId="0">
      <selection activeCell="H16" sqref="H16"/>
    </sheetView>
  </sheetViews>
  <sheetFormatPr defaultRowHeight="15" x14ac:dyDescent="0.25"/>
  <cols>
    <col min="1" max="1" width="13.28515625" bestFit="1" customWidth="1"/>
    <col min="2" max="2" width="17.7109375" style="11" bestFit="1" customWidth="1"/>
    <col min="3" max="3" width="7" style="11" bestFit="1" customWidth="1"/>
    <col min="4" max="4" width="6" style="11" bestFit="1" customWidth="1"/>
    <col min="5" max="5" width="9.42578125" style="11" bestFit="1" customWidth="1"/>
    <col min="6" max="6" width="7" style="11" hidden="1" customWidth="1"/>
    <col min="7" max="7" width="11" style="11" bestFit="1" customWidth="1"/>
  </cols>
  <sheetData>
    <row r="1" spans="1:7" x14ac:dyDescent="0.25">
      <c r="A1" s="8" t="s">
        <v>8223</v>
      </c>
      <c r="B1" t="s">
        <v>8365</v>
      </c>
    </row>
    <row r="3" spans="1:7" x14ac:dyDescent="0.25">
      <c r="A3" s="8" t="s">
        <v>8363</v>
      </c>
      <c r="B3" s="10" t="s">
        <v>8364</v>
      </c>
    </row>
    <row r="4" spans="1:7" x14ac:dyDescent="0.25">
      <c r="A4" s="8" t="s">
        <v>8360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8361</v>
      </c>
      <c r="G4" s="11" t="s">
        <v>8362</v>
      </c>
    </row>
    <row r="5" spans="1:7" x14ac:dyDescent="0.25">
      <c r="A5" s="9" t="s">
        <v>8310</v>
      </c>
      <c r="B5" s="17">
        <v>9.7228974234321829E-3</v>
      </c>
      <c r="C5" s="17">
        <v>4.3753038405444825E-2</v>
      </c>
      <c r="D5" s="17">
        <v>0</v>
      </c>
      <c r="E5" s="17">
        <v>7.292173067574137E-2</v>
      </c>
      <c r="F5" s="17">
        <v>0</v>
      </c>
      <c r="G5" s="17">
        <v>0.12639766650461837</v>
      </c>
    </row>
    <row r="6" spans="1:7" x14ac:dyDescent="0.25">
      <c r="A6" s="9" t="s">
        <v>8336</v>
      </c>
      <c r="B6" s="17">
        <v>4.8614487117160914E-3</v>
      </c>
      <c r="C6" s="17">
        <v>3.4030140982012638E-2</v>
      </c>
      <c r="D6" s="17">
        <v>1.4584346135148275E-3</v>
      </c>
      <c r="E6" s="17">
        <v>8.2644628099173556E-3</v>
      </c>
      <c r="F6" s="17">
        <v>0</v>
      </c>
      <c r="G6" s="17">
        <v>4.8614487117160911E-2</v>
      </c>
    </row>
    <row r="7" spans="1:7" x14ac:dyDescent="0.25">
      <c r="A7" s="9" t="s">
        <v>8333</v>
      </c>
      <c r="B7" s="17">
        <v>0</v>
      </c>
      <c r="C7" s="17">
        <v>3.4030140982012638E-2</v>
      </c>
      <c r="D7" s="17">
        <v>0</v>
      </c>
      <c r="E7" s="17">
        <v>1.9445794846864366E-2</v>
      </c>
      <c r="F7" s="17">
        <v>0</v>
      </c>
      <c r="G7" s="17">
        <v>5.3475935828877004E-2</v>
      </c>
    </row>
    <row r="8" spans="1:7" x14ac:dyDescent="0.25">
      <c r="A8" s="9" t="s">
        <v>8331</v>
      </c>
      <c r="B8" s="17">
        <v>5.8337384540593099E-3</v>
      </c>
      <c r="C8" s="17">
        <v>0</v>
      </c>
      <c r="D8" s="17">
        <v>0</v>
      </c>
      <c r="E8" s="17">
        <v>0</v>
      </c>
      <c r="F8" s="17">
        <v>0</v>
      </c>
      <c r="G8" s="17">
        <v>5.8337384540593099E-3</v>
      </c>
    </row>
    <row r="9" spans="1:7" x14ac:dyDescent="0.25">
      <c r="A9" s="9" t="s">
        <v>8325</v>
      </c>
      <c r="B9" s="17">
        <v>4.8614487117160914E-3</v>
      </c>
      <c r="C9" s="17">
        <v>2.9168692270296549E-2</v>
      </c>
      <c r="D9" s="17">
        <v>4.8614487117160914E-3</v>
      </c>
      <c r="E9" s="17">
        <v>0.13125911521633446</v>
      </c>
      <c r="F9" s="17">
        <v>0</v>
      </c>
      <c r="G9" s="17">
        <v>0.17015070491006321</v>
      </c>
    </row>
    <row r="10" spans="1:7" x14ac:dyDescent="0.25">
      <c r="A10" s="9" t="s">
        <v>8338</v>
      </c>
      <c r="B10" s="17">
        <v>0</v>
      </c>
      <c r="C10" s="17">
        <v>2.8439474963539133E-2</v>
      </c>
      <c r="D10" s="17">
        <v>0</v>
      </c>
      <c r="E10" s="17">
        <v>2.5036460865337871E-2</v>
      </c>
      <c r="F10" s="17">
        <v>0</v>
      </c>
      <c r="G10" s="17">
        <v>5.3475935828877004E-2</v>
      </c>
    </row>
    <row r="11" spans="1:7" x14ac:dyDescent="0.25">
      <c r="A11" s="9" t="s">
        <v>8322</v>
      </c>
      <c r="B11" s="17">
        <v>7.2921730675741371E-3</v>
      </c>
      <c r="C11" s="17">
        <v>3.087019931939718E-2</v>
      </c>
      <c r="D11" s="17">
        <v>0</v>
      </c>
      <c r="E11" s="17">
        <v>1.9445794846864366E-2</v>
      </c>
      <c r="F11" s="17">
        <v>0</v>
      </c>
      <c r="G11" s="17">
        <v>5.7608167233835682E-2</v>
      </c>
    </row>
    <row r="12" spans="1:7" x14ac:dyDescent="0.25">
      <c r="A12" s="9" t="s">
        <v>8319</v>
      </c>
      <c r="B12" s="17">
        <v>4.3266893534273217E-2</v>
      </c>
      <c r="C12" s="17">
        <v>5.1774428779776373E-2</v>
      </c>
      <c r="D12" s="17">
        <v>0</v>
      </c>
      <c r="E12" s="17">
        <v>5.0802139037433157E-2</v>
      </c>
      <c r="F12" s="17">
        <v>0</v>
      </c>
      <c r="G12" s="17">
        <v>0.14584346135148274</v>
      </c>
    </row>
    <row r="13" spans="1:7" x14ac:dyDescent="0.25">
      <c r="A13" s="9" t="s">
        <v>8317</v>
      </c>
      <c r="B13" s="17">
        <v>8.9936801166747692E-3</v>
      </c>
      <c r="C13" s="17">
        <v>0.11983471074380166</v>
      </c>
      <c r="D13" s="17">
        <v>5.8337384540593099E-3</v>
      </c>
      <c r="E13" s="17">
        <v>0.20393777345649003</v>
      </c>
      <c r="F13" s="17">
        <v>0</v>
      </c>
      <c r="G13" s="17">
        <v>0.33859990277102575</v>
      </c>
    </row>
    <row r="14" spans="1:7" hidden="1" x14ac:dyDescent="0.25">
      <c r="A14" s="9" t="s">
        <v>8361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</row>
    <row r="15" spans="1:7" x14ac:dyDescent="0.25">
      <c r="A15" s="9" t="s">
        <v>8362</v>
      </c>
      <c r="B15" s="17">
        <v>8.4832280019445788E-2</v>
      </c>
      <c r="C15" s="17">
        <v>0.37190082644628097</v>
      </c>
      <c r="D15" s="17">
        <v>1.2153621779290228E-2</v>
      </c>
      <c r="E15" s="17">
        <v>0.53111327175498302</v>
      </c>
      <c r="F15" s="17">
        <v>0</v>
      </c>
      <c r="G15" s="17">
        <v>1</v>
      </c>
    </row>
  </sheetData>
  <conditionalFormatting pivot="1" sqref="B5:E13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806B2-D12B-423C-A33F-F596492B38D1}">
  <dimension ref="A1:H8"/>
  <sheetViews>
    <sheetView zoomScale="134" workbookViewId="0">
      <selection activeCell="B4" sqref="B4"/>
    </sheetView>
  </sheetViews>
  <sheetFormatPr defaultRowHeight="15" x14ac:dyDescent="0.25"/>
  <cols>
    <col min="1" max="1" width="14.7109375" style="16" bestFit="1" customWidth="1"/>
    <col min="2" max="8" width="10.5703125" style="11" customWidth="1"/>
  </cols>
  <sheetData>
    <row r="1" spans="1:8" s="15" customFormat="1" ht="45" x14ac:dyDescent="0.25">
      <c r="A1" s="2" t="s">
        <v>8373</v>
      </c>
      <c r="B1" s="2" t="s">
        <v>8374</v>
      </c>
      <c r="C1" s="2" t="s">
        <v>8375</v>
      </c>
      <c r="D1" s="2" t="s">
        <v>8376</v>
      </c>
      <c r="E1" s="2" t="s">
        <v>8377</v>
      </c>
      <c r="F1" s="2" t="s">
        <v>8378</v>
      </c>
      <c r="G1" s="2" t="s">
        <v>8379</v>
      </c>
      <c r="H1" s="2" t="s">
        <v>8380</v>
      </c>
    </row>
    <row r="2" spans="1:8" x14ac:dyDescent="0.25">
      <c r="A2" s="16" t="s">
        <v>8381</v>
      </c>
      <c r="B2" s="11">
        <f>COUNTIFS('main data'!$F$2:$F$4115,"successful",'main data'!$D$2:$D$4115,"&lt;1000")</f>
        <v>322</v>
      </c>
      <c r="C2" s="11">
        <f>COUNTIFS('main data'!$F$2:$F$4115,"failed",'main data'!$D$2:$D$4115,"&lt;1000")</f>
        <v>113</v>
      </c>
      <c r="D2" s="11">
        <f>COUNTIFS('main data'!$F$2:$F$4115,"canceled",'main data'!$D$2:$D$4115,"&lt;1000")</f>
        <v>18</v>
      </c>
      <c r="E2" s="11">
        <f>SUM(B2:D2)</f>
        <v>453</v>
      </c>
      <c r="F2" s="20">
        <f>B2/$E$2</f>
        <v>0.71081677704194257</v>
      </c>
      <c r="G2" s="20">
        <f t="shared" ref="G2" si="0">C2/$E$2</f>
        <v>0.24944812362030905</v>
      </c>
      <c r="H2" s="20">
        <f>D2/$E$2</f>
        <v>3.9735099337748346E-2</v>
      </c>
    </row>
    <row r="3" spans="1:8" x14ac:dyDescent="0.25">
      <c r="A3" s="16" t="s">
        <v>8382</v>
      </c>
      <c r="B3" s="11">
        <f>COUNTIFS('main data'!$F$2:$F$4115,"successful",'main data'!$D$2:$D$4115,"=1000",'main data'!$D$2:$D$4115,"&lt;=4999")</f>
        <v>116</v>
      </c>
      <c r="C3" s="11">
        <f>COUNTIFS('main data'!$F$2:$F$4115,"failed",'main data'!$D$2:$D$4115,"=1000",'main data'!$D$2:$D$4115,"&lt;=4999")</f>
        <v>63</v>
      </c>
      <c r="D3" s="11">
        <f>COUNTIFS('main data'!$F$2:$F$4115,"canceled",'main data'!$D$2:$D$4115,"=1000",'main data'!$D$2:$D$4115,"&lt;=4999")</f>
        <v>8</v>
      </c>
      <c r="E3" s="11">
        <f>SUM(B3:D3)</f>
        <v>187</v>
      </c>
      <c r="F3" s="20">
        <f>B3/$E$3</f>
        <v>0.6203208556149733</v>
      </c>
      <c r="G3" s="20">
        <f>C3/$E$3</f>
        <v>0.33689839572192515</v>
      </c>
      <c r="H3" s="20">
        <f>D3/$E$3</f>
        <v>4.2780748663101602E-2</v>
      </c>
    </row>
    <row r="4" spans="1:8" x14ac:dyDescent="0.25">
      <c r="A4" s="16" t="s">
        <v>8383</v>
      </c>
    </row>
    <row r="5" spans="1:8" x14ac:dyDescent="0.25">
      <c r="A5" s="16" t="s">
        <v>8384</v>
      </c>
    </row>
    <row r="6" spans="1:8" x14ac:dyDescent="0.25">
      <c r="A6" s="16" t="s">
        <v>8385</v>
      </c>
    </row>
    <row r="7" spans="1:8" x14ac:dyDescent="0.25">
      <c r="C7" s="19"/>
    </row>
    <row r="8" spans="1:8" x14ac:dyDescent="0.25">
      <c r="A8" s="19"/>
      <c r="B8" s="18" t="s">
        <v>8386</v>
      </c>
      <c r="C8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pivot_sub-category</vt:lpstr>
      <vt:lpstr>pivot_date created</vt:lpstr>
      <vt:lpstr>pivot_category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Lambrano, Enrique</cp:lastModifiedBy>
  <dcterms:created xsi:type="dcterms:W3CDTF">2017-04-20T15:17:24Z</dcterms:created>
  <dcterms:modified xsi:type="dcterms:W3CDTF">2018-12-07T00:04:20Z</dcterms:modified>
</cp:coreProperties>
</file>